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drawings/drawing2.xml" ContentType="application/vnd.openxmlformats-officedocument.drawingml.chartshapes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9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0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C:\Users\uuganbayar\Downloads\"/>
    </mc:Choice>
  </mc:AlternateContent>
  <xr:revisionPtr revIDLastSave="0" documentId="13_ncr:1_{192FC14F-BBE1-4512-89B6-C56547D55CAE}" xr6:coauthVersionLast="46" xr6:coauthVersionMax="46" xr10:uidLastSave="{00000000-0000-0000-0000-000000000000}"/>
  <bookViews>
    <workbookView xWindow="-120" yWindow="-120" windowWidth="29040" windowHeight="15840" firstSheet="2" activeTab="14" xr2:uid="{00000000-000D-0000-FFFF-FFFF00000000}"/>
  </bookViews>
  <sheets>
    <sheet name="ХБХ" sheetId="1" r:id="rId1"/>
    <sheet name="Sheet2" sheetId="2" r:id="rId2"/>
    <sheet name="1" sheetId="6" r:id="rId3"/>
    <sheet name="2" sheetId="7" r:id="rId4"/>
    <sheet name="3" sheetId="8" r:id="rId5"/>
    <sheet name="4" sheetId="9" r:id="rId6"/>
    <sheet name="5.1" sheetId="11" r:id="rId7"/>
    <sheet name="5.2" sheetId="13" r:id="rId8"/>
    <sheet name="5.3" sheetId="15" r:id="rId9"/>
    <sheet name="5.4" sheetId="16" r:id="rId10"/>
    <sheet name="5.5" sheetId="17" r:id="rId11"/>
    <sheet name="6.1" sheetId="12" r:id="rId12"/>
    <sheet name="6.2" sheetId="14" r:id="rId13"/>
    <sheet name="havsralt" sheetId="3" r:id="rId14"/>
    <sheet name="Sheet4" sheetId="4" r:id="rId15"/>
  </sheets>
  <externalReferences>
    <externalReference r:id="rId16"/>
    <externalReference r:id="rId17"/>
    <externalReference r:id="rId18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3" l="1"/>
  <c r="C26" i="13"/>
  <c r="I26" i="12"/>
  <c r="J26" i="12"/>
  <c r="C31" i="11"/>
  <c r="D31" i="11"/>
  <c r="E31" i="11"/>
  <c r="F31" i="11"/>
  <c r="G31" i="11"/>
  <c r="H31" i="11"/>
  <c r="I31" i="11"/>
  <c r="J31" i="11"/>
  <c r="C32" i="11"/>
  <c r="D32" i="11"/>
  <c r="E32" i="11"/>
  <c r="F32" i="11"/>
  <c r="G32" i="11"/>
  <c r="H32" i="11"/>
  <c r="I32" i="11"/>
  <c r="J32" i="11"/>
  <c r="C33" i="11"/>
  <c r="D33" i="11"/>
  <c r="E33" i="11"/>
  <c r="F33" i="11"/>
  <c r="G33" i="11"/>
  <c r="H33" i="11"/>
  <c r="I33" i="11"/>
  <c r="J33" i="11"/>
  <c r="C34" i="11"/>
  <c r="D34" i="11"/>
  <c r="E34" i="11"/>
  <c r="F34" i="11"/>
  <c r="G34" i="11"/>
  <c r="H34" i="11"/>
  <c r="I34" i="11"/>
  <c r="J34" i="11"/>
  <c r="C35" i="11"/>
  <c r="D35" i="11"/>
  <c r="E35" i="11"/>
  <c r="F35" i="11"/>
  <c r="G35" i="11"/>
  <c r="H35" i="11"/>
  <c r="I35" i="11"/>
  <c r="J35" i="11"/>
  <c r="C36" i="11"/>
  <c r="D36" i="11"/>
  <c r="E36" i="11"/>
  <c r="F36" i="11"/>
  <c r="G36" i="11"/>
  <c r="H36" i="11"/>
  <c r="I36" i="11"/>
  <c r="J36" i="11"/>
  <c r="C37" i="11"/>
  <c r="D37" i="11"/>
  <c r="E37" i="11"/>
  <c r="F37" i="11"/>
  <c r="G37" i="11"/>
  <c r="H37" i="11"/>
  <c r="I37" i="11"/>
  <c r="J37" i="11"/>
  <c r="C38" i="11"/>
  <c r="D38" i="11"/>
  <c r="E38" i="11"/>
  <c r="F38" i="11"/>
  <c r="G38" i="11"/>
  <c r="H38" i="11"/>
  <c r="I38" i="11"/>
  <c r="J38" i="11"/>
  <c r="C39" i="11"/>
  <c r="D39" i="11"/>
  <c r="E39" i="11"/>
  <c r="F39" i="11"/>
  <c r="G39" i="11"/>
  <c r="H39" i="11"/>
  <c r="I39" i="11"/>
  <c r="J39" i="11"/>
  <c r="C40" i="11"/>
  <c r="D40" i="11"/>
  <c r="E40" i="11"/>
  <c r="F40" i="11"/>
  <c r="G40" i="11"/>
  <c r="H40" i="11"/>
  <c r="I40" i="11"/>
  <c r="J40" i="11"/>
  <c r="C41" i="11"/>
  <c r="D41" i="11"/>
  <c r="E41" i="11"/>
  <c r="F41" i="11"/>
  <c r="G41" i="11"/>
  <c r="H41" i="11"/>
  <c r="I41" i="11"/>
  <c r="J41" i="11"/>
  <c r="C42" i="11"/>
  <c r="D42" i="11"/>
  <c r="E42" i="11"/>
  <c r="F42" i="11"/>
  <c r="G42" i="11"/>
  <c r="H42" i="11"/>
  <c r="I42" i="11"/>
  <c r="J42" i="11"/>
  <c r="C43" i="11"/>
  <c r="D43" i="11"/>
  <c r="E43" i="11"/>
  <c r="F43" i="11"/>
  <c r="G43" i="11"/>
  <c r="H43" i="11"/>
  <c r="I43" i="11"/>
  <c r="J43" i="11"/>
  <c r="C44" i="11"/>
  <c r="D44" i="11"/>
  <c r="E44" i="11"/>
  <c r="F44" i="11"/>
  <c r="G44" i="11"/>
  <c r="H44" i="11"/>
  <c r="I44" i="11"/>
  <c r="J44" i="11"/>
  <c r="C45" i="11"/>
  <c r="D45" i="11"/>
  <c r="E45" i="11"/>
  <c r="F45" i="11"/>
  <c r="G45" i="11"/>
  <c r="H45" i="11"/>
  <c r="I45" i="11"/>
  <c r="J45" i="11"/>
  <c r="C46" i="11"/>
  <c r="D46" i="11"/>
  <c r="E46" i="11"/>
  <c r="F46" i="11"/>
  <c r="G46" i="11"/>
  <c r="H46" i="11"/>
  <c r="I46" i="11"/>
  <c r="J46" i="11"/>
  <c r="C47" i="11"/>
  <c r="D47" i="11"/>
  <c r="E47" i="11"/>
  <c r="F47" i="11"/>
  <c r="G47" i="11"/>
  <c r="H47" i="11"/>
  <c r="I47" i="11"/>
  <c r="J47" i="11"/>
  <c r="C48" i="11"/>
  <c r="D48" i="11"/>
  <c r="E48" i="11"/>
  <c r="F48" i="11"/>
  <c r="G48" i="11"/>
  <c r="H48" i="11"/>
  <c r="I48" i="11"/>
  <c r="J48" i="11"/>
  <c r="R31" i="16"/>
  <c r="R35" i="16" s="1"/>
  <c r="R29" i="16"/>
  <c r="Q31" i="16"/>
  <c r="P31" i="16"/>
  <c r="O31" i="16"/>
  <c r="N31" i="16"/>
  <c r="M31" i="16"/>
  <c r="L31" i="16"/>
  <c r="K31" i="16"/>
  <c r="R30" i="16"/>
  <c r="Q30" i="16"/>
  <c r="P30" i="16"/>
  <c r="O30" i="16"/>
  <c r="N30" i="16"/>
  <c r="M30" i="16"/>
  <c r="L30" i="16"/>
  <c r="K30" i="16"/>
  <c r="Q29" i="16"/>
  <c r="Q35" i="16" s="1"/>
  <c r="P29" i="16"/>
  <c r="P35" i="16" s="1"/>
  <c r="O29" i="16"/>
  <c r="O35" i="16" s="1"/>
  <c r="N29" i="16"/>
  <c r="N35" i="16" s="1"/>
  <c r="M29" i="16"/>
  <c r="M35" i="16" s="1"/>
  <c r="L29" i="16"/>
  <c r="L35" i="16" s="1"/>
  <c r="K29" i="16"/>
  <c r="K35" i="16" s="1"/>
  <c r="I3" i="16"/>
  <c r="H3" i="16"/>
  <c r="G3" i="16"/>
  <c r="F3" i="16"/>
  <c r="M34" i="16" l="1"/>
  <c r="Q34" i="16"/>
  <c r="N34" i="16"/>
  <c r="R34" i="16"/>
  <c r="K34" i="16"/>
  <c r="O34" i="16"/>
  <c r="L34" i="16"/>
  <c r="P34" i="16"/>
  <c r="K33" i="16"/>
  <c r="O33" i="16"/>
  <c r="L33" i="16"/>
  <c r="P33" i="16"/>
  <c r="M33" i="16"/>
  <c r="Q33" i="16"/>
  <c r="N33" i="16"/>
  <c r="R33" i="16"/>
  <c r="M45" i="14" l="1"/>
  <c r="L45" i="14"/>
  <c r="K34" i="14"/>
  <c r="P5" i="13"/>
  <c r="O5" i="13"/>
  <c r="N5" i="13"/>
  <c r="M5" i="13"/>
  <c r="L5" i="13"/>
  <c r="K5" i="13"/>
  <c r="H5" i="12"/>
  <c r="H26" i="12" s="1"/>
  <c r="G5" i="12"/>
  <c r="G26" i="12" s="1"/>
  <c r="F5" i="12"/>
  <c r="F26" i="12" s="1"/>
  <c r="E5" i="12"/>
  <c r="E26" i="12" s="1"/>
  <c r="D5" i="12"/>
  <c r="D26" i="12" s="1"/>
  <c r="C5" i="12"/>
  <c r="C26" i="12" s="1"/>
  <c r="J5" i="11" l="1"/>
  <c r="I5" i="11"/>
  <c r="H5" i="11"/>
  <c r="G5" i="11"/>
  <c r="F5" i="11"/>
  <c r="E5" i="11"/>
  <c r="D5" i="11"/>
  <c r="C5" i="11"/>
  <c r="H30" i="11" l="1"/>
  <c r="S10" i="11"/>
  <c r="E30" i="11"/>
  <c r="P10" i="11"/>
  <c r="C30" i="11"/>
  <c r="N10" i="11"/>
  <c r="G30" i="11"/>
  <c r="R10" i="11"/>
  <c r="D30" i="11"/>
  <c r="O10" i="11"/>
  <c r="I30" i="11"/>
  <c r="T10" i="11"/>
  <c r="F30" i="11"/>
  <c r="Q10" i="11"/>
  <c r="J30" i="11"/>
  <c r="U10" i="11"/>
  <c r="C77" i="1" l="1"/>
  <c r="B76" i="1"/>
  <c r="B77" i="1" s="1"/>
  <c r="E72" i="1"/>
  <c r="D72" i="1"/>
  <c r="C72" i="1"/>
  <c r="B72" i="1"/>
  <c r="E60" i="1" l="1"/>
  <c r="D60" i="1"/>
  <c r="M61" i="1"/>
  <c r="L61" i="1"/>
  <c r="K4" i="9" l="1"/>
  <c r="L4" i="9"/>
  <c r="M4" i="9"/>
  <c r="J4" i="9"/>
  <c r="Y5" i="6"/>
  <c r="U5" i="6"/>
  <c r="E5" i="1"/>
  <c r="C5" i="1"/>
  <c r="J23" i="4"/>
  <c r="I23" i="4"/>
  <c r="H23" i="4"/>
  <c r="G23" i="4"/>
  <c r="F23" i="4"/>
  <c r="E23" i="4"/>
  <c r="D23" i="4"/>
  <c r="C23" i="4"/>
  <c r="J72" i="4" l="1"/>
  <c r="I72" i="4"/>
  <c r="H72" i="4"/>
  <c r="G72" i="4"/>
  <c r="F72" i="4"/>
  <c r="E72" i="4"/>
  <c r="D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72" i="4" s="1"/>
  <c r="D5" i="1" l="1"/>
  <c r="C52" i="3" l="1"/>
  <c r="D52" i="3"/>
  <c r="E52" i="3"/>
  <c r="F52" i="3"/>
  <c r="G52" i="3"/>
  <c r="H52" i="3"/>
  <c r="I52" i="3"/>
  <c r="J27" i="3"/>
  <c r="D22" i="9" l="1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D8" i="9"/>
  <c r="D7" i="9"/>
  <c r="D6" i="9"/>
  <c r="D5" i="9"/>
  <c r="F4" i="9"/>
  <c r="E4" i="9"/>
  <c r="D4" i="9" s="1"/>
  <c r="C4" i="9"/>
  <c r="F23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H5" i="8"/>
  <c r="I5" i="8"/>
  <c r="G5" i="8"/>
  <c r="E5" i="8"/>
  <c r="D5" i="8"/>
  <c r="C5" i="8"/>
  <c r="F5" i="8" l="1"/>
  <c r="C9" i="7"/>
  <c r="D9" i="7"/>
  <c r="E9" i="7"/>
  <c r="F9" i="7"/>
  <c r="G9" i="7"/>
  <c r="H9" i="7"/>
  <c r="C10" i="7"/>
  <c r="D10" i="7"/>
  <c r="E10" i="7"/>
  <c r="F10" i="7"/>
  <c r="G10" i="7"/>
  <c r="H10" i="7"/>
  <c r="C11" i="7"/>
  <c r="D11" i="7"/>
  <c r="E11" i="7"/>
  <c r="F11" i="7"/>
  <c r="G11" i="7"/>
  <c r="H11" i="7"/>
  <c r="C12" i="7"/>
  <c r="D12" i="7"/>
  <c r="E12" i="7"/>
  <c r="F12" i="7"/>
  <c r="G12" i="7"/>
  <c r="H12" i="7"/>
  <c r="C13" i="7"/>
  <c r="D13" i="7"/>
  <c r="E13" i="7"/>
  <c r="F13" i="7"/>
  <c r="G13" i="7"/>
  <c r="H13" i="7"/>
  <c r="C14" i="7"/>
  <c r="D14" i="7"/>
  <c r="E14" i="7"/>
  <c r="F14" i="7"/>
  <c r="G14" i="7"/>
  <c r="H14" i="7"/>
  <c r="C15" i="7"/>
  <c r="D15" i="7"/>
  <c r="E15" i="7"/>
  <c r="F15" i="7"/>
  <c r="G15" i="7"/>
  <c r="H15" i="7"/>
  <c r="C16" i="7"/>
  <c r="D16" i="7"/>
  <c r="E16" i="7"/>
  <c r="F16" i="7"/>
  <c r="G16" i="7"/>
  <c r="H16" i="7"/>
  <c r="C17" i="7"/>
  <c r="D17" i="7"/>
  <c r="E17" i="7"/>
  <c r="F17" i="7"/>
  <c r="G17" i="7"/>
  <c r="H17" i="7"/>
  <c r="C18" i="7"/>
  <c r="D18" i="7"/>
  <c r="E18" i="7"/>
  <c r="F18" i="7"/>
  <c r="G18" i="7"/>
  <c r="H18" i="7"/>
  <c r="C19" i="7"/>
  <c r="D19" i="7"/>
  <c r="E19" i="7"/>
  <c r="F19" i="7"/>
  <c r="G19" i="7"/>
  <c r="H19" i="7"/>
  <c r="C20" i="7"/>
  <c r="D20" i="7"/>
  <c r="E20" i="7"/>
  <c r="F20" i="7"/>
  <c r="G20" i="7"/>
  <c r="H20" i="7"/>
  <c r="C21" i="7"/>
  <c r="D21" i="7"/>
  <c r="E21" i="7"/>
  <c r="F21" i="7"/>
  <c r="G21" i="7"/>
  <c r="H21" i="7"/>
  <c r="C22" i="7"/>
  <c r="D22" i="7"/>
  <c r="E22" i="7"/>
  <c r="F22" i="7"/>
  <c r="G22" i="7"/>
  <c r="H22" i="7"/>
  <c r="C23" i="7"/>
  <c r="D23" i="7"/>
  <c r="E23" i="7"/>
  <c r="F23" i="7"/>
  <c r="G23" i="7"/>
  <c r="H23" i="7"/>
  <c r="C24" i="7"/>
  <c r="D24" i="7"/>
  <c r="E24" i="7"/>
  <c r="F24" i="7"/>
  <c r="G24" i="7"/>
  <c r="H24" i="7"/>
  <c r="C25" i="7"/>
  <c r="D25" i="7"/>
  <c r="E25" i="7"/>
  <c r="F25" i="7"/>
  <c r="G25" i="7"/>
  <c r="H25" i="7"/>
  <c r="D8" i="7"/>
  <c r="E8" i="7"/>
  <c r="F8" i="7"/>
  <c r="G8" i="7"/>
  <c r="H8" i="7"/>
  <c r="C8" i="7"/>
  <c r="K7" i="7"/>
  <c r="L7" i="7"/>
  <c r="M7" i="7"/>
  <c r="N7" i="7"/>
  <c r="O7" i="7"/>
  <c r="P8" i="7"/>
  <c r="P9" i="7"/>
  <c r="P10" i="7"/>
  <c r="P11" i="7"/>
  <c r="P12" i="7"/>
  <c r="P13" i="7"/>
  <c r="P14" i="7"/>
  <c r="P15" i="7"/>
  <c r="P16" i="7"/>
  <c r="P17" i="7"/>
  <c r="P18" i="7"/>
  <c r="P19" i="7"/>
  <c r="P20" i="7"/>
  <c r="P21" i="7"/>
  <c r="P22" i="7"/>
  <c r="P23" i="7"/>
  <c r="P24" i="7"/>
  <c r="P25" i="7"/>
  <c r="B8" i="7" l="1"/>
  <c r="B9" i="7" l="1"/>
  <c r="B10" i="7"/>
  <c r="B11" i="7"/>
  <c r="B13" i="7"/>
  <c r="B14" i="7"/>
  <c r="B15" i="7"/>
  <c r="B16" i="7"/>
  <c r="B17" i="7"/>
  <c r="B18" i="7"/>
  <c r="B20" i="7"/>
  <c r="B21" i="7"/>
  <c r="B22" i="7"/>
  <c r="B23" i="7"/>
  <c r="B24" i="7"/>
  <c r="V7" i="7"/>
  <c r="H7" i="7" s="1"/>
  <c r="U7" i="7"/>
  <c r="G7" i="7" s="1"/>
  <c r="T7" i="7"/>
  <c r="F7" i="7" s="1"/>
  <c r="S7" i="7"/>
  <c r="E7" i="7" s="1"/>
  <c r="R7" i="7"/>
  <c r="D7" i="7" s="1"/>
  <c r="Q7" i="7"/>
  <c r="C7" i="7" s="1"/>
  <c r="I25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B12" i="7"/>
  <c r="B19" i="7"/>
  <c r="B25" i="7"/>
  <c r="I7" i="7" l="1"/>
  <c r="B7" i="7"/>
  <c r="P7" i="7"/>
  <c r="D7" i="6" l="1"/>
  <c r="E7" i="6"/>
  <c r="F7" i="6"/>
  <c r="D8" i="6"/>
  <c r="E8" i="6"/>
  <c r="F8" i="6"/>
  <c r="D9" i="6"/>
  <c r="E9" i="6"/>
  <c r="F9" i="6"/>
  <c r="D10" i="6"/>
  <c r="E10" i="6"/>
  <c r="F10" i="6"/>
  <c r="D11" i="6"/>
  <c r="E11" i="6"/>
  <c r="F11" i="6"/>
  <c r="D12" i="6"/>
  <c r="E12" i="6"/>
  <c r="F12" i="6"/>
  <c r="D13" i="6"/>
  <c r="E13" i="6"/>
  <c r="F13" i="6"/>
  <c r="D14" i="6"/>
  <c r="E14" i="6"/>
  <c r="F14" i="6"/>
  <c r="D15" i="6"/>
  <c r="E15" i="6"/>
  <c r="F15" i="6"/>
  <c r="D16" i="6"/>
  <c r="E16" i="6"/>
  <c r="F16" i="6"/>
  <c r="D17" i="6"/>
  <c r="E17" i="6"/>
  <c r="F17" i="6"/>
  <c r="D18" i="6"/>
  <c r="E18" i="6"/>
  <c r="F18" i="6"/>
  <c r="D19" i="6"/>
  <c r="E19" i="6"/>
  <c r="F19" i="6"/>
  <c r="D20" i="6"/>
  <c r="E20" i="6"/>
  <c r="F20" i="6"/>
  <c r="D21" i="6"/>
  <c r="E21" i="6"/>
  <c r="F21" i="6"/>
  <c r="D22" i="6"/>
  <c r="E22" i="6"/>
  <c r="F22" i="6"/>
  <c r="D23" i="6"/>
  <c r="E23" i="6"/>
  <c r="F23" i="6"/>
  <c r="D24" i="6"/>
  <c r="E24" i="6"/>
  <c r="F24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7" i="6"/>
  <c r="J6" i="6"/>
  <c r="N6" i="6"/>
  <c r="D6" i="6" l="1"/>
  <c r="F6" i="6"/>
  <c r="E6" i="6"/>
  <c r="C6" i="6"/>
  <c r="I27" i="3" l="1"/>
  <c r="H27" i="3"/>
  <c r="G27" i="3"/>
  <c r="F27" i="3"/>
  <c r="E27" i="3"/>
  <c r="D27" i="3"/>
  <c r="C27" i="3"/>
  <c r="I4" i="3"/>
  <c r="H4" i="3"/>
  <c r="G4" i="3"/>
  <c r="F4" i="3"/>
  <c r="E4" i="3"/>
  <c r="D4" i="3"/>
  <c r="C4" i="3"/>
  <c r="M5" i="1"/>
  <c r="L5" i="1"/>
  <c r="K5" i="1"/>
  <c r="J5" i="1"/>
  <c r="I5" i="1"/>
  <c r="H5" i="1"/>
  <c r="G5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l="1"/>
  <c r="G28" i="1" s="1"/>
  <c r="I28" i="1" l="1"/>
  <c r="J28" i="1"/>
  <c r="H28" i="1"/>
  <c r="L28" i="1"/>
  <c r="M28" i="1"/>
  <c r="K28" i="1"/>
  <c r="L29" i="1" l="1"/>
  <c r="N28" i="1"/>
</calcChain>
</file>

<file path=xl/sharedStrings.xml><?xml version="1.0" encoding="utf-8"?>
<sst xmlns="http://schemas.openxmlformats.org/spreadsheetml/2006/main" count="1342" uniqueCount="281">
  <si>
    <t xml:space="preserve">  Persons with disabilities</t>
  </si>
  <si>
    <t xml:space="preserve">Сум </t>
  </si>
  <si>
    <t>Soum</t>
  </si>
  <si>
    <t>Бүгд Total</t>
  </si>
  <si>
    <t xml:space="preserve">Харааны </t>
  </si>
  <si>
    <t xml:space="preserve">Хэл, ярианы </t>
  </si>
  <si>
    <t>Сонсголын</t>
  </si>
  <si>
    <t>Хөдөлгөөний</t>
  </si>
  <si>
    <t>Сэтгэцийн</t>
  </si>
  <si>
    <t>Хавсарсан</t>
  </si>
  <si>
    <t>Бусад</t>
  </si>
  <si>
    <t>Есөнбулаг</t>
  </si>
  <si>
    <t>Yesunbulag</t>
  </si>
  <si>
    <t>Алтай</t>
  </si>
  <si>
    <t>Altai</t>
  </si>
  <si>
    <t xml:space="preserve">Баян-Уул </t>
  </si>
  <si>
    <t>Bayan-Uul</t>
  </si>
  <si>
    <t>Бигэр</t>
  </si>
  <si>
    <t>Biger</t>
  </si>
  <si>
    <t>Бугат</t>
  </si>
  <si>
    <t>Bugat</t>
  </si>
  <si>
    <t>Дарви</t>
  </si>
  <si>
    <t>Darib</t>
  </si>
  <si>
    <t>Дэлгэр</t>
  </si>
  <si>
    <t>Delger</t>
  </si>
  <si>
    <t>Жаргалан</t>
  </si>
  <si>
    <t>Jargalan</t>
  </si>
  <si>
    <t>Тайшир</t>
  </si>
  <si>
    <t>Taishir</t>
  </si>
  <si>
    <t>Тонхил</t>
  </si>
  <si>
    <t>Tonhil</t>
  </si>
  <si>
    <t>Төгрөг</t>
  </si>
  <si>
    <t>Tugrug</t>
  </si>
  <si>
    <t>Халиун</t>
  </si>
  <si>
    <t>Haliun</t>
  </si>
  <si>
    <t>Хөхморьт</t>
  </si>
  <si>
    <t>Huhmorit</t>
  </si>
  <si>
    <t>Цогт</t>
  </si>
  <si>
    <t>Tsogt</t>
  </si>
  <si>
    <t>Цээл</t>
  </si>
  <si>
    <t>Tseel</t>
  </si>
  <si>
    <t>Чандмана</t>
  </si>
  <si>
    <t>Chandmani</t>
  </si>
  <si>
    <t>Шарга</t>
  </si>
  <si>
    <t>Sharga</t>
  </si>
  <si>
    <t>Эрдэнэ</t>
  </si>
  <si>
    <t>Erdene</t>
  </si>
  <si>
    <t>Дүн</t>
  </si>
  <si>
    <t>Total</t>
  </si>
  <si>
    <t>Бүгд</t>
  </si>
  <si>
    <t>-</t>
  </si>
  <si>
    <t>Сум</t>
  </si>
  <si>
    <t xml:space="preserve">Бүтэн өнчин хүүхэд </t>
  </si>
  <si>
    <t>Хагас өнчин хүүхэд</t>
  </si>
  <si>
    <t xml:space="preserve">Өрх толгойлсон  эмэгтэй </t>
  </si>
  <si>
    <t xml:space="preserve">Хөгжлийн бэрхшээлтэй хүний тоо     </t>
  </si>
  <si>
    <t>БҮТЭН ӨНЧИН ХҮҮХЭД, сумаар /DOUBLE ORPHAN CHILDREN soum/</t>
  </si>
  <si>
    <t>БҮТЭН ӨНЧИН ХҮҮХЭД</t>
  </si>
  <si>
    <t>ХАГАС ӨНЧИН ХҮҮХЭД</t>
  </si>
  <si>
    <t>ХАГАС ӨНЧИН ХҮҮХЭД, сумаар /HALF ORPHAN CHILDREN soum/</t>
  </si>
  <si>
    <t>ӨРХ ТОЛГОЙЛСОН ЭХ, сумаар MONHERS WHO HEAD HOUSEHOLDS, soum</t>
  </si>
  <si>
    <t>ӨРХ ТОЛГОЙЛСОН ЭХ</t>
  </si>
  <si>
    <t>Хөгжлийн бэрхшээлийн хэлбэрээр</t>
  </si>
  <si>
    <t>Хөгжлийн бэрхшээлтэй хүний тоо, сумаар 2020 он</t>
  </si>
  <si>
    <t>Бүтэн өнчин хүүхэд Double orphan children</t>
  </si>
  <si>
    <t>Хагас өнчин хүүхэд  Half orphan children</t>
  </si>
  <si>
    <t>total</t>
  </si>
  <si>
    <t>Өнчин хүүхэд</t>
  </si>
  <si>
    <t>ӨНЧИН ХҮҮХЭД, сум жил бүрийн эцсийн байдлаар</t>
  </si>
  <si>
    <t>0-4</t>
  </si>
  <si>
    <t>5-9</t>
  </si>
  <si>
    <t>10-14</t>
  </si>
  <si>
    <t>15</t>
  </si>
  <si>
    <t>16</t>
  </si>
  <si>
    <t>17</t>
  </si>
  <si>
    <t>Хагас өнчин хүүхэд насны бүлгээр</t>
  </si>
  <si>
    <t>Бүтэн өнчин хүүхэд насны бүлгээр</t>
  </si>
  <si>
    <t xml:space="preserve">Өнчин хүүхэд </t>
  </si>
  <si>
    <t>Насны бүлгээр</t>
  </si>
  <si>
    <t>ӨНЧИН ХҮҮХЭД, сумаар, насны бүлгээр, жил бүрийн эцсийн байдлаар</t>
  </si>
  <si>
    <t>Өрх толгойлсон эх</t>
  </si>
  <si>
    <t>Өрхийн гишүүдийн тоогоор</t>
  </si>
  <si>
    <t>4 хүртэлх</t>
  </si>
  <si>
    <t xml:space="preserve">6, түүнээс дээш </t>
  </si>
  <si>
    <t>ӨРХ ТОЛГОЙЛСОН ЭХ, сумаар, өрхийн гишүүдийн тоогоор жилийн эцсийн байдлаар</t>
  </si>
  <si>
    <t>ГАНЦ БИЕЭЭРЭЭ АМЬДАРДАГ ӨНДӨР НАСТАН, сумаар, хүйсээр жилийн эцсийн байдлаар</t>
  </si>
  <si>
    <t>60, түүнээс дээш настай эрэгтэй</t>
  </si>
  <si>
    <t>55, түүнээс дээш настай эмэгтэй</t>
  </si>
  <si>
    <t xml:space="preserve">Хөгжлийн бэрхшээлтэй хүний тоо 2018 он               </t>
  </si>
  <si>
    <t xml:space="preserve">  /Persons with disabilities/</t>
  </si>
  <si>
    <r>
      <t xml:space="preserve">Хөгжлийн бэрхшээлийн хэлбэрээр: </t>
    </r>
    <r>
      <rPr>
        <b/>
        <i/>
        <sz val="9"/>
        <color theme="1"/>
        <rFont val="Arial"/>
        <family val="2"/>
      </rPr>
      <t xml:space="preserve"> By Forms of disability: </t>
    </r>
  </si>
  <si>
    <t xml:space="preserve">Хөгжлийн бэрхшээлтэй хүний тоо   2019он               </t>
  </si>
  <si>
    <r>
      <t xml:space="preserve">Хөгжлийн бэрхшээлийн хэлбэрээр: </t>
    </r>
    <r>
      <rPr>
        <b/>
        <i/>
        <sz val="9"/>
        <rFont val="Arial Mon"/>
        <family val="2"/>
      </rPr>
      <t xml:space="preserve"> By Forms of disability: </t>
    </r>
  </si>
  <si>
    <t xml:space="preserve">Хөгжлийн бэрхшээлтэй хүний тоо   2017он               </t>
  </si>
  <si>
    <r>
      <t xml:space="preserve">Хөгжлийн бэрхшээлийн хэлбэрээр: </t>
    </r>
    <r>
      <rPr>
        <i/>
        <sz val="9"/>
        <rFont val="Arial"/>
        <family val="2"/>
      </rPr>
      <t xml:space="preserve"> By Forms of disability: </t>
    </r>
  </si>
  <si>
    <t>Хараа</t>
  </si>
  <si>
    <t>Хэл, яриа</t>
  </si>
  <si>
    <t>Сэтгэц</t>
  </si>
  <si>
    <t>Хөдөлгөөн</t>
  </si>
  <si>
    <t>Сонсгол</t>
  </si>
  <si>
    <r>
      <rPr>
        <b/>
        <sz val="11"/>
        <color theme="4"/>
        <rFont val="Arial"/>
        <family val="2"/>
      </rPr>
      <t xml:space="preserve">ХӨГЖЛИЙН БЭРХШЭЭЛТЭЙ ХҮНИЙ ТОО, сумаар, хөгжлийн бэрхшээлийн хэлбэрээр, жил бүрийн эцсийн байдлаар        </t>
    </r>
    <r>
      <rPr>
        <b/>
        <sz val="11"/>
        <rFont val="Arial"/>
        <family val="2"/>
      </rPr>
      <t xml:space="preserve">       </t>
    </r>
  </si>
  <si>
    <t xml:space="preserve">Хагас өнчин хүүхэд </t>
  </si>
  <si>
    <t>Эрэгтэй</t>
  </si>
  <si>
    <t>Эмэгтэй</t>
  </si>
  <si>
    <t>Ганц биеэрээ өрх үүсгэн амьдарч буй ахмад настан</t>
  </si>
  <si>
    <t xml:space="preserve">БҮГД </t>
  </si>
  <si>
    <t xml:space="preserve">нийт ( Говь-Алтай ) </t>
  </si>
  <si>
    <t>Нийт</t>
  </si>
  <si>
    <t>Хбх</t>
  </si>
  <si>
    <t>эм</t>
  </si>
  <si>
    <t xml:space="preserve">Төрөлхийн </t>
  </si>
  <si>
    <t>Олдмол</t>
  </si>
  <si>
    <t>Тосгон</t>
  </si>
  <si>
    <t>Сумын төв</t>
  </si>
  <si>
    <t>Хөдөө</t>
  </si>
  <si>
    <t>Аймгийн төв</t>
  </si>
  <si>
    <t xml:space="preserve"> Сум</t>
  </si>
  <si>
    <t>Аймгийн хүн ам Populatian of aimag</t>
  </si>
  <si>
    <t>ӨРХИЙН ТОО сумаар /HOUSEHOLD/</t>
  </si>
  <si>
    <t>Өрхийн тоо HOUSEHOLD</t>
  </si>
  <si>
    <t>Үүнээс</t>
  </si>
  <si>
    <t>Аймгийн төвд</t>
  </si>
  <si>
    <t>Тосгонд</t>
  </si>
  <si>
    <t>Сумын төвд</t>
  </si>
  <si>
    <t>Хөдөөд</t>
  </si>
  <si>
    <t>Бүх хүн ам</t>
  </si>
  <si>
    <t>Баг</t>
  </si>
  <si>
    <t xml:space="preserve">1-р баг, Баянхайрхан </t>
  </si>
  <si>
    <t>2-р баг, Баяншанд</t>
  </si>
  <si>
    <t>3-р баг, Жаргалант</t>
  </si>
  <si>
    <t>4-р баг, Харзат</t>
  </si>
  <si>
    <t xml:space="preserve">5-р баг, Рашаант </t>
  </si>
  <si>
    <t>6-р баг, Наран</t>
  </si>
  <si>
    <t>7-р баг, Жинст</t>
  </si>
  <si>
    <t>8-р баг, Индэрт</t>
  </si>
  <si>
    <t>9-р баг, Түмэн</t>
  </si>
  <si>
    <t>10-р баг, Оргил</t>
  </si>
  <si>
    <t/>
  </si>
  <si>
    <t>1-р баг, Бадрал</t>
  </si>
  <si>
    <t>2-р баг, Баянцагаан</t>
  </si>
  <si>
    <t xml:space="preserve">3-р баг, Урт </t>
  </si>
  <si>
    <t xml:space="preserve">4-р баг, Баян-Овоо </t>
  </si>
  <si>
    <t xml:space="preserve">1-р баг, Баян богд </t>
  </si>
  <si>
    <t>2-р баг, Чандмань хайрхан</t>
  </si>
  <si>
    <t>3-р баг, Баянхайрхан</t>
  </si>
  <si>
    <t xml:space="preserve">4-р баг, Хүйсийн говь </t>
  </si>
  <si>
    <t>5-р баг, Баянговь</t>
  </si>
  <si>
    <t>6-р баг, Алтангадас</t>
  </si>
  <si>
    <t xml:space="preserve">Бигэр </t>
  </si>
  <si>
    <t>1-р баг, Мянгай</t>
  </si>
  <si>
    <t>2-р баг, Урт</t>
  </si>
  <si>
    <t xml:space="preserve">3-р баг, Их булаг </t>
  </si>
  <si>
    <t>4-р баг, Буудай</t>
  </si>
  <si>
    <t xml:space="preserve">5-р баг, Хүрэмт </t>
  </si>
  <si>
    <t xml:space="preserve">Бугат </t>
  </si>
  <si>
    <t xml:space="preserve">1-р баг, Биж </t>
  </si>
  <si>
    <t xml:space="preserve">2-р баг, Ферм </t>
  </si>
  <si>
    <t xml:space="preserve">3-р баг, Гаханч </t>
  </si>
  <si>
    <t xml:space="preserve">4-р баг, Сүж </t>
  </si>
  <si>
    <t>5-р баг, Баянгол</t>
  </si>
  <si>
    <t xml:space="preserve">Дарив </t>
  </si>
  <si>
    <t xml:space="preserve">1-р баг, Ихэс </t>
  </si>
  <si>
    <t xml:space="preserve">2-р баг, Хужирт </t>
  </si>
  <si>
    <t xml:space="preserve">3-р баг, Жавхлант </t>
  </si>
  <si>
    <t xml:space="preserve">4-р баг, Үйлдвэр </t>
  </si>
  <si>
    <t xml:space="preserve">Дэлгэр </t>
  </si>
  <si>
    <t xml:space="preserve">1-р баг, Баян-Өндөр </t>
  </si>
  <si>
    <t>2-р баг, Баянхонгор</t>
  </si>
  <si>
    <t xml:space="preserve">3-р баг, Баянбуурал </t>
  </si>
  <si>
    <t xml:space="preserve">4-р баг, Баянсан </t>
  </si>
  <si>
    <t xml:space="preserve">5-р баг, Гуулин </t>
  </si>
  <si>
    <t xml:space="preserve">Жаргалан </t>
  </si>
  <si>
    <t>1-р баг, Бүрэн</t>
  </si>
  <si>
    <t>2-р баг, Тээл</t>
  </si>
  <si>
    <t>3-р баг, Завхан гол</t>
  </si>
  <si>
    <t xml:space="preserve">Тайшир </t>
  </si>
  <si>
    <t>1-р баг, Хуримт</t>
  </si>
  <si>
    <t xml:space="preserve">2-р баг, Галуут </t>
  </si>
  <si>
    <t xml:space="preserve">3-р баг, Далан </t>
  </si>
  <si>
    <t>1-р баг, Бүс-Уул</t>
  </si>
  <si>
    <t>2-р баг, Тамч</t>
  </si>
  <si>
    <t xml:space="preserve">3-р баг, Зүйл </t>
  </si>
  <si>
    <t xml:space="preserve">4-р баг, Алтансоёмбо </t>
  </si>
  <si>
    <t xml:space="preserve">5-р баг, Алтайн-Оргил </t>
  </si>
  <si>
    <t xml:space="preserve">Төгрөг </t>
  </si>
  <si>
    <t>1-р баг, Хүрэн гол</t>
  </si>
  <si>
    <t>2-р баг, Төгрөгийн эх</t>
  </si>
  <si>
    <t xml:space="preserve">3-р баг, Мааньт </t>
  </si>
  <si>
    <t xml:space="preserve">4-р баг, Цагаан хайрхан </t>
  </si>
  <si>
    <t>5-р баг, Тунгалаг</t>
  </si>
  <si>
    <t xml:space="preserve">Халиун </t>
  </si>
  <si>
    <t xml:space="preserve">1-р баг, Сүүж </t>
  </si>
  <si>
    <t xml:space="preserve">2-р баг, Гүү бариач </t>
  </si>
  <si>
    <t>3-р баг, Олон булаг</t>
  </si>
  <si>
    <t xml:space="preserve">4-р баг, Чацран </t>
  </si>
  <si>
    <t xml:space="preserve">Хөхморьт </t>
  </si>
  <si>
    <t>1-р баг, Цоохор</t>
  </si>
  <si>
    <t xml:space="preserve">2-р баг, Завхан гол </t>
  </si>
  <si>
    <t xml:space="preserve">3-р баг, Сангийн далай </t>
  </si>
  <si>
    <t>4-р баг, Хүйсийн говь</t>
  </si>
  <si>
    <t xml:space="preserve">5-р баг, Сайн-Уст </t>
  </si>
  <si>
    <t xml:space="preserve">Цогт </t>
  </si>
  <si>
    <t xml:space="preserve">1-р баг, Рашаант </t>
  </si>
  <si>
    <t xml:space="preserve">2-р баг, Далан </t>
  </si>
  <si>
    <t>3-р баг, Гэгээт</t>
  </si>
  <si>
    <t xml:space="preserve">4-р баг, Төгрөг </t>
  </si>
  <si>
    <t xml:space="preserve">5-р баг, Баян-Өндөр </t>
  </si>
  <si>
    <t xml:space="preserve">6-р баг, Баян-Улаан </t>
  </si>
  <si>
    <t xml:space="preserve">7-р баг, Баян тоорой </t>
  </si>
  <si>
    <t xml:space="preserve">2-р баг, Баянгол </t>
  </si>
  <si>
    <t xml:space="preserve">3-р баг, Дэрстэй </t>
  </si>
  <si>
    <t xml:space="preserve">4-р баг, Жаргалт </t>
  </si>
  <si>
    <t xml:space="preserve">Чандмань </t>
  </si>
  <si>
    <t xml:space="preserve">1-р баг, Чандмань-Уул </t>
  </si>
  <si>
    <t>2-р баг, Өлзийбулаг</t>
  </si>
  <si>
    <t xml:space="preserve">3-р баг, Эрдэнэ-Уул </t>
  </si>
  <si>
    <t>4-р баг, Хүрхрээ</t>
  </si>
  <si>
    <t>5-р баг, Талын шанд</t>
  </si>
  <si>
    <t xml:space="preserve">Шарга </t>
  </si>
  <si>
    <t>1-р баг, Баянгол</t>
  </si>
  <si>
    <t xml:space="preserve">2-р баг, Хамтын хүч </t>
  </si>
  <si>
    <t>3-р баг, Сондуулт</t>
  </si>
  <si>
    <t xml:space="preserve">4-р баг, Улаан туг </t>
  </si>
  <si>
    <t xml:space="preserve">1-р баг, Сангийн далай </t>
  </si>
  <si>
    <t xml:space="preserve">2-р баг, Цэцэг нуур </t>
  </si>
  <si>
    <t xml:space="preserve">3-р баг, Цагаан-Уул </t>
  </si>
  <si>
    <t>4-р баг, Өлзийт</t>
  </si>
  <si>
    <t xml:space="preserve"> Бүгд</t>
  </si>
  <si>
    <t>Өрхийн тоо багаар, байршлаар 2020 он</t>
  </si>
  <si>
    <t>Баян-Уул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</si>
  <si>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</si>
  <si>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</si>
  <si>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</si>
  <si>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</si>
  <si>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</si>
  <si>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</si>
  <si>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</si>
  <si>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</si>
  <si>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</si>
  <si>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</si>
  <si>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</si>
  <si>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</si>
  <si>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</si>
  <si>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</si>
  <si>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</si>
  <si>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90-94</t>
  </si>
  <si>
    <t>95-99</t>
  </si>
  <si>
    <t>100+</t>
  </si>
  <si>
    <t>Говь-Алтай</t>
  </si>
  <si>
    <t>0-14</t>
  </si>
  <si>
    <t>15-64</t>
  </si>
  <si>
    <t>65+</t>
  </si>
  <si>
    <t>Хүн ам зүйн ачаалал</t>
  </si>
  <si>
    <t xml:space="preserve">Бүгд </t>
  </si>
  <si>
    <t xml:space="preserve"> Хүүхэд насны хүн ам зүйн ачаалал</t>
  </si>
  <si>
    <t xml:space="preserve">Өндар насны хүн ам зүйн ачаалал </t>
  </si>
  <si>
    <t xml:space="preserve">Ерөнхий хүн ам зүйн ачаалал  </t>
  </si>
  <si>
    <t xml:space="preserve">Насны бүлэг   </t>
  </si>
  <si>
    <t>Хүйсийн харьцаа</t>
  </si>
  <si>
    <t xml:space="preserve">Эрэгтэй хүний тоо </t>
  </si>
  <si>
    <t xml:space="preserve">Эмэгтэй хүний тоо </t>
  </si>
  <si>
    <t>Хүйсийн харьцаа 2013-2020 он</t>
  </si>
  <si>
    <t xml:space="preserve">Насны бүлэг </t>
  </si>
  <si>
    <t xml:space="preserve">Насны бүлэг     </t>
  </si>
  <si>
    <t>Нутаг дэвсгэрийн хэмжээ/км2/</t>
  </si>
  <si>
    <t>ХҮН АМЫН НЯГТШИЛ/1км2-д ногдох хүнээр/</t>
  </si>
  <si>
    <t>Дарив</t>
  </si>
  <si>
    <t xml:space="preserve">Тонхил </t>
  </si>
  <si>
    <t>Чандмань</t>
  </si>
  <si>
    <t xml:space="preserve">Эрдэнэ </t>
  </si>
  <si>
    <t xml:space="preserve"> ГОВЬ-АЛТАЙ АЙМГИЙН НЯГТШИЛ, НУТАГ ДЭВСГЭРИЙН ХЭМЖЭЭ, 2013-2020 он</t>
  </si>
  <si>
    <t>ХҮН АМЫН ТОО СУМААР, 2013-2020 он</t>
  </si>
  <si>
    <t>ГОВЬ-АЛТАЙ АЙМАГТ ОРШИН СУУГАА ИРГЭДИЙН ТОО, СУМААР, БАЙРШЛААР, 2020 ОН</t>
  </si>
  <si>
    <t>ХҮН АМЫН ТОО НАСААР, СУМААР 2020 ОН</t>
  </si>
  <si>
    <t>ЭРЭГТЭЙ ХҮН АМЫН ТОО, НАСААР, 2020 ОН</t>
  </si>
  <si>
    <t>ЭМЭГТЭЙ ХҮН АМЫН ТОО, НАСААР, 2020 ОН</t>
  </si>
  <si>
    <t>ХҮН АМЫН ТОО, НАСНЫ БҮЛГЭЭР, 2013-2020 ОН</t>
  </si>
  <si>
    <t>ХҮН АМЫН ТОО, ЭМЭГТЭЙ ,НАСНЫ БҮЛГЭЭР, 2013-2020 ОН</t>
  </si>
  <si>
    <t>ХҮЙСИЙН ХАРЬЦАА 2013-2020 ОН</t>
  </si>
  <si>
    <t>ХҮН АМЫН ТОО, ЭРЭГТЭЙ,  НАСНЫ БҮЛГЭЭР, 2013-2020 ОН</t>
  </si>
  <si>
    <t>Өрхийн тоо, мянга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</si>
</sst>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10409]0;"/>
    <numFmt numFmtId="167" formatCode="###0"/>
  </numFmts>
  <fonts count="61" x14ac:knownFonts="1">
    <font>
      <sz val="11"/>
      <color theme="1"/>
      <name val="Calibri"/>
      <family val="2"/>
      <scheme val="minor"/>
    </font>
    <font>
      <b/>
      <sz val="11"/>
      <name val="Arial Mon"/>
      <family val="2"/>
    </font>
    <font>
      <sz val="10"/>
      <name val="Arial Mon"/>
      <family val="2"/>
    </font>
    <font>
      <sz val="9"/>
      <name val="Arial"/>
      <family val="2"/>
    </font>
    <font>
      <sz val="11"/>
      <name val="Arial Mon"/>
      <family val="2"/>
    </font>
    <font>
      <sz val="11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name val="Arial Mon"/>
      <family val="2"/>
    </font>
    <font>
      <b/>
      <i/>
      <sz val="10"/>
      <name val="Arial Mon"/>
      <family val="2"/>
    </font>
    <font>
      <b/>
      <sz val="9"/>
      <name val="Arial Mon"/>
      <family val="2"/>
    </font>
    <font>
      <b/>
      <i/>
      <sz val="9"/>
      <name val="Arial Mon"/>
      <family val="2"/>
    </font>
    <font>
      <i/>
      <sz val="11"/>
      <color theme="1"/>
      <name val="Arial Mon"/>
      <family val="2"/>
    </font>
    <font>
      <i/>
      <sz val="11"/>
      <color rgb="FF000000"/>
      <name val="Arial Mon"/>
      <family val="2"/>
    </font>
    <font>
      <b/>
      <i/>
      <sz val="11"/>
      <name val="Arial Mon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11"/>
      <color theme="4"/>
      <name val="Arial"/>
      <family val="2"/>
    </font>
    <font>
      <b/>
      <sz val="10"/>
      <color theme="4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10205"/>
      <name val="Arial"/>
      <family val="2"/>
    </font>
    <font>
      <b/>
      <sz val="11"/>
      <color theme="0"/>
      <name val="Arial"/>
      <family val="2"/>
    </font>
    <font>
      <b/>
      <i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10"/>
      <color theme="0"/>
      <name val="Arial"/>
      <family val="2"/>
    </font>
    <font>
      <b/>
      <sz val="11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DD8E6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/>
        <bgColor rgb="FFB0C4DE"/>
      </patternFill>
    </fill>
  </fills>
  <borders count="43">
    <border>
      <left/>
      <right/>
      <top/>
      <bottom/>
      <diagonal/>
    </border>
    <border>
      <left/>
      <right/>
      <top/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 style="medium">
        <color theme="6" tint="-0.24994659260841701"/>
      </top>
      <bottom style="medium">
        <color theme="6" tint="-0.24994659260841701"/>
      </bottom>
      <diagonal/>
    </border>
    <border>
      <left/>
      <right style="medium">
        <color theme="6" tint="-0.24994659260841701"/>
      </right>
      <top/>
      <bottom/>
      <diagonal/>
    </border>
    <border>
      <left/>
      <right style="medium">
        <color theme="6" tint="-0.24994659260841701"/>
      </right>
      <top/>
      <bottom style="medium">
        <color theme="6" tint="-0.24994659260841701"/>
      </bottom>
      <diagonal/>
    </border>
    <border>
      <left style="medium">
        <color theme="6" tint="-0.24994659260841701"/>
      </left>
      <right/>
      <top style="medium">
        <color theme="6" tint="-0.24994659260841701"/>
      </top>
      <bottom/>
      <diagonal/>
    </border>
    <border>
      <left/>
      <right/>
      <top style="medium">
        <color theme="6" tint="-0.24994659260841701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/>
      <diagonal/>
    </border>
    <border>
      <left/>
      <right/>
      <top/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/>
      <right style="medium">
        <color theme="4"/>
      </right>
      <top/>
      <bottom/>
      <diagonal/>
    </border>
    <border>
      <left/>
      <right style="medium">
        <color theme="4"/>
      </right>
      <top style="medium">
        <color theme="4"/>
      </top>
      <bottom style="medium">
        <color theme="6" tint="-0.24994659260841701"/>
      </bottom>
      <diagonal/>
    </border>
    <border>
      <left/>
      <right/>
      <top/>
      <bottom style="medium">
        <color rgb="FF76933C"/>
      </bottom>
      <diagonal/>
    </border>
    <border>
      <left/>
      <right style="medium">
        <color rgb="FF76933C"/>
      </right>
      <top/>
      <bottom style="medium">
        <color rgb="FF76933C"/>
      </bottom>
      <diagonal/>
    </border>
    <border>
      <left/>
      <right style="medium">
        <color rgb="FF76933C"/>
      </right>
      <top/>
      <bottom/>
      <diagonal/>
    </border>
    <border>
      <left/>
      <right/>
      <top style="medium">
        <color rgb="FF76933C"/>
      </top>
      <bottom/>
      <diagonal/>
    </border>
    <border>
      <left/>
      <right style="medium">
        <color rgb="FF76933C"/>
      </right>
      <top style="medium">
        <color rgb="FF76933C"/>
      </top>
      <bottom/>
      <diagonal/>
    </border>
    <border>
      <left style="medium">
        <color rgb="FF76933C"/>
      </left>
      <right/>
      <top style="medium">
        <color rgb="FF76933C"/>
      </top>
      <bottom/>
      <diagonal/>
    </border>
    <border>
      <left style="medium">
        <color rgb="FF76933C"/>
      </left>
      <right/>
      <top/>
      <bottom style="medium">
        <color rgb="FF76933C"/>
      </bottom>
      <diagonal/>
    </border>
    <border>
      <left/>
      <right/>
      <top style="medium">
        <color theme="4"/>
      </top>
      <bottom style="medium">
        <color theme="6" tint="-0.24994659260841701"/>
      </bottom>
      <diagonal/>
    </border>
    <border>
      <left/>
      <right/>
      <top style="medium">
        <color theme="6" tint="-0.24994659260841701"/>
      </top>
      <bottom style="medium">
        <color theme="4"/>
      </bottom>
      <diagonal/>
    </border>
    <border>
      <left/>
      <right style="medium">
        <color theme="4"/>
      </right>
      <top style="medium">
        <color theme="6" tint="-0.24994659260841701"/>
      </top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24">
    <xf numFmtId="0" fontId="0" fillId="0" borderId="0"/>
    <xf numFmtId="0" fontId="16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</cellStyleXfs>
  <cellXfs count="410">
    <xf numFmtId="0" fontId="0" fillId="0" borderId="0" xfId="0"/>
    <xf numFmtId="0" fontId="0" fillId="2" borderId="0" xfId="0" applyFill="1"/>
    <xf numFmtId="0" fontId="3" fillId="2" borderId="0" xfId="0" applyFont="1" applyFill="1" applyBorder="1"/>
    <xf numFmtId="0" fontId="2" fillId="0" borderId="0" xfId="0" applyFont="1" applyBorder="1"/>
    <xf numFmtId="0" fontId="4" fillId="2" borderId="0" xfId="0" applyFont="1" applyFill="1" applyBorder="1" applyAlignment="1"/>
    <xf numFmtId="0" fontId="8" fillId="0" borderId="0" xfId="0" applyFont="1"/>
    <xf numFmtId="0" fontId="9" fillId="0" borderId="0" xfId="0" applyFont="1" applyFill="1" applyBorder="1"/>
    <xf numFmtId="0" fontId="9" fillId="2" borderId="7" xfId="0" applyFont="1" applyFill="1" applyBorder="1" applyAlignment="1">
      <alignment vertical="center" wrapText="1"/>
    </xf>
    <xf numFmtId="0" fontId="8" fillId="0" borderId="7" xfId="0" applyFont="1" applyBorder="1"/>
    <xf numFmtId="0" fontId="9" fillId="0" borderId="7" xfId="0" applyFont="1" applyFill="1" applyBorder="1"/>
    <xf numFmtId="0" fontId="9" fillId="0" borderId="2" xfId="0" applyFont="1" applyFill="1" applyBorder="1"/>
    <xf numFmtId="0" fontId="9" fillId="0" borderId="7" xfId="0" applyFont="1" applyBorder="1"/>
    <xf numFmtId="0" fontId="8" fillId="0" borderId="6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4" fillId="0" borderId="7" xfId="0" applyFont="1" applyBorder="1" applyAlignment="1"/>
    <xf numFmtId="0" fontId="9" fillId="0" borderId="0" xfId="0" applyFont="1" applyBorder="1"/>
    <xf numFmtId="0" fontId="9" fillId="0" borderId="0" xfId="0" applyFont="1" applyBorder="1" applyAlignment="1">
      <alignment horizontal="right"/>
    </xf>
    <xf numFmtId="0" fontId="6" fillId="0" borderId="0" xfId="0" applyNumberFormat="1" applyFont="1" applyFill="1" applyBorder="1" applyAlignment="1">
      <alignment horizontal="right" wrapText="1"/>
    </xf>
    <xf numFmtId="0" fontId="7" fillId="0" borderId="0" xfId="0" applyNumberFormat="1" applyFont="1" applyFill="1" applyBorder="1" applyAlignment="1">
      <alignment wrapText="1" readingOrder="1"/>
    </xf>
    <xf numFmtId="0" fontId="6" fillId="0" borderId="8" xfId="0" applyNumberFormat="1" applyFont="1" applyFill="1" applyBorder="1" applyAlignment="1">
      <alignment horizontal="right" vertical="top" wrapText="1" readingOrder="1"/>
    </xf>
    <xf numFmtId="0" fontId="12" fillId="0" borderId="0" xfId="0" applyFont="1" applyAlignment="1">
      <alignment wrapText="1"/>
    </xf>
    <xf numFmtId="0" fontId="9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readingOrder="1"/>
    </xf>
    <xf numFmtId="0" fontId="8" fillId="2" borderId="0" xfId="0" applyFont="1" applyFill="1"/>
    <xf numFmtId="0" fontId="12" fillId="2" borderId="0" xfId="0" applyFont="1" applyFill="1"/>
    <xf numFmtId="0" fontId="7" fillId="0" borderId="0" xfId="0" applyFont="1"/>
    <xf numFmtId="0" fontId="15" fillId="2" borderId="7" xfId="0" applyFont="1" applyFill="1" applyBorder="1"/>
    <xf numFmtId="0" fontId="16" fillId="2" borderId="7" xfId="0" applyFont="1" applyFill="1" applyBorder="1"/>
    <xf numFmtId="0" fontId="15" fillId="2" borderId="6" xfId="0" applyFont="1" applyFill="1" applyBorder="1" applyAlignment="1">
      <alignment horizontal="right"/>
    </xf>
    <xf numFmtId="0" fontId="15" fillId="2" borderId="7" xfId="0" applyFont="1" applyFill="1" applyBorder="1" applyAlignment="1">
      <alignment horizontal="right"/>
    </xf>
    <xf numFmtId="0" fontId="9" fillId="2" borderId="0" xfId="0" applyFont="1" applyFill="1" applyBorder="1"/>
    <xf numFmtId="0" fontId="9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16" fillId="0" borderId="9" xfId="0" applyFont="1" applyBorder="1"/>
    <xf numFmtId="0" fontId="16" fillId="0" borderId="9" xfId="0" applyFont="1" applyFill="1" applyBorder="1"/>
    <xf numFmtId="0" fontId="9" fillId="0" borderId="9" xfId="0" applyFont="1" applyBorder="1" applyAlignment="1">
      <alignment horizontal="right"/>
    </xf>
    <xf numFmtId="0" fontId="16" fillId="0" borderId="9" xfId="0" applyFont="1" applyBorder="1" applyAlignment="1">
      <alignment horizontal="right"/>
    </xf>
    <xf numFmtId="0" fontId="16" fillId="0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0" fillId="0" borderId="9" xfId="0" applyBorder="1"/>
    <xf numFmtId="0" fontId="16" fillId="2" borderId="0" xfId="0" applyFont="1" applyFill="1" applyBorder="1"/>
    <xf numFmtId="164" fontId="16" fillId="2" borderId="0" xfId="0" applyNumberFormat="1" applyFont="1" applyFill="1" applyBorder="1"/>
    <xf numFmtId="0" fontId="17" fillId="2" borderId="2" xfId="0" applyFont="1" applyFill="1" applyBorder="1" applyAlignment="1">
      <alignment horizontal="center" vertical="center" textRotation="90"/>
    </xf>
    <xf numFmtId="0" fontId="10" fillId="2" borderId="0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8" fillId="0" borderId="0" xfId="0" applyNumberFormat="1" applyFont="1"/>
    <xf numFmtId="0" fontId="3" fillId="2" borderId="0" xfId="0" applyFont="1" applyFill="1" applyBorder="1" applyAlignment="1">
      <alignment horizontal="left"/>
    </xf>
    <xf numFmtId="0" fontId="17" fillId="2" borderId="0" xfId="0" applyFont="1" applyFill="1" applyBorder="1" applyAlignment="1"/>
    <xf numFmtId="0" fontId="17" fillId="0" borderId="0" xfId="0" applyFont="1" applyBorder="1" applyAlignment="1"/>
    <xf numFmtId="0" fontId="16" fillId="0" borderId="0" xfId="0" applyFont="1" applyBorder="1"/>
    <xf numFmtId="0" fontId="18" fillId="2" borderId="0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6" fillId="2" borderId="21" xfId="0" applyFont="1" applyFill="1" applyBorder="1" applyAlignment="1">
      <alignment vertical="center" wrapText="1"/>
    </xf>
    <xf numFmtId="0" fontId="16" fillId="2" borderId="22" xfId="0" applyFont="1" applyFill="1" applyBorder="1" applyAlignment="1">
      <alignment vertical="center" wrapText="1"/>
    </xf>
    <xf numFmtId="0" fontId="16" fillId="0" borderId="22" xfId="0" applyFont="1" applyBorder="1"/>
    <xf numFmtId="0" fontId="16" fillId="2" borderId="15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vertical="center" wrapText="1"/>
    </xf>
    <xf numFmtId="0" fontId="16" fillId="0" borderId="14" xfId="0" applyFont="1" applyBorder="1"/>
    <xf numFmtId="0" fontId="17" fillId="0" borderId="0" xfId="0" applyFont="1" applyBorder="1" applyAlignment="1">
      <alignment horizontal="center"/>
    </xf>
    <xf numFmtId="0" fontId="16" fillId="0" borderId="0" xfId="0" applyFont="1" applyFill="1" applyBorder="1"/>
    <xf numFmtId="0" fontId="19" fillId="2" borderId="0" xfId="0" applyFont="1" applyFill="1" applyBorder="1" applyAlignment="1">
      <alignment horizontal="left" wrapText="1"/>
    </xf>
    <xf numFmtId="0" fontId="16" fillId="2" borderId="0" xfId="0" applyFont="1" applyFill="1" applyBorder="1" applyAlignment="1">
      <alignment readingOrder="1"/>
    </xf>
    <xf numFmtId="0" fontId="20" fillId="2" borderId="0" xfId="0" applyFont="1" applyFill="1" applyBorder="1" applyAlignment="1">
      <alignment wrapText="1"/>
    </xf>
    <xf numFmtId="165" fontId="16" fillId="0" borderId="0" xfId="0" applyNumberFormat="1" applyFont="1" applyFill="1" applyBorder="1"/>
    <xf numFmtId="0" fontId="16" fillId="2" borderId="14" xfId="0" applyFont="1" applyFill="1" applyBorder="1"/>
    <xf numFmtId="0" fontId="20" fillId="2" borderId="14" xfId="0" applyFont="1" applyFill="1" applyBorder="1" applyAlignment="1">
      <alignment wrapText="1"/>
    </xf>
    <xf numFmtId="0" fontId="16" fillId="2" borderId="14" xfId="0" applyFont="1" applyFill="1" applyBorder="1" applyAlignment="1">
      <alignment readingOrder="1"/>
    </xf>
    <xf numFmtId="165" fontId="16" fillId="0" borderId="14" xfId="0" applyNumberFormat="1" applyFont="1" applyFill="1" applyBorder="1"/>
    <xf numFmtId="0" fontId="18" fillId="0" borderId="0" xfId="0" applyFont="1" applyBorder="1" applyAlignment="1">
      <alignment horizontal="left"/>
    </xf>
    <xf numFmtId="0" fontId="7" fillId="2" borderId="0" xfId="0" applyNumberFormat="1" applyFont="1" applyFill="1" applyBorder="1" applyAlignment="1">
      <alignment wrapText="1" readingOrder="1"/>
    </xf>
    <xf numFmtId="0" fontId="7" fillId="2" borderId="14" xfId="0" applyNumberFormat="1" applyFont="1" applyFill="1" applyBorder="1" applyAlignment="1">
      <alignment wrapText="1" readingOrder="1"/>
    </xf>
    <xf numFmtId="0" fontId="17" fillId="2" borderId="13" xfId="0" applyFont="1" applyFill="1" applyBorder="1" applyAlignment="1">
      <alignment vertical="center" wrapText="1"/>
    </xf>
    <xf numFmtId="0" fontId="16" fillId="0" borderId="17" xfId="0" applyFont="1" applyBorder="1"/>
    <xf numFmtId="0" fontId="16" fillId="0" borderId="18" xfId="0" applyFont="1" applyBorder="1"/>
    <xf numFmtId="0" fontId="15" fillId="0" borderId="0" xfId="0" applyFont="1"/>
    <xf numFmtId="0" fontId="15" fillId="0" borderId="14" xfId="0" applyFont="1" applyBorder="1"/>
    <xf numFmtId="0" fontId="15" fillId="2" borderId="0" xfId="0" applyFont="1" applyFill="1"/>
    <xf numFmtId="0" fontId="7" fillId="2" borderId="22" xfId="0" applyNumberFormat="1" applyFont="1" applyFill="1" applyBorder="1" applyAlignment="1">
      <alignment horizontal="center" vertical="center" wrapText="1" readingOrder="1"/>
    </xf>
    <xf numFmtId="0" fontId="7" fillId="2" borderId="15" xfId="0" applyNumberFormat="1" applyFont="1" applyFill="1" applyBorder="1" applyAlignment="1">
      <alignment horizontal="center" vertical="center" wrapText="1" readingOrder="1"/>
    </xf>
    <xf numFmtId="0" fontId="15" fillId="2" borderId="0" xfId="0" applyFont="1" applyFill="1" applyBorder="1"/>
    <xf numFmtId="0" fontId="7" fillId="3" borderId="0" xfId="0" applyNumberFormat="1" applyFont="1" applyFill="1" applyBorder="1" applyAlignment="1">
      <alignment horizontal="right" vertical="center" wrapText="1" readingOrder="1"/>
    </xf>
    <xf numFmtId="0" fontId="15" fillId="2" borderId="14" xfId="0" applyFont="1" applyFill="1" applyBorder="1"/>
    <xf numFmtId="0" fontId="7" fillId="3" borderId="14" xfId="0" applyNumberFormat="1" applyFont="1" applyFill="1" applyBorder="1" applyAlignment="1">
      <alignment horizontal="right" vertical="center" wrapText="1" readingOrder="1"/>
    </xf>
    <xf numFmtId="0" fontId="21" fillId="2" borderId="0" xfId="0" applyFont="1" applyFill="1"/>
    <xf numFmtId="0" fontId="21" fillId="2" borderId="0" xfId="0" applyFont="1" applyFill="1" applyBorder="1"/>
    <xf numFmtId="0" fontId="15" fillId="2" borderId="16" xfId="0" applyFont="1" applyFill="1" applyBorder="1"/>
    <xf numFmtId="0" fontId="15" fillId="2" borderId="20" xfId="0" applyFont="1" applyFill="1" applyBorder="1" applyAlignment="1">
      <alignment vertical="center"/>
    </xf>
    <xf numFmtId="0" fontId="15" fillId="2" borderId="17" xfId="0" applyFont="1" applyFill="1" applyBorder="1"/>
    <xf numFmtId="0" fontId="15" fillId="2" borderId="12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5" fillId="2" borderId="18" xfId="0" applyFont="1" applyFill="1" applyBorder="1" applyAlignment="1">
      <alignment vertical="center"/>
    </xf>
    <xf numFmtId="0" fontId="15" fillId="2" borderId="16" xfId="0" applyFont="1" applyFill="1" applyBorder="1" applyAlignment="1">
      <alignment vertical="center"/>
    </xf>
    <xf numFmtId="0" fontId="16" fillId="2" borderId="21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left" wrapText="1"/>
    </xf>
    <xf numFmtId="0" fontId="20" fillId="2" borderId="25" xfId="0" applyFont="1" applyFill="1" applyBorder="1" applyAlignment="1">
      <alignment wrapText="1"/>
    </xf>
    <xf numFmtId="0" fontId="20" fillId="2" borderId="19" xfId="0" applyFont="1" applyFill="1" applyBorder="1" applyAlignment="1">
      <alignment wrapText="1"/>
    </xf>
    <xf numFmtId="0" fontId="16" fillId="0" borderId="22" xfId="0" applyFont="1" applyBorder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5" fillId="0" borderId="20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right"/>
    </xf>
    <xf numFmtId="0" fontId="16" fillId="2" borderId="0" xfId="0" applyFont="1" applyFill="1" applyBorder="1" applyAlignment="1"/>
    <xf numFmtId="0" fontId="16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6" fillId="2" borderId="18" xfId="0" applyFont="1" applyFill="1" applyBorder="1" applyAlignment="1"/>
    <xf numFmtId="0" fontId="16" fillId="2" borderId="14" xfId="0" applyFont="1" applyFill="1" applyBorder="1" applyAlignment="1">
      <alignment horizontal="right"/>
    </xf>
    <xf numFmtId="0" fontId="16" fillId="2" borderId="14" xfId="0" applyFont="1" applyFill="1" applyBorder="1" applyAlignment="1"/>
    <xf numFmtId="0" fontId="15" fillId="2" borderId="14" xfId="0" applyFont="1" applyFill="1" applyBorder="1" applyAlignment="1">
      <alignment horizontal="right"/>
    </xf>
    <xf numFmtId="0" fontId="15" fillId="0" borderId="22" xfId="0" applyFont="1" applyBorder="1" applyAlignment="1">
      <alignment horizontal="center" vertical="center" wrapText="1"/>
    </xf>
    <xf numFmtId="0" fontId="16" fillId="0" borderId="10" xfId="0" applyFont="1" applyBorder="1" applyAlignment="1"/>
    <xf numFmtId="0" fontId="16" fillId="0" borderId="9" xfId="0" applyFont="1" applyBorder="1" applyAlignment="1">
      <alignment vertical="center" wrapText="1"/>
    </xf>
    <xf numFmtId="0" fontId="16" fillId="0" borderId="11" xfId="0" applyFont="1" applyBorder="1" applyAlignment="1">
      <alignment horizontal="center"/>
    </xf>
    <xf numFmtId="0" fontId="10" fillId="0" borderId="0" xfId="0" applyFont="1" applyBorder="1"/>
    <xf numFmtId="0" fontId="12" fillId="0" borderId="0" xfId="0" applyFont="1" applyBorder="1" applyAlignment="1">
      <alignment horizontal="right"/>
    </xf>
    <xf numFmtId="0" fontId="17" fillId="2" borderId="0" xfId="0" applyFont="1" applyFill="1" applyBorder="1" applyAlignment="1">
      <alignment vertical="center" wrapText="1"/>
    </xf>
    <xf numFmtId="0" fontId="10" fillId="2" borderId="12" xfId="0" applyFont="1" applyFill="1" applyBorder="1" applyAlignment="1">
      <alignment vertical="center" wrapText="1"/>
    </xf>
    <xf numFmtId="0" fontId="12" fillId="0" borderId="12" xfId="0" applyFont="1" applyBorder="1"/>
    <xf numFmtId="0" fontId="10" fillId="0" borderId="12" xfId="0" applyFont="1" applyFill="1" applyBorder="1"/>
    <xf numFmtId="0" fontId="11" fillId="2" borderId="21" xfId="0" applyFont="1" applyFill="1" applyBorder="1" applyAlignment="1">
      <alignment vertical="center" wrapText="1"/>
    </xf>
    <xf numFmtId="0" fontId="11" fillId="0" borderId="25" xfId="0" applyFont="1" applyBorder="1" applyAlignment="1">
      <alignment horizontal="left"/>
    </xf>
    <xf numFmtId="0" fontId="13" fillId="0" borderId="25" xfId="0" applyFont="1" applyBorder="1" applyAlignment="1">
      <alignment horizontal="left" wrapText="1"/>
    </xf>
    <xf numFmtId="0" fontId="14" fillId="0" borderId="25" xfId="0" applyFont="1" applyBorder="1" applyAlignment="1">
      <alignment wrapText="1"/>
    </xf>
    <xf numFmtId="0" fontId="9" fillId="0" borderId="14" xfId="0" applyFont="1" applyBorder="1"/>
    <xf numFmtId="0" fontId="14" fillId="0" borderId="19" xfId="0" applyFont="1" applyBorder="1" applyAlignment="1">
      <alignment wrapText="1"/>
    </xf>
    <xf numFmtId="0" fontId="9" fillId="0" borderId="14" xfId="0" applyFont="1" applyBorder="1" applyAlignment="1">
      <alignment horizontal="right"/>
    </xf>
    <xf numFmtId="0" fontId="9" fillId="0" borderId="14" xfId="0" applyFont="1" applyFill="1" applyBorder="1" applyAlignment="1">
      <alignment horizontal="right"/>
    </xf>
    <xf numFmtId="0" fontId="5" fillId="0" borderId="14" xfId="0" applyFont="1" applyFill="1" applyBorder="1" applyAlignment="1">
      <alignment readingOrder="1"/>
    </xf>
    <xf numFmtId="0" fontId="6" fillId="0" borderId="14" xfId="0" applyNumberFormat="1" applyFont="1" applyFill="1" applyBorder="1" applyAlignment="1">
      <alignment horizontal="right" wrapText="1"/>
    </xf>
    <xf numFmtId="0" fontId="7" fillId="0" borderId="14" xfId="0" applyNumberFormat="1" applyFont="1" applyFill="1" applyBorder="1" applyAlignment="1">
      <alignment wrapText="1" readingOrder="1"/>
    </xf>
    <xf numFmtId="0" fontId="1" fillId="0" borderId="0" xfId="0" applyFont="1" applyBorder="1" applyAlignment="1"/>
    <xf numFmtId="0" fontId="8" fillId="0" borderId="0" xfId="0" applyFont="1" applyBorder="1" applyAlignment="1">
      <alignment horizontal="right"/>
    </xf>
    <xf numFmtId="0" fontId="8" fillId="0" borderId="14" xfId="0" applyFont="1" applyBorder="1" applyAlignment="1">
      <alignment horizontal="right"/>
    </xf>
    <xf numFmtId="0" fontId="10" fillId="2" borderId="0" xfId="0" applyFont="1" applyFill="1" applyBorder="1"/>
    <xf numFmtId="0" fontId="12" fillId="2" borderId="0" xfId="0" applyFont="1" applyFill="1" applyBorder="1" applyAlignment="1">
      <alignment horizontal="right"/>
    </xf>
    <xf numFmtId="0" fontId="12" fillId="2" borderId="12" xfId="0" applyFont="1" applyFill="1" applyBorder="1"/>
    <xf numFmtId="0" fontId="10" fillId="2" borderId="12" xfId="0" applyFont="1" applyFill="1" applyBorder="1"/>
    <xf numFmtId="0" fontId="11" fillId="2" borderId="25" xfId="0" applyFont="1" applyFill="1" applyBorder="1" applyAlignment="1">
      <alignment horizontal="left"/>
    </xf>
    <xf numFmtId="0" fontId="13" fillId="2" borderId="25" xfId="0" applyFont="1" applyFill="1" applyBorder="1" applyAlignment="1">
      <alignment horizontal="left" wrapText="1"/>
    </xf>
    <xf numFmtId="0" fontId="14" fillId="2" borderId="25" xfId="0" applyFont="1" applyFill="1" applyBorder="1" applyAlignment="1">
      <alignment wrapText="1"/>
    </xf>
    <xf numFmtId="0" fontId="9" fillId="2" borderId="14" xfId="0" applyFont="1" applyFill="1" applyBorder="1"/>
    <xf numFmtId="0" fontId="14" fillId="2" borderId="19" xfId="0" applyFont="1" applyFill="1" applyBorder="1" applyAlignment="1">
      <alignment wrapText="1"/>
    </xf>
    <xf numFmtId="0" fontId="9" fillId="2" borderId="14" xfId="0" applyFont="1" applyFill="1" applyBorder="1" applyAlignment="1">
      <alignment horizontal="right"/>
    </xf>
    <xf numFmtId="0" fontId="4" fillId="2" borderId="14" xfId="0" applyFont="1" applyFill="1" applyBorder="1" applyAlignment="1">
      <alignment horizontal="right"/>
    </xf>
    <xf numFmtId="0" fontId="4" fillId="2" borderId="14" xfId="0" applyFont="1" applyFill="1" applyBorder="1" applyAlignment="1"/>
    <xf numFmtId="0" fontId="12" fillId="4" borderId="0" xfId="0" applyFont="1" applyFill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21" fillId="4" borderId="27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 textRotation="90"/>
    </xf>
    <xf numFmtId="0" fontId="25" fillId="4" borderId="0" xfId="0" applyFont="1" applyFill="1" applyAlignment="1">
      <alignment vertical="center"/>
    </xf>
    <xf numFmtId="0" fontId="14" fillId="4" borderId="29" xfId="0" applyFont="1" applyFill="1" applyBorder="1" applyAlignment="1">
      <alignment vertical="center" wrapText="1"/>
    </xf>
    <xf numFmtId="0" fontId="26" fillId="4" borderId="28" xfId="0" applyFont="1" applyFill="1" applyBorder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27" fillId="2" borderId="2" xfId="0" applyFont="1" applyFill="1" applyBorder="1" applyAlignment="1">
      <alignment horizontal="center" vertical="center" textRotation="90"/>
    </xf>
    <xf numFmtId="0" fontId="31" fillId="2" borderId="4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2" fillId="2" borderId="4" xfId="0" applyFont="1" applyFill="1" applyBorder="1" applyAlignment="1">
      <alignment wrapText="1"/>
    </xf>
    <xf numFmtId="0" fontId="27" fillId="2" borderId="1" xfId="0" applyFont="1" applyFill="1" applyBorder="1" applyAlignment="1">
      <alignment horizontal="center"/>
    </xf>
    <xf numFmtId="0" fontId="33" fillId="2" borderId="5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left"/>
    </xf>
    <xf numFmtId="0" fontId="11" fillId="2" borderId="23" xfId="0" applyFont="1" applyFill="1" applyBorder="1" applyAlignment="1">
      <alignment horizontal="left"/>
    </xf>
    <xf numFmtId="0" fontId="14" fillId="2" borderId="25" xfId="0" applyFont="1" applyFill="1" applyBorder="1" applyAlignment="1">
      <alignment horizontal="left" wrapText="1"/>
    </xf>
    <xf numFmtId="0" fontId="14" fillId="2" borderId="19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wrapText="1"/>
    </xf>
    <xf numFmtId="0" fontId="9" fillId="2" borderId="0" xfId="0" applyFont="1" applyFill="1" applyBorder="1" applyAlignment="1"/>
    <xf numFmtId="0" fontId="6" fillId="2" borderId="0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9" fillId="2" borderId="14" xfId="0" applyFont="1" applyFill="1" applyBorder="1" applyAlignment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/>
    </xf>
    <xf numFmtId="0" fontId="8" fillId="2" borderId="14" xfId="0" applyFont="1" applyFill="1" applyBorder="1" applyAlignment="1">
      <alignment vertical="center"/>
    </xf>
    <xf numFmtId="0" fontId="8" fillId="2" borderId="14" xfId="0" applyFont="1" applyFill="1" applyBorder="1" applyAlignment="1">
      <alignment horizontal="right"/>
    </xf>
    <xf numFmtId="0" fontId="10" fillId="2" borderId="13" xfId="0" applyFont="1" applyFill="1" applyBorder="1" applyAlignment="1"/>
    <xf numFmtId="0" fontId="10" fillId="2" borderId="13" xfId="0" applyFont="1" applyFill="1" applyBorder="1" applyAlignment="1">
      <alignment horizontal="right"/>
    </xf>
    <xf numFmtId="0" fontId="16" fillId="2" borderId="13" xfId="0" applyFont="1" applyFill="1" applyBorder="1" applyAlignment="1">
      <alignment vertical="center" wrapText="1"/>
    </xf>
    <xf numFmtId="0" fontId="34" fillId="2" borderId="14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vertical="center" wrapText="1"/>
    </xf>
    <xf numFmtId="0" fontId="16" fillId="2" borderId="15" xfId="0" applyFont="1" applyFill="1" applyBorder="1" applyAlignment="1">
      <alignment horizontal="center" vertical="center" textRotation="90"/>
    </xf>
    <xf numFmtId="0" fontId="16" fillId="2" borderId="12" xfId="0" applyFont="1" applyFill="1" applyBorder="1" applyAlignment="1">
      <alignment horizontal="center" vertical="center" textRotation="90"/>
    </xf>
    <xf numFmtId="0" fontId="17" fillId="2" borderId="0" xfId="0" applyFont="1" applyFill="1" applyBorder="1" applyAlignment="1">
      <alignment horizontal="left" vertical="center" wrapText="1"/>
    </xf>
    <xf numFmtId="16" fontId="15" fillId="0" borderId="22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/>
    </xf>
    <xf numFmtId="0" fontId="10" fillId="0" borderId="0" xfId="0" applyNumberFormat="1" applyFont="1" applyFill="1" applyBorder="1" applyAlignment="1" applyProtection="1">
      <alignment horizontal="right" wrapText="1"/>
    </xf>
    <xf numFmtId="0" fontId="9" fillId="0" borderId="12" xfId="0" applyNumberFormat="1" applyFont="1" applyFill="1" applyBorder="1" applyAlignment="1" applyProtection="1">
      <alignment horizontal="left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38" fillId="0" borderId="37" xfId="0" applyNumberFormat="1" applyFont="1" applyFill="1" applyBorder="1" applyAlignment="1">
      <alignment horizontal="left" vertical="center" wrapText="1" readingOrder="1"/>
    </xf>
    <xf numFmtId="165" fontId="38" fillId="0" borderId="37" xfId="0" applyNumberFormat="1" applyFont="1" applyFill="1" applyBorder="1" applyAlignment="1">
      <alignment horizontal="right" vertical="center" wrapText="1" readingOrder="1"/>
    </xf>
    <xf numFmtId="0" fontId="38" fillId="0" borderId="37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164" fontId="5" fillId="0" borderId="0" xfId="0" applyNumberFormat="1" applyFont="1" applyFill="1" applyBorder="1"/>
    <xf numFmtId="1" fontId="38" fillId="0" borderId="37" xfId="0" applyNumberFormat="1" applyFont="1" applyFill="1" applyBorder="1" applyAlignment="1">
      <alignment horizontal="right" vertical="center" wrapText="1" readingOrder="1"/>
    </xf>
    <xf numFmtId="164" fontId="0" fillId="0" borderId="0" xfId="0" applyNumberFormat="1"/>
    <xf numFmtId="0" fontId="10" fillId="2" borderId="0" xfId="1" applyFont="1" applyFill="1" applyBorder="1"/>
    <xf numFmtId="0" fontId="9" fillId="2" borderId="0" xfId="1" applyFont="1" applyFill="1" applyBorder="1"/>
    <xf numFmtId="167" fontId="9" fillId="2" borderId="0" xfId="3" applyNumberFormat="1" applyFont="1" applyFill="1" applyBorder="1" applyAlignment="1">
      <alignment horizontal="right"/>
    </xf>
    <xf numFmtId="0" fontId="9" fillId="2" borderId="0" xfId="1" applyFont="1" applyFill="1" applyBorder="1" applyAlignment="1">
      <alignment horizontal="right"/>
    </xf>
    <xf numFmtId="167" fontId="41" fillId="0" borderId="0" xfId="4" applyNumberFormat="1" applyFont="1" applyFill="1" applyBorder="1" applyAlignment="1">
      <alignment horizontal="right"/>
    </xf>
    <xf numFmtId="0" fontId="7" fillId="0" borderId="0" xfId="0" applyNumberFormat="1" applyFont="1" applyFill="1" applyBorder="1" applyAlignment="1">
      <alignment horizontal="right" wrapText="1" readingOrder="1"/>
    </xf>
    <xf numFmtId="167" fontId="41" fillId="0" borderId="0" xfId="5" applyNumberFormat="1" applyFont="1" applyFill="1" applyBorder="1" applyAlignment="1">
      <alignment horizontal="right"/>
    </xf>
    <xf numFmtId="0" fontId="40" fillId="5" borderId="0" xfId="0" applyFont="1" applyFill="1"/>
    <xf numFmtId="167" fontId="10" fillId="2" borderId="0" xfId="2" applyNumberFormat="1" applyFont="1" applyFill="1" applyBorder="1" applyAlignment="1">
      <alignment horizontal="right" wrapText="1"/>
    </xf>
    <xf numFmtId="0" fontId="44" fillId="6" borderId="13" xfId="0" applyFont="1" applyFill="1" applyBorder="1"/>
    <xf numFmtId="0" fontId="44" fillId="6" borderId="13" xfId="0" applyFont="1" applyFill="1" applyBorder="1" applyAlignment="1">
      <alignment horizontal="right"/>
    </xf>
    <xf numFmtId="0" fontId="44" fillId="6" borderId="14" xfId="0" applyFont="1" applyFill="1" applyBorder="1"/>
    <xf numFmtId="0" fontId="9" fillId="2" borderId="14" xfId="1" applyFont="1" applyFill="1" applyBorder="1"/>
    <xf numFmtId="167" fontId="9" fillId="2" borderId="14" xfId="3" applyNumberFormat="1" applyFont="1" applyFill="1" applyBorder="1" applyAlignment="1">
      <alignment horizontal="right"/>
    </xf>
    <xf numFmtId="0" fontId="9" fillId="2" borderId="14" xfId="1" applyFont="1" applyFill="1" applyBorder="1" applyAlignment="1">
      <alignment horizontal="right"/>
    </xf>
    <xf numFmtId="167" fontId="41" fillId="0" borderId="14" xfId="5" applyNumberFormat="1" applyFont="1" applyFill="1" applyBorder="1" applyAlignment="1">
      <alignment horizontal="right"/>
    </xf>
    <xf numFmtId="0" fontId="11" fillId="2" borderId="23" xfId="1" applyFont="1" applyFill="1" applyBorder="1" applyAlignment="1">
      <alignment horizontal="left"/>
    </xf>
    <xf numFmtId="0" fontId="13" fillId="2" borderId="25" xfId="1" applyFont="1" applyFill="1" applyBorder="1" applyAlignment="1">
      <alignment horizontal="left" wrapText="1"/>
    </xf>
    <xf numFmtId="0" fontId="14" fillId="2" borderId="25" xfId="1" applyFont="1" applyFill="1" applyBorder="1" applyAlignment="1">
      <alignment wrapText="1"/>
    </xf>
    <xf numFmtId="0" fontId="14" fillId="2" borderId="19" xfId="1" applyFont="1" applyFill="1" applyBorder="1" applyAlignment="1">
      <alignment wrapText="1"/>
    </xf>
    <xf numFmtId="0" fontId="12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7" fontId="6" fillId="2" borderId="0" xfId="6" applyNumberFormat="1" applyFont="1" applyFill="1" applyBorder="1" applyAlignment="1">
      <alignment vertical="center"/>
    </xf>
    <xf numFmtId="0" fontId="9" fillId="2" borderId="0" xfId="1" applyFont="1" applyFill="1" applyBorder="1" applyAlignment="1">
      <alignment vertical="center"/>
    </xf>
    <xf numFmtId="0" fontId="6" fillId="0" borderId="39" xfId="0" applyNumberFormat="1" applyFont="1" applyFill="1" applyBorder="1" applyAlignment="1">
      <alignment horizontal="right" vertical="top" wrapText="1" readingOrder="1"/>
    </xf>
    <xf numFmtId="0" fontId="6" fillId="0" borderId="40" xfId="0" applyNumberFormat="1" applyFont="1" applyFill="1" applyBorder="1" applyAlignment="1">
      <alignment horizontal="right" vertical="top" wrapText="1" readingOrder="1"/>
    </xf>
    <xf numFmtId="0" fontId="9" fillId="2" borderId="14" xfId="0" applyFont="1" applyFill="1" applyBorder="1" applyAlignment="1">
      <alignment vertical="center"/>
    </xf>
    <xf numFmtId="167" fontId="6" fillId="2" borderId="14" xfId="6" applyNumberFormat="1" applyFont="1" applyFill="1" applyBorder="1" applyAlignment="1">
      <alignment vertical="center"/>
    </xf>
    <xf numFmtId="0" fontId="9" fillId="2" borderId="14" xfId="1" applyFont="1" applyFill="1" applyBorder="1" applyAlignment="1">
      <alignment vertical="center"/>
    </xf>
    <xf numFmtId="0" fontId="46" fillId="6" borderId="0" xfId="0" applyNumberFormat="1" applyFont="1" applyFill="1" applyBorder="1" applyAlignment="1">
      <alignment vertical="top" wrapText="1"/>
    </xf>
    <xf numFmtId="0" fontId="46" fillId="7" borderId="0" xfId="0" applyNumberFormat="1" applyFont="1" applyFill="1" applyBorder="1" applyAlignment="1">
      <alignment horizontal="center" vertical="top" wrapText="1" readingOrder="1"/>
    </xf>
    <xf numFmtId="0" fontId="38" fillId="0" borderId="0" xfId="0" applyNumberFormat="1" applyFont="1" applyFill="1" applyBorder="1" applyAlignment="1">
      <alignment horizontal="right" vertical="top" wrapText="1" readingOrder="1"/>
    </xf>
    <xf numFmtId="0" fontId="48" fillId="0" borderId="0" xfId="0" applyNumberFormat="1" applyFont="1" applyFill="1" applyBorder="1" applyAlignment="1">
      <alignment horizontal="right" vertical="top" wrapText="1" readingOrder="1"/>
    </xf>
    <xf numFmtId="0" fontId="49" fillId="0" borderId="0" xfId="0" applyFont="1" applyFill="1" applyBorder="1"/>
    <xf numFmtId="0" fontId="51" fillId="7" borderId="0" xfId="0" applyNumberFormat="1" applyFont="1" applyFill="1" applyBorder="1" applyAlignment="1">
      <alignment horizontal="center" vertical="top" wrapText="1" readingOrder="1"/>
    </xf>
    <xf numFmtId="0" fontId="50" fillId="0" borderId="0" xfId="0" applyNumberFormat="1" applyFont="1" applyFill="1" applyBorder="1" applyAlignment="1">
      <alignment horizontal="left" vertical="center" wrapText="1" readingOrder="1"/>
    </xf>
    <xf numFmtId="0" fontId="50" fillId="0" borderId="0" xfId="0" applyNumberFormat="1" applyFont="1" applyFill="1" applyBorder="1" applyAlignment="1">
      <alignment horizontal="right" vertical="top" wrapText="1" readingOrder="1"/>
    </xf>
    <xf numFmtId="0" fontId="7" fillId="0" borderId="0" xfId="0" applyNumberFormat="1" applyFont="1" applyFill="1" applyBorder="1" applyAlignment="1">
      <alignment horizontal="right" vertical="top" wrapText="1" readingOrder="1"/>
    </xf>
    <xf numFmtId="0" fontId="7" fillId="0" borderId="14" xfId="0" applyNumberFormat="1" applyFont="1" applyFill="1" applyBorder="1" applyAlignment="1">
      <alignment horizontal="right" vertical="top" wrapText="1" readingOrder="1"/>
    </xf>
    <xf numFmtId="0" fontId="50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14" xfId="0" applyNumberFormat="1" applyFont="1" applyFill="1" applyBorder="1" applyAlignment="1">
      <alignment vertical="top" wrapText="1" readingOrder="1"/>
    </xf>
    <xf numFmtId="0" fontId="46" fillId="7" borderId="0" xfId="0" applyNumberFormat="1" applyFont="1" applyFill="1" applyBorder="1" applyAlignment="1">
      <alignment vertical="top" wrapText="1" readingOrder="1"/>
    </xf>
    <xf numFmtId="0" fontId="51" fillId="7" borderId="0" xfId="0" applyNumberFormat="1" applyFont="1" applyFill="1" applyBorder="1" applyAlignment="1">
      <alignment vertical="top" wrapText="1" readingOrder="1"/>
    </xf>
    <xf numFmtId="0" fontId="51" fillId="7" borderId="25" xfId="0" applyNumberFormat="1" applyFont="1" applyFill="1" applyBorder="1" applyAlignment="1">
      <alignment horizontal="center" vertical="top" wrapText="1" readingOrder="1"/>
    </xf>
    <xf numFmtId="0" fontId="50" fillId="0" borderId="25" xfId="0" applyNumberFormat="1" applyFont="1" applyFill="1" applyBorder="1" applyAlignment="1">
      <alignment horizontal="right" vertical="top" wrapText="1" readingOrder="1"/>
    </xf>
    <xf numFmtId="0" fontId="7" fillId="0" borderId="25" xfId="0" applyNumberFormat="1" applyFont="1" applyFill="1" applyBorder="1" applyAlignment="1">
      <alignment horizontal="right" vertical="top" wrapText="1" readingOrder="1"/>
    </xf>
    <xf numFmtId="0" fontId="7" fillId="0" borderId="19" xfId="0" applyNumberFormat="1" applyFont="1" applyFill="1" applyBorder="1" applyAlignment="1">
      <alignment horizontal="right" vertical="top" wrapText="1" readingOrder="1"/>
    </xf>
    <xf numFmtId="0" fontId="47" fillId="0" borderId="0" xfId="0" applyFont="1" applyFill="1" applyBorder="1"/>
    <xf numFmtId="0" fontId="49" fillId="0" borderId="0" xfId="0" applyNumberFormat="1" applyFont="1" applyFill="1" applyBorder="1" applyAlignment="1">
      <alignment vertical="top" wrapText="1"/>
    </xf>
    <xf numFmtId="0" fontId="47" fillId="0" borderId="0" xfId="0" applyNumberFormat="1" applyFont="1" applyFill="1" applyBorder="1" applyAlignment="1">
      <alignment vertical="top" wrapText="1"/>
    </xf>
    <xf numFmtId="0" fontId="53" fillId="0" borderId="0" xfId="0" applyNumberFormat="1" applyFont="1" applyFill="1" applyBorder="1" applyAlignment="1">
      <alignment horizontal="left" vertical="center" wrapText="1" readingOrder="1"/>
    </xf>
    <xf numFmtId="0" fontId="54" fillId="0" borderId="0" xfId="0" applyNumberFormat="1" applyFont="1" applyFill="1" applyBorder="1" applyAlignment="1">
      <alignment horizontal="left" vertical="center" wrapText="1" readingOrder="1"/>
    </xf>
    <xf numFmtId="0" fontId="38" fillId="0" borderId="0" xfId="0" applyNumberFormat="1" applyFont="1" applyFill="1" applyBorder="1" applyAlignment="1">
      <alignment horizontal="center" vertical="top" wrapText="1" readingOrder="1"/>
    </xf>
    <xf numFmtId="0" fontId="46" fillId="6" borderId="0" xfId="0" applyNumberFormat="1" applyFont="1" applyFill="1" applyBorder="1" applyAlignment="1">
      <alignment vertical="center" wrapText="1" readingOrder="1"/>
    </xf>
    <xf numFmtId="0" fontId="46" fillId="6" borderId="0" xfId="0" applyNumberFormat="1" applyFont="1" applyFill="1" applyBorder="1" applyAlignment="1">
      <alignment horizontal="center" vertical="center" wrapText="1" readingOrder="1"/>
    </xf>
    <xf numFmtId="0" fontId="48" fillId="0" borderId="0" xfId="0" applyNumberFormat="1" applyFont="1" applyFill="1" applyBorder="1" applyAlignment="1">
      <alignment horizontal="left" vertical="center" wrapText="1" readingOrder="1"/>
    </xf>
    <xf numFmtId="0" fontId="49" fillId="2" borderId="0" xfId="0" applyFont="1" applyFill="1" applyBorder="1"/>
    <xf numFmtId="0" fontId="48" fillId="0" borderId="0" xfId="0" applyNumberFormat="1" applyFont="1" applyFill="1" applyBorder="1" applyAlignment="1">
      <alignment vertical="center" wrapText="1" readingOrder="1"/>
    </xf>
    <xf numFmtId="0" fontId="48" fillId="0" borderId="0" xfId="0" applyNumberFormat="1" applyFont="1" applyFill="1" applyBorder="1" applyAlignment="1">
      <alignment horizontal="right" vertical="center" wrapText="1" readingOrder="1"/>
    </xf>
    <xf numFmtId="0" fontId="38" fillId="0" borderId="0" xfId="0" applyNumberFormat="1" applyFont="1" applyFill="1" applyBorder="1" applyAlignment="1">
      <alignment horizontal="left" vertical="center" wrapText="1" readingOrder="1"/>
    </xf>
    <xf numFmtId="0" fontId="38" fillId="0" borderId="0" xfId="0" applyNumberFormat="1" applyFont="1" applyFill="1" applyBorder="1" applyAlignment="1">
      <alignment vertical="center" wrapText="1" readingOrder="1"/>
    </xf>
    <xf numFmtId="0" fontId="38" fillId="0" borderId="0" xfId="0" applyNumberFormat="1" applyFont="1" applyFill="1" applyBorder="1" applyAlignment="1">
      <alignment horizontal="right" vertical="center" wrapText="1" readingOrder="1"/>
    </xf>
    <xf numFmtId="0" fontId="46" fillId="6" borderId="0" xfId="0" applyFont="1" applyFill="1" applyBorder="1"/>
    <xf numFmtId="0" fontId="21" fillId="2" borderId="9" xfId="0" applyFont="1" applyFill="1" applyBorder="1" applyAlignment="1"/>
    <xf numFmtId="0" fontId="8" fillId="0" borderId="9" xfId="0" applyFont="1" applyBorder="1" applyAlignment="1">
      <alignment horizontal="left" vertical="top"/>
    </xf>
    <xf numFmtId="164" fontId="56" fillId="0" borderId="9" xfId="0" applyNumberFormat="1" applyFont="1" applyBorder="1" applyAlignment="1">
      <alignment horizontal="right"/>
    </xf>
    <xf numFmtId="164" fontId="15" fillId="0" borderId="9" xfId="0" applyNumberFormat="1" applyFont="1" applyBorder="1" applyAlignment="1">
      <alignment horizontal="right" vertical="center"/>
    </xf>
    <xf numFmtId="0" fontId="55" fillId="0" borderId="9" xfId="0" applyFont="1" applyBorder="1" applyAlignment="1">
      <alignment horizontal="left" vertical="top"/>
    </xf>
    <xf numFmtId="0" fontId="57" fillId="0" borderId="0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5" fillId="2" borderId="9" xfId="0" applyFont="1" applyFill="1" applyBorder="1"/>
    <xf numFmtId="0" fontId="15" fillId="2" borderId="9" xfId="0" applyFont="1" applyFill="1" applyBorder="1" applyAlignment="1">
      <alignment horizontal="right"/>
    </xf>
    <xf numFmtId="0" fontId="16" fillId="2" borderId="9" xfId="0" applyFont="1" applyFill="1" applyBorder="1"/>
    <xf numFmtId="0" fontId="0" fillId="2" borderId="9" xfId="0" applyFont="1" applyFill="1" applyBorder="1"/>
    <xf numFmtId="0" fontId="0" fillId="2" borderId="9" xfId="0" applyFill="1" applyBorder="1"/>
    <xf numFmtId="0" fontId="8" fillId="2" borderId="0" xfId="0" applyFont="1" applyFill="1" applyBorder="1" applyAlignment="1">
      <alignment horizontal="right"/>
    </xf>
    <xf numFmtId="0" fontId="44" fillId="6" borderId="0" xfId="0" applyFont="1" applyFill="1" applyBorder="1" applyAlignment="1">
      <alignment vertical="top" wrapText="1"/>
    </xf>
    <xf numFmtId="0" fontId="42" fillId="6" borderId="0" xfId="0" applyFont="1" applyFill="1" applyBorder="1" applyAlignment="1"/>
    <xf numFmtId="0" fontId="12" fillId="2" borderId="0" xfId="0" applyFont="1" applyFill="1" applyBorder="1"/>
    <xf numFmtId="0" fontId="12" fillId="2" borderId="0" xfId="0" applyFont="1" applyFill="1" applyBorder="1" applyAlignment="1">
      <alignment vertical="center"/>
    </xf>
    <xf numFmtId="0" fontId="8" fillId="2" borderId="0" xfId="0" applyFont="1" applyFill="1" applyBorder="1"/>
    <xf numFmtId="0" fontId="6" fillId="0" borderId="0" xfId="0" applyNumberFormat="1" applyFont="1" applyFill="1" applyBorder="1" applyAlignment="1">
      <alignment horizontal="right" vertical="center" wrapText="1" readingOrder="1"/>
    </xf>
    <xf numFmtId="0" fontId="8" fillId="2" borderId="14" xfId="0" applyFont="1" applyFill="1" applyBorder="1"/>
    <xf numFmtId="0" fontId="6" fillId="0" borderId="14" xfId="0" applyNumberFormat="1" applyFont="1" applyFill="1" applyBorder="1" applyAlignment="1">
      <alignment horizontal="right" vertical="center" wrapText="1" readingOrder="1"/>
    </xf>
    <xf numFmtId="0" fontId="44" fillId="6" borderId="41" xfId="0" applyFont="1" applyFill="1" applyBorder="1" applyAlignment="1">
      <alignment horizontal="left" vertical="center"/>
    </xf>
    <xf numFmtId="0" fontId="8" fillId="0" borderId="0" xfId="0" applyFont="1" applyAlignment="1">
      <alignment wrapText="1"/>
    </xf>
    <xf numFmtId="0" fontId="12" fillId="2" borderId="25" xfId="0" applyFont="1" applyFill="1" applyBorder="1"/>
    <xf numFmtId="1" fontId="8" fillId="0" borderId="0" xfId="0" applyNumberFormat="1" applyFont="1"/>
    <xf numFmtId="1" fontId="8" fillId="0" borderId="0" xfId="0" applyNumberFormat="1" applyFont="1" applyAlignment="1">
      <alignment wrapText="1"/>
    </xf>
    <xf numFmtId="0" fontId="8" fillId="2" borderId="25" xfId="0" applyFont="1" applyFill="1" applyBorder="1"/>
    <xf numFmtId="1" fontId="8" fillId="2" borderId="0" xfId="0" applyNumberFormat="1" applyFont="1" applyFill="1"/>
    <xf numFmtId="0" fontId="8" fillId="2" borderId="19" xfId="0" applyFont="1" applyFill="1" applyBorder="1"/>
    <xf numFmtId="1" fontId="8" fillId="0" borderId="14" xfId="0" applyNumberFormat="1" applyFont="1" applyBorder="1"/>
    <xf numFmtId="1" fontId="8" fillId="0" borderId="14" xfId="0" applyNumberFormat="1" applyFont="1" applyBorder="1" applyAlignment="1">
      <alignment wrapText="1"/>
    </xf>
    <xf numFmtId="0" fontId="44" fillId="6" borderId="41" xfId="0" applyFont="1" applyFill="1" applyBorder="1" applyAlignment="1">
      <alignment horizontal="center" vertical="center"/>
    </xf>
    <xf numFmtId="164" fontId="8" fillId="0" borderId="0" xfId="0" applyNumberFormat="1" applyFont="1" applyAlignment="1">
      <alignment wrapText="1"/>
    </xf>
    <xf numFmtId="164" fontId="8" fillId="2" borderId="0" xfId="0" applyNumberFormat="1" applyFont="1" applyFill="1"/>
    <xf numFmtId="164" fontId="8" fillId="0" borderId="14" xfId="0" applyNumberFormat="1" applyFont="1" applyBorder="1"/>
    <xf numFmtId="164" fontId="8" fillId="0" borderId="14" xfId="0" applyNumberFormat="1" applyFont="1" applyBorder="1" applyAlignment="1">
      <alignment wrapText="1"/>
    </xf>
    <xf numFmtId="0" fontId="16" fillId="0" borderId="0" xfId="0" applyFont="1" applyBorder="1" applyAlignment="1">
      <alignment vertical="center" wrapText="1"/>
    </xf>
    <xf numFmtId="0" fontId="57" fillId="0" borderId="0" xfId="0" applyNumberFormat="1" applyFont="1" applyFill="1" applyBorder="1" applyAlignment="1">
      <alignment vertical="center" wrapText="1" readingOrder="1"/>
    </xf>
    <xf numFmtId="0" fontId="57" fillId="0" borderId="14" xfId="0" applyNumberFormat="1" applyFont="1" applyFill="1" applyBorder="1" applyAlignment="1">
      <alignment vertical="center" wrapText="1" readingOrder="1"/>
    </xf>
    <xf numFmtId="0" fontId="51" fillId="6" borderId="13" xfId="0" applyFont="1" applyFill="1" applyBorder="1" applyAlignment="1">
      <alignment vertical="center" wrapText="1"/>
    </xf>
    <xf numFmtId="164" fontId="16" fillId="0" borderId="0" xfId="0" applyNumberFormat="1" applyFont="1" applyBorder="1" applyAlignment="1">
      <alignment horizontal="right"/>
    </xf>
    <xf numFmtId="164" fontId="16" fillId="0" borderId="14" xfId="0" applyNumberFormat="1" applyFont="1" applyBorder="1" applyAlignment="1">
      <alignment horizontal="right"/>
    </xf>
    <xf numFmtId="0" fontId="59" fillId="0" borderId="25" xfId="0" applyFont="1" applyBorder="1" applyAlignment="1">
      <alignment horizontal="right"/>
    </xf>
    <xf numFmtId="0" fontId="60" fillId="4" borderId="25" xfId="0" applyFont="1" applyFill="1" applyBorder="1" applyAlignment="1">
      <alignment horizontal="right" wrapText="1"/>
    </xf>
    <xf numFmtId="0" fontId="60" fillId="4" borderId="19" xfId="0" applyFont="1" applyFill="1" applyBorder="1" applyAlignment="1">
      <alignment horizontal="right" wrapText="1"/>
    </xf>
    <xf numFmtId="1" fontId="8" fillId="0" borderId="0" xfId="0" applyNumberFormat="1" applyFont="1" applyBorder="1"/>
    <xf numFmtId="1" fontId="8" fillId="0" borderId="0" xfId="0" applyNumberFormat="1" applyFont="1" applyBorder="1" applyAlignment="1">
      <alignment wrapText="1"/>
    </xf>
    <xf numFmtId="0" fontId="10" fillId="2" borderId="0" xfId="0" applyFont="1" applyFill="1" applyBorder="1" applyAlignment="1">
      <alignment horizontal="center" vertical="center" wrapText="1"/>
    </xf>
    <xf numFmtId="0" fontId="37" fillId="2" borderId="0" xfId="0" applyFont="1" applyFill="1" applyBorder="1" applyAlignment="1">
      <alignment horizontal="center"/>
    </xf>
    <xf numFmtId="0" fontId="16" fillId="2" borderId="34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34" fillId="2" borderId="26" xfId="0" applyFont="1" applyFill="1" applyBorder="1" applyAlignment="1">
      <alignment horizontal="center" vertical="center" wrapText="1"/>
    </xf>
    <xf numFmtId="0" fontId="34" fillId="2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34" fillId="2" borderId="12" xfId="0" applyFont="1" applyFill="1" applyBorder="1" applyAlignment="1">
      <alignment horizontal="center" vertical="center" wrapText="1"/>
    </xf>
    <xf numFmtId="0" fontId="38" fillId="0" borderId="37" xfId="0" applyNumberFormat="1" applyFont="1" applyFill="1" applyBorder="1" applyAlignment="1">
      <alignment horizontal="center" vertical="center" wrapText="1" readingOrder="1"/>
    </xf>
    <xf numFmtId="0" fontId="5" fillId="0" borderId="38" xfId="0" applyNumberFormat="1" applyFont="1" applyFill="1" applyBorder="1" applyAlignment="1">
      <alignment vertical="top" wrapText="1"/>
    </xf>
    <xf numFmtId="0" fontId="16" fillId="0" borderId="22" xfId="0" applyFont="1" applyBorder="1" applyAlignment="1">
      <alignment horizontal="center" wrapText="1"/>
    </xf>
    <xf numFmtId="0" fontId="17" fillId="2" borderId="23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16" fillId="0" borderId="13" xfId="0" applyFont="1" applyBorder="1" applyAlignment="1">
      <alignment horizontal="center"/>
    </xf>
    <xf numFmtId="0" fontId="15" fillId="2" borderId="23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21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wrapText="1"/>
    </xf>
    <xf numFmtId="0" fontId="15" fillId="2" borderId="22" xfId="0" applyFont="1" applyFill="1" applyBorder="1" applyAlignment="1">
      <alignment horizontal="center" wrapText="1"/>
    </xf>
    <xf numFmtId="0" fontId="15" fillId="2" borderId="15" xfId="0" applyFont="1" applyFill="1" applyBorder="1" applyAlignment="1">
      <alignment horizontal="center" wrapText="1"/>
    </xf>
    <xf numFmtId="0" fontId="15" fillId="2" borderId="21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2" borderId="2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15" fillId="0" borderId="12" xfId="0" applyFont="1" applyBorder="1" applyAlignment="1">
      <alignment horizontal="center"/>
    </xf>
    <xf numFmtId="0" fontId="21" fillId="0" borderId="0" xfId="0" applyFont="1" applyAlignment="1">
      <alignment horizontal="center" vertical="center" wrapText="1"/>
    </xf>
    <xf numFmtId="0" fontId="51" fillId="6" borderId="0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42" fillId="6" borderId="13" xfId="1" applyFont="1" applyFill="1" applyBorder="1" applyAlignment="1">
      <alignment horizontal="center" vertical="center" wrapText="1"/>
    </xf>
    <xf numFmtId="0" fontId="42" fillId="6" borderId="14" xfId="1" applyFont="1" applyFill="1" applyBorder="1" applyAlignment="1">
      <alignment horizontal="center" vertical="center" wrapText="1"/>
    </xf>
    <xf numFmtId="0" fontId="43" fillId="6" borderId="13" xfId="1" applyFont="1" applyFill="1" applyBorder="1" applyAlignment="1">
      <alignment horizontal="center" vertical="center" wrapText="1"/>
    </xf>
    <xf numFmtId="0" fontId="43" fillId="6" borderId="14" xfId="1" applyFont="1" applyFill="1" applyBorder="1" applyAlignment="1">
      <alignment horizontal="center" vertical="center" wrapText="1"/>
    </xf>
    <xf numFmtId="0" fontId="45" fillId="6" borderId="14" xfId="1" applyFont="1" applyFill="1" applyBorder="1" applyAlignment="1">
      <alignment horizontal="center" vertical="center" wrapText="1"/>
    </xf>
    <xf numFmtId="0" fontId="51" fillId="6" borderId="13" xfId="0" applyFont="1" applyFill="1" applyBorder="1" applyAlignment="1">
      <alignment horizontal="center" vertical="center" wrapText="1"/>
    </xf>
    <xf numFmtId="0" fontId="51" fillId="6" borderId="23" xfId="0" applyFont="1" applyFill="1" applyBorder="1" applyAlignment="1">
      <alignment horizontal="center" vertical="center" wrapText="1"/>
    </xf>
    <xf numFmtId="0" fontId="51" fillId="6" borderId="2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51" fillId="7" borderId="0" xfId="0" applyNumberFormat="1" applyFont="1" applyFill="1" applyBorder="1" applyAlignment="1">
      <alignment horizontal="center" vertical="top" wrapText="1" readingOrder="1"/>
    </xf>
    <xf numFmtId="0" fontId="52" fillId="0" borderId="0" xfId="0" applyNumberFormat="1" applyFont="1" applyFill="1" applyBorder="1" applyAlignment="1">
      <alignment horizontal="center" vertical="center" wrapText="1" readingOrder="1"/>
    </xf>
    <xf numFmtId="0" fontId="51" fillId="7" borderId="0" xfId="0" applyNumberFormat="1" applyFont="1" applyFill="1" applyBorder="1" applyAlignment="1">
      <alignment horizontal="center" vertical="center" wrapText="1" readingOrder="1"/>
    </xf>
    <xf numFmtId="0" fontId="51" fillId="6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Font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4" fillId="6" borderId="41" xfId="0" applyFont="1" applyFill="1" applyBorder="1" applyAlignment="1">
      <alignment horizontal="center" vertical="top" wrapText="1"/>
    </xf>
    <xf numFmtId="0" fontId="44" fillId="6" borderId="42" xfId="0" applyFont="1" applyFill="1" applyBorder="1" applyAlignment="1">
      <alignment horizontal="center" vertical="top" wrapText="1"/>
    </xf>
    <xf numFmtId="0" fontId="44" fillId="6" borderId="4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46" fillId="7" borderId="0" xfId="0" applyNumberFormat="1" applyFont="1" applyFill="1" applyBorder="1" applyAlignment="1">
      <alignment horizontal="center" vertical="center" wrapText="1" readingOrder="1"/>
    </xf>
    <xf numFmtId="0" fontId="46" fillId="7" borderId="0" xfId="0" applyNumberFormat="1" applyFont="1" applyFill="1" applyBorder="1" applyAlignment="1">
      <alignment horizontal="center" vertical="top" wrapText="1" readingOrder="1"/>
    </xf>
    <xf numFmtId="0" fontId="46" fillId="6" borderId="0" xfId="0" applyNumberFormat="1" applyFont="1" applyFill="1" applyBorder="1" applyAlignment="1">
      <alignment vertical="top" wrapText="1"/>
    </xf>
    <xf numFmtId="0" fontId="8" fillId="0" borderId="0" xfId="0" applyFont="1" applyAlignment="1">
      <alignment horizontal="center" wrapText="1"/>
    </xf>
    <xf numFmtId="0" fontId="12" fillId="4" borderId="0" xfId="0" applyFont="1" applyFill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0" fontId="22" fillId="4" borderId="28" xfId="0" applyFont="1" applyFill="1" applyBorder="1" applyAlignment="1">
      <alignment horizontal="center" vertical="center" wrapText="1"/>
    </xf>
    <xf numFmtId="0" fontId="21" fillId="4" borderId="32" xfId="0" applyFont="1" applyFill="1" applyBorder="1" applyAlignment="1">
      <alignment horizontal="center" vertical="center" textRotation="90" wrapText="1"/>
    </xf>
    <xf numFmtId="0" fontId="21" fillId="4" borderId="33" xfId="0" applyFont="1" applyFill="1" applyBorder="1" applyAlignment="1">
      <alignment horizontal="center" vertical="center" textRotation="90" wrapText="1"/>
    </xf>
    <xf numFmtId="0" fontId="23" fillId="4" borderId="2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0" fontId="27" fillId="2" borderId="2" xfId="0" applyFont="1" applyFill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textRotation="90" wrapText="1"/>
    </xf>
    <xf numFmtId="0" fontId="29" fillId="2" borderId="2" xfId="0" applyFont="1" applyFill="1" applyBorder="1" applyAlignment="1">
      <alignment horizontal="center"/>
    </xf>
  </cellXfs>
  <cellStyles count="24">
    <cellStyle name="Normal" xfId="0" builtinId="0"/>
    <cellStyle name="Normal 2" xfId="1" xr:uid="{00000000-0005-0000-0000-000001000000}"/>
    <cellStyle name="Normal 4" xfId="11" xr:uid="{00000000-0005-0000-0000-000002000000}"/>
    <cellStyle name="style1460622523853" xfId="3" xr:uid="{00000000-0005-0000-0000-000003000000}"/>
    <cellStyle name="style1461055629850" xfId="6" xr:uid="{00000000-0005-0000-0000-000004000000}"/>
    <cellStyle name="style1591089186907" xfId="7" xr:uid="{00000000-0005-0000-0000-000005000000}"/>
    <cellStyle name="style1591089187027" xfId="12" xr:uid="{00000000-0005-0000-0000-000006000000}"/>
    <cellStyle name="style1591089187178" xfId="15" xr:uid="{00000000-0005-0000-0000-000007000000}"/>
    <cellStyle name="style1591089187408" xfId="9" xr:uid="{00000000-0005-0000-0000-000008000000}"/>
    <cellStyle name="style1591089187483" xfId="10" xr:uid="{00000000-0005-0000-0000-000009000000}"/>
    <cellStyle name="style1591089187575" xfId="8" xr:uid="{00000000-0005-0000-0000-00000A000000}"/>
    <cellStyle name="style1591089187742" xfId="13" xr:uid="{00000000-0005-0000-0000-00000B000000}"/>
    <cellStyle name="style1591089187816" xfId="16" xr:uid="{00000000-0005-0000-0000-00000C000000}"/>
    <cellStyle name="style1591089187891" xfId="14" xr:uid="{00000000-0005-0000-0000-00000D000000}"/>
    <cellStyle name="style1591089187968" xfId="17" xr:uid="{00000000-0005-0000-0000-00000E000000}"/>
    <cellStyle name="style1591089188356" xfId="18" xr:uid="{00000000-0005-0000-0000-00000F000000}"/>
    <cellStyle name="style1591089188529" xfId="21" xr:uid="{00000000-0005-0000-0000-000010000000}"/>
    <cellStyle name="style1591089188996" xfId="19" xr:uid="{00000000-0005-0000-0000-000011000000}"/>
    <cellStyle name="style1591089189053" xfId="20" xr:uid="{00000000-0005-0000-0000-000012000000}"/>
    <cellStyle name="style1591089189283" xfId="22" xr:uid="{00000000-0005-0000-0000-000013000000}"/>
    <cellStyle name="style1591089189344" xfId="23" xr:uid="{00000000-0005-0000-0000-000014000000}"/>
    <cellStyle name="style1591889614443" xfId="2" xr:uid="{00000000-0005-0000-0000-000015000000}"/>
    <cellStyle name="style1591889615792" xfId="4" xr:uid="{00000000-0005-0000-0000-000016000000}"/>
    <cellStyle name="style1591889616059" xfId="5" xr:uid="{00000000-0005-0000-0000-00001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/>
            </a:pPr>
            <a:r>
              <a:rPr lang="mn-MN" sz="1200" b="0">
                <a:solidFill>
                  <a:schemeClr val="accent1"/>
                </a:solidFill>
              </a:rPr>
              <a:t>Хөгжлийн</a:t>
            </a:r>
            <a:r>
              <a:rPr lang="mn-MN" sz="1200" b="0" baseline="0">
                <a:solidFill>
                  <a:schemeClr val="accent1"/>
                </a:solidFill>
              </a:rPr>
              <a:t> бэрхшээлийн хэлбэрээр, 2020 он</a:t>
            </a:r>
            <a:endParaRPr lang="en-US" sz="1200" b="0">
              <a:solidFill>
                <a:schemeClr val="accent1"/>
              </a:solidFill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003443376917334"/>
          <c:y val="0.19583097567349536"/>
          <c:w val="0.38201281032531492"/>
          <c:h val="0.72102850780016148"/>
        </c:manualLayout>
      </c:layout>
      <c:doughnut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[1]Sheet4!$D$26:$J$26</c:f>
              <c:strCache>
                <c:ptCount val="7"/>
                <c:pt idx="0">
                  <c:v>Харааны </c:v>
                </c:pt>
                <c:pt idx="1">
                  <c:v>Хэл, ярианы </c:v>
                </c:pt>
                <c:pt idx="2">
                  <c:v>Сонсголын</c:v>
                </c:pt>
                <c:pt idx="3">
                  <c:v>Хөдөлгөөний</c:v>
                </c:pt>
                <c:pt idx="4">
                  <c:v>Сэтгэцийн</c:v>
                </c:pt>
                <c:pt idx="5">
                  <c:v>Хавсарсан</c:v>
                </c:pt>
                <c:pt idx="6">
                  <c:v>Бусад</c:v>
                </c:pt>
              </c:strCache>
            </c:strRef>
          </c:cat>
          <c:val>
            <c:numRef>
              <c:f>[1]Sheet4!$D$27:$J$27</c:f>
              <c:numCache>
                <c:formatCode>General</c:formatCode>
                <c:ptCount val="7"/>
                <c:pt idx="0">
                  <c:v>10.742705570291777</c:v>
                </c:pt>
                <c:pt idx="1">
                  <c:v>3.0503978779840848</c:v>
                </c:pt>
                <c:pt idx="2">
                  <c:v>8.0901856763925739</c:v>
                </c:pt>
                <c:pt idx="3">
                  <c:v>20.258620689655171</c:v>
                </c:pt>
                <c:pt idx="4">
                  <c:v>15.218832891246684</c:v>
                </c:pt>
                <c:pt idx="5">
                  <c:v>3.9456233421750664</c:v>
                </c:pt>
                <c:pt idx="6">
                  <c:v>38.693633952254643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FC-4DF7-8F48-BA3F2D9F00D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t"/>
      <c:layout>
        <c:manualLayout>
          <c:xMode val="edge"/>
          <c:yMode val="edge"/>
          <c:x val="0.66150262467191601"/>
          <c:y val="0.22312392769085684"/>
          <c:w val="0.33849737532808399"/>
          <c:h val="0.6964429446319210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8735815243175641E-2"/>
          <c:y val="0.10181974145935691"/>
          <c:w val="0.93811533052039386"/>
          <c:h val="0.6730169639830994"/>
        </c:manualLayout>
      </c:layout>
      <c:lineChart>
        <c:grouping val="standard"/>
        <c:varyColors val="0"/>
        <c:ser>
          <c:idx val="0"/>
          <c:order val="0"/>
          <c:tx>
            <c:strRef>
              <c:f>Sheet2!$E$4</c:f>
              <c:strCache>
                <c:ptCount val="1"/>
                <c:pt idx="0">
                  <c:v>Хөгжлийн бэрхшээлтэй хүний тоо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Sheet2!$A$10:$A$13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Sheet2!$E$10:$E$13</c:f>
              <c:numCache>
                <c:formatCode>General</c:formatCode>
                <c:ptCount val="4"/>
                <c:pt idx="0">
                  <c:v>2189</c:v>
                </c:pt>
                <c:pt idx="1">
                  <c:v>2789</c:v>
                </c:pt>
                <c:pt idx="2">
                  <c:v>3016</c:v>
                </c:pt>
                <c:pt idx="3">
                  <c:v>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8-4C68-89B5-C30C1A67BEA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81446592"/>
        <c:axId val="281447152"/>
      </c:lineChart>
      <c:catAx>
        <c:axId val="28144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1447152"/>
        <c:crosses val="autoZero"/>
        <c:auto val="1"/>
        <c:lblAlgn val="ctr"/>
        <c:lblOffset val="100"/>
        <c:noMultiLvlLbl val="0"/>
      </c:catAx>
      <c:valAx>
        <c:axId val="281447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446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mn-MN"/>
              <a:t>Өнчин хүүхдийн тоо, жил бүрийн эцсийн байдлаар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Sheet2!$B$4</c:f>
              <c:strCache>
                <c:ptCount val="1"/>
                <c:pt idx="0">
                  <c:v>Бүтэн өнчин хүүхэд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Sheet2!$A$5:$A$13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Sheet2!$B$5:$B$13</c:f>
              <c:numCache>
                <c:formatCode>General</c:formatCode>
                <c:ptCount val="9"/>
                <c:pt idx="0">
                  <c:v>84</c:v>
                </c:pt>
                <c:pt idx="1">
                  <c:v>61</c:v>
                </c:pt>
                <c:pt idx="2">
                  <c:v>64</c:v>
                </c:pt>
                <c:pt idx="3">
                  <c:v>57</c:v>
                </c:pt>
                <c:pt idx="4">
                  <c:v>49</c:v>
                </c:pt>
                <c:pt idx="5">
                  <c:v>51</c:v>
                </c:pt>
                <c:pt idx="6">
                  <c:v>54</c:v>
                </c:pt>
                <c:pt idx="7">
                  <c:v>54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8-49D5-99F0-0B64E6D7DB37}"/>
            </c:ext>
          </c:extLst>
        </c:ser>
        <c:ser>
          <c:idx val="1"/>
          <c:order val="1"/>
          <c:tx>
            <c:strRef>
              <c:f>Sheet2!$C$4</c:f>
              <c:strCache>
                <c:ptCount val="1"/>
                <c:pt idx="0">
                  <c:v>Хагас өнчин хүүхэд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Sheet2!$A$5:$A$13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Sheet2!$C$5:$C$13</c:f>
              <c:numCache>
                <c:formatCode>General</c:formatCode>
                <c:ptCount val="9"/>
                <c:pt idx="0">
                  <c:v>1098</c:v>
                </c:pt>
                <c:pt idx="1">
                  <c:v>963</c:v>
                </c:pt>
                <c:pt idx="2">
                  <c:v>1147</c:v>
                </c:pt>
                <c:pt idx="3">
                  <c:v>1030</c:v>
                </c:pt>
                <c:pt idx="4">
                  <c:v>968</c:v>
                </c:pt>
                <c:pt idx="5">
                  <c:v>969</c:v>
                </c:pt>
                <c:pt idx="6">
                  <c:v>995</c:v>
                </c:pt>
                <c:pt idx="7">
                  <c:v>952</c:v>
                </c:pt>
                <c:pt idx="8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8-49D5-99F0-0B64E6D7DB3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81449952"/>
        <c:axId val="281450512"/>
      </c:lineChart>
      <c:catAx>
        <c:axId val="281449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1450512"/>
        <c:crosses val="autoZero"/>
        <c:auto val="1"/>
        <c:lblAlgn val="ctr"/>
        <c:lblOffset val="100"/>
        <c:noMultiLvlLbl val="0"/>
      </c:catAx>
      <c:valAx>
        <c:axId val="2814505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1449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D6-441E-9C56-BC2EF168C1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6-B4D6-441E-9C56-BC2EF168C1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'5.1'!$M$10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'5.1'!$N$9:$U$9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'5.1'!$N$10:$U$10</c:f>
              <c:numCache>
                <c:formatCode>0.0</c:formatCode>
                <c:ptCount val="8"/>
                <c:pt idx="0">
                  <c:v>56.207999999999998</c:v>
                </c:pt>
                <c:pt idx="1">
                  <c:v>56.698</c:v>
                </c:pt>
                <c:pt idx="2">
                  <c:v>56.018000000000001</c:v>
                </c:pt>
                <c:pt idx="3">
                  <c:v>56.694000000000003</c:v>
                </c:pt>
                <c:pt idx="4">
                  <c:v>57.441000000000003</c:v>
                </c:pt>
                <c:pt idx="5">
                  <c:v>58.28</c:v>
                </c:pt>
                <c:pt idx="6">
                  <c:v>57.478999999999999</c:v>
                </c:pt>
                <c:pt idx="7">
                  <c:v>58.343000000000004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96-45BD-ADB1-6144FBD0DF4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5759248"/>
        <c:axId val="375765408"/>
      </c:lineChart>
      <c:catAx>
        <c:axId val="375759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5765408"/>
        <c:crosses val="autoZero"/>
        <c:auto val="1"/>
        <c:lblAlgn val="ctr"/>
        <c:lblOffset val="100"/>
        <c:noMultiLvlLbl val="0"/>
      </c:catAx>
      <c:valAx>
        <c:axId val="37576540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75759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'5.4'!$J$33</c:f>
              <c:strCache>
                <c:ptCount val="1"/>
                <c:pt idx="0">
                  <c:v> Хүүхэд насны хүн ам зүйн ачаалал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'5.4'!$K$32:$R$32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'5.4'!$K$33:$R$33</c:f>
              <c:numCache>
                <c:formatCode>0.0</c:formatCode>
                <c:ptCount val="8"/>
                <c:pt idx="0">
                  <c:v>45.034623436577384</c:v>
                </c:pt>
                <c:pt idx="1">
                  <c:v>42.97249823034371</c:v>
                </c:pt>
                <c:pt idx="2">
                  <c:v>45.891300817409189</c:v>
                </c:pt>
                <c:pt idx="3">
                  <c:v>44.592588665641728</c:v>
                </c:pt>
                <c:pt idx="4">
                  <c:v>44.557226945716152</c:v>
                </c:pt>
                <c:pt idx="5">
                  <c:v>45.551573698971644</c:v>
                </c:pt>
                <c:pt idx="6">
                  <c:v>46.78286322511974</c:v>
                </c:pt>
                <c:pt idx="7">
                  <c:v>47.576557550158391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8-4A6F-9730-15ABCB10A4F0}"/>
            </c:ext>
          </c:extLst>
        </c:ser>
        <c:ser>
          <c:idx val="1"/>
          <c:order val="1"/>
          <c:tx>
            <c:strRef>
              <c:f>'5.4'!$J$34</c:f>
              <c:strCache>
                <c:ptCount val="1"/>
                <c:pt idx="0">
                  <c:v>Өндар насны хүн ам зүйн ачаалал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'5.4'!$K$32:$R$32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'5.4'!$K$34:$R$34</c:f>
              <c:numCache>
                <c:formatCode>0.0</c:formatCode>
                <c:ptCount val="8"/>
                <c:pt idx="0">
                  <c:v>5.8269364968597346</c:v>
                </c:pt>
                <c:pt idx="1">
                  <c:v>5.6733869910599584</c:v>
                </c:pt>
                <c:pt idx="2">
                  <c:v>5.7299843014128733</c:v>
                </c:pt>
                <c:pt idx="3">
                  <c:v>5.6857339765678843</c:v>
                </c:pt>
                <c:pt idx="4">
                  <c:v>5.71353826030085</c:v>
                </c:pt>
                <c:pt idx="5">
                  <c:v>5.7936013295938507</c:v>
                </c:pt>
                <c:pt idx="6">
                  <c:v>6.1681745609366683</c:v>
                </c:pt>
                <c:pt idx="7">
                  <c:v>6.4440337909186907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98-4A6F-9730-15ABCB10A4F0}"/>
            </c:ext>
          </c:extLst>
        </c:ser>
        <c:ser>
          <c:idx val="2"/>
          <c:order val="2"/>
          <c:tx>
            <c:strRef>
              <c:f>'5.4'!$J$35</c:f>
              <c:strCache>
                <c:ptCount val="1"/>
                <c:pt idx="0">
                  <c:v>Ерөнхий хүн ам зүйн ачаалал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'5.4'!$K$32:$R$32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'5.4'!$K$35:$R$35</c:f>
              <c:numCache>
                <c:formatCode>0.0</c:formatCode>
                <c:ptCount val="8"/>
                <c:pt idx="0">
                  <c:v>50.861559933437114</c:v>
                </c:pt>
                <c:pt idx="1">
                  <c:v>48.645885221403667</c:v>
                </c:pt>
                <c:pt idx="2">
                  <c:v>51.621285118822072</c:v>
                </c:pt>
                <c:pt idx="3">
                  <c:v>50.278322642209616</c:v>
                </c:pt>
                <c:pt idx="4">
                  <c:v>50.27076520601701</c:v>
                </c:pt>
                <c:pt idx="5">
                  <c:v>51.345175028565492</c:v>
                </c:pt>
                <c:pt idx="6">
                  <c:v>52.951037786056411</c:v>
                </c:pt>
                <c:pt idx="7">
                  <c:v>54.020591341077086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8-4A6F-9730-15ABCB10A4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69910784"/>
        <c:axId val="369900144"/>
      </c:barChart>
      <c:catAx>
        <c:axId val="36991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9900144"/>
        <c:crosses val="autoZero"/>
        <c:auto val="1"/>
        <c:lblAlgn val="ctr"/>
        <c:lblOffset val="100"/>
        <c:noMultiLvlLbl val="0"/>
      </c:catAx>
      <c:valAx>
        <c:axId val="369900144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69910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mn-MN"/>
              <a:t>Хүйсийн харьцаа                                                      2013-2020 он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'5.5'!$J$3</c:f>
              <c:strCache>
                <c:ptCount val="1"/>
                <c:pt idx="0">
                  <c:v>Хүйсийн харьцаа 2013-2020 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'5.5'!$K$2:$R$2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'5.5'!$K$3:$R$3</c:f>
              <c:numCache>
                <c:formatCode>General</c:formatCode>
                <c:ptCount val="8"/>
                <c:pt idx="0">
                  <c:v>94.3</c:v>
                </c:pt>
                <c:pt idx="1">
                  <c:v>98.2</c:v>
                </c:pt>
                <c:pt idx="2">
                  <c:v>98.9</c:v>
                </c:pt>
                <c:pt idx="3">
                  <c:v>98.9</c:v>
                </c:pt>
                <c:pt idx="4">
                  <c:v>99.2</c:v>
                </c:pt>
                <c:pt idx="5">
                  <c:v>99.2</c:v>
                </c:pt>
                <c:pt idx="6">
                  <c:v>99.4</c:v>
                </c:pt>
                <c:pt idx="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67-4CA7-AF92-3A8F187AA74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3604160"/>
        <c:axId val="173602480"/>
      </c:lineChart>
      <c:catAx>
        <c:axId val="173604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602480"/>
        <c:crosses val="autoZero"/>
        <c:auto val="1"/>
        <c:lblAlgn val="ctr"/>
        <c:lblOffset val="100"/>
        <c:noMultiLvlLbl val="0"/>
      </c:catAx>
      <c:valAx>
        <c:axId val="1736024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3604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mn-MN"/>
              <a:t>Хүйсийн харьцаа                                                      2013-2020 он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3397559409120106E-2"/>
          <c:y val="0.25555555555555554"/>
          <c:w val="0.94348105330764287"/>
          <c:h val="0.65657407407407409"/>
        </c:manualLayout>
      </c:layout>
      <c:lineChart>
        <c:grouping val="standard"/>
        <c:varyColors val="0"/>
        <c:ser>
          <c:idx val="0"/>
          <c:order val="0"/>
          <c:tx>
            <c:strRef>
              <c:f>'5.5'!$J$3</c:f>
              <c:strCache>
                <c:ptCount val="1"/>
                <c:pt idx="0">
                  <c:v>Хүйсийн харьцаа 2013-2020 он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'5.5'!$K$2:$R$2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'5.5'!$K$3:$R$3</c:f>
              <c:numCache>
                <c:formatCode>General</c:formatCode>
                <c:ptCount val="8"/>
                <c:pt idx="0">
                  <c:v>94.3</c:v>
                </c:pt>
                <c:pt idx="1">
                  <c:v>98.2</c:v>
                </c:pt>
                <c:pt idx="2">
                  <c:v>98.9</c:v>
                </c:pt>
                <c:pt idx="3">
                  <c:v>98.9</c:v>
                </c:pt>
                <c:pt idx="4">
                  <c:v>99.2</c:v>
                </c:pt>
                <c:pt idx="5">
                  <c:v>99.2</c:v>
                </c:pt>
                <c:pt idx="6">
                  <c:v>99.4</c:v>
                </c:pt>
                <c:pt idx="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E0-4F27-98AB-13D67C926D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5760368"/>
        <c:axId val="363379232"/>
      </c:lineChart>
      <c:catAx>
        <c:axId val="37576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63379232"/>
        <c:crosses val="autoZero"/>
        <c:auto val="1"/>
        <c:lblAlgn val="ctr"/>
        <c:lblOffset val="100"/>
        <c:noMultiLvlLbl val="0"/>
      </c:catAx>
      <c:valAx>
        <c:axId val="3633792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7576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6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'6.1'!$B$26</c:f>
              <c:strCache>
                <c:ptCount val="1"/>
                <c:pt idx="0">
                  <c:v>Өрхийн тоо, мянга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'6.1'!$C$25:$J$25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'6.1'!$C$26:$J$26</c:f>
              <c:numCache>
                <c:formatCode>0.0</c:formatCode>
                <c:ptCount val="8"/>
                <c:pt idx="0">
                  <c:v>15.577999999999999</c:v>
                </c:pt>
                <c:pt idx="1">
                  <c:v>15.786</c:v>
                </c:pt>
                <c:pt idx="2">
                  <c:v>16.071999999999999</c:v>
                </c:pt>
                <c:pt idx="3">
                  <c:v>16.254000000000001</c:v>
                </c:pt>
                <c:pt idx="4">
                  <c:v>16.494</c:v>
                </c:pt>
                <c:pt idx="5">
                  <c:v>16.710999999999999</c:v>
                </c:pt>
                <c:pt idx="6">
                  <c:v>16.074999999999999</c:v>
                </c:pt>
                <c:pt idx="7">
                  <c:v>16.338999999999999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44-413D-B212-13E3D202EE3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75737968"/>
        <c:axId val="375739648"/>
      </c:lineChart>
      <c:catAx>
        <c:axId val="375737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5739648"/>
        <c:crosses val="autoZero"/>
        <c:auto val="1"/>
        <c:lblAlgn val="ctr"/>
        <c:lblOffset val="100"/>
        <c:noMultiLvlLbl val="0"/>
      </c:catAx>
      <c:valAx>
        <c:axId val="3757396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7573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havsralt!$M$4</c:f>
              <c:strCache>
                <c:ptCount val="1"/>
                <c:pt idx="0">
                  <c:v>БҮТЭН ӨНЧИН ХҮҮХЭД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havsralt!$N$3:$U$3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havsralt!$N$4:$U$4</c:f>
              <c:numCache>
                <c:formatCode>General</c:formatCode>
                <c:ptCount val="8"/>
                <c:pt idx="0">
                  <c:v>61</c:v>
                </c:pt>
                <c:pt idx="1">
                  <c:v>64</c:v>
                </c:pt>
                <c:pt idx="2">
                  <c:v>57</c:v>
                </c:pt>
                <c:pt idx="3">
                  <c:v>49</c:v>
                </c:pt>
                <c:pt idx="4">
                  <c:v>51</c:v>
                </c:pt>
                <c:pt idx="5">
                  <c:v>54</c:v>
                </c:pt>
                <c:pt idx="6">
                  <c:v>54</c:v>
                </c:pt>
                <c:pt idx="7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4-4A7F-8815-7D224D5DEE1B}"/>
            </c:ext>
          </c:extLst>
        </c:ser>
        <c:ser>
          <c:idx val="1"/>
          <c:order val="1"/>
          <c:tx>
            <c:strRef>
              <c:f>havsralt!$M$5</c:f>
              <c:strCache>
                <c:ptCount val="1"/>
                <c:pt idx="0">
                  <c:v>ХАГАС ӨНЧИН ХҮҮХЭД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havsralt!$N$3:$U$3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havsralt!$N$5:$U$5</c:f>
              <c:numCache>
                <c:formatCode>General</c:formatCode>
                <c:ptCount val="8"/>
                <c:pt idx="0">
                  <c:v>963</c:v>
                </c:pt>
                <c:pt idx="1">
                  <c:v>1147</c:v>
                </c:pt>
                <c:pt idx="2">
                  <c:v>1030</c:v>
                </c:pt>
                <c:pt idx="3">
                  <c:v>968</c:v>
                </c:pt>
                <c:pt idx="4">
                  <c:v>969</c:v>
                </c:pt>
                <c:pt idx="5">
                  <c:v>995</c:v>
                </c:pt>
                <c:pt idx="6">
                  <c:v>969</c:v>
                </c:pt>
                <c:pt idx="7">
                  <c:v>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4-4A7F-8815-7D224D5DEE1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2959040"/>
        <c:axId val="282959600"/>
      </c:lineChart>
      <c:catAx>
        <c:axId val="2829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2959600"/>
        <c:crosses val="autoZero"/>
        <c:auto val="1"/>
        <c:lblAlgn val="ctr"/>
        <c:lblOffset val="100"/>
        <c:noMultiLvlLbl val="0"/>
      </c:catAx>
      <c:valAx>
        <c:axId val="2829596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29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havsralt!$L$52</c:f>
              <c:strCache>
                <c:ptCount val="1"/>
                <c:pt idx="0">
                  <c:v>ӨРХ ТОЛГОЙЛСОН ЭХ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havsralt!$M$51:$T$51</c:f>
              <c:numCache>
                <c:formatCode>General</c:formatCode>
                <c:ptCount val="8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</c:numCache>
            </c:numRef>
          </c:cat>
          <c:val>
            <c:numRef>
              <c:f>havsralt!$M$52:$T$52</c:f>
              <c:numCache>
                <c:formatCode>General</c:formatCode>
                <c:ptCount val="8"/>
                <c:pt idx="0">
                  <c:v>2081</c:v>
                </c:pt>
                <c:pt idx="1">
                  <c:v>2237</c:v>
                </c:pt>
                <c:pt idx="2">
                  <c:v>2386</c:v>
                </c:pt>
                <c:pt idx="3">
                  <c:v>2383</c:v>
                </c:pt>
                <c:pt idx="4">
                  <c:v>2539</c:v>
                </c:pt>
                <c:pt idx="5">
                  <c:v>2401</c:v>
                </c:pt>
                <c:pt idx="6">
                  <c:v>1835</c:v>
                </c:pt>
                <c:pt idx="7">
                  <c:v>1703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B9-48EF-9485-587A35BDE1C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82962400"/>
        <c:axId val="282962960"/>
      </c:lineChart>
      <c:catAx>
        <c:axId val="28296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2962960"/>
        <c:crosses val="autoZero"/>
        <c:auto val="1"/>
        <c:lblAlgn val="ctr"/>
        <c:lblOffset val="100"/>
        <c:noMultiLvlLbl val="0"/>
      </c:catAx>
      <c:valAx>
        <c:axId val="28296296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296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243624171256049"/>
          <c:y val="3.3767241860724856E-2"/>
          <c:w val="0.70541149023038796"/>
          <c:h val="0.9006437656831357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ХБХ!$B$32</c:f>
              <c:strCache>
                <c:ptCount val="1"/>
                <c:pt idx="0">
                  <c:v>Хөгжлийн бэрхшээлтэй хүний тоо, сумаар 2020 он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ХБХ!$A$33:$A$50</c:f>
              <c:strCache>
                <c:ptCount val="18"/>
                <c:pt idx="0">
                  <c:v>Есөнбулаг</c:v>
                </c:pt>
                <c:pt idx="1">
                  <c:v>Алтай</c:v>
                </c:pt>
                <c:pt idx="2">
                  <c:v>Баян-Уул </c:v>
                </c:pt>
                <c:pt idx="3">
                  <c:v>Бигэр</c:v>
                </c:pt>
                <c:pt idx="4">
                  <c:v>Бугат</c:v>
                </c:pt>
                <c:pt idx="5">
                  <c:v>Дарви</c:v>
                </c:pt>
                <c:pt idx="6">
                  <c:v>Дэлгэр</c:v>
                </c:pt>
                <c:pt idx="7">
                  <c:v>Жаргалан</c:v>
                </c:pt>
                <c:pt idx="8">
                  <c:v>Тайшир</c:v>
                </c:pt>
                <c:pt idx="9">
                  <c:v>Тонхил</c:v>
                </c:pt>
                <c:pt idx="10">
                  <c:v>Төгрөг</c:v>
                </c:pt>
                <c:pt idx="11">
                  <c:v>Халиун</c:v>
                </c:pt>
                <c:pt idx="12">
                  <c:v>Хөхморьт</c:v>
                </c:pt>
                <c:pt idx="13">
                  <c:v>Цогт</c:v>
                </c:pt>
                <c:pt idx="14">
                  <c:v>Цээл</c:v>
                </c:pt>
                <c:pt idx="15">
                  <c:v>Чандмана</c:v>
                </c:pt>
                <c:pt idx="16">
                  <c:v>Шарга</c:v>
                </c:pt>
                <c:pt idx="17">
                  <c:v>Эрдэнэ</c:v>
                </c:pt>
              </c:strCache>
            </c:strRef>
          </c:cat>
          <c:val>
            <c:numRef>
              <c:f>ХБХ!$B$33:$B$50</c:f>
              <c:numCache>
                <c:formatCode>General</c:formatCode>
                <c:ptCount val="18"/>
                <c:pt idx="0">
                  <c:v>1027</c:v>
                </c:pt>
                <c:pt idx="1">
                  <c:v>53</c:v>
                </c:pt>
                <c:pt idx="2">
                  <c:v>180</c:v>
                </c:pt>
                <c:pt idx="3">
                  <c:v>150</c:v>
                </c:pt>
                <c:pt idx="4">
                  <c:v>123</c:v>
                </c:pt>
                <c:pt idx="5">
                  <c:v>85</c:v>
                </c:pt>
                <c:pt idx="6">
                  <c:v>190</c:v>
                </c:pt>
                <c:pt idx="7">
                  <c:v>103</c:v>
                </c:pt>
                <c:pt idx="8">
                  <c:v>91</c:v>
                </c:pt>
                <c:pt idx="9">
                  <c:v>109</c:v>
                </c:pt>
                <c:pt idx="10">
                  <c:v>113</c:v>
                </c:pt>
                <c:pt idx="11">
                  <c:v>140</c:v>
                </c:pt>
                <c:pt idx="12">
                  <c:v>167</c:v>
                </c:pt>
                <c:pt idx="13">
                  <c:v>159</c:v>
                </c:pt>
                <c:pt idx="14">
                  <c:v>93</c:v>
                </c:pt>
                <c:pt idx="15">
                  <c:v>93</c:v>
                </c:pt>
                <c:pt idx="16">
                  <c:v>133</c:v>
                </c:pt>
                <c:pt idx="17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68-4D21-9FA5-2085F0E3705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74387968"/>
        <c:axId val="74389088"/>
      </c:barChart>
      <c:catAx>
        <c:axId val="74387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4389088"/>
        <c:crosses val="autoZero"/>
        <c:auto val="1"/>
        <c:lblAlgn val="ctr"/>
        <c:lblOffset val="100"/>
        <c:noMultiLvlLbl val="0"/>
      </c:catAx>
      <c:valAx>
        <c:axId val="743890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387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accent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mn-MN" sz="1200">
                <a:solidFill>
                  <a:sysClr val="windowText" lastClr="000000"/>
                </a:solidFill>
              </a:rPr>
              <a:t>Хөгжлийн бэрхшээлтэй хүний тоо, жил бүрийн эцсийн байдлаар  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accent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8735815243175641E-2"/>
          <c:y val="0.24492508538213453"/>
          <c:w val="0.93811533052039386"/>
          <c:h val="0.67085973581044089"/>
        </c:manualLayout>
      </c:layout>
      <c:lineChart>
        <c:grouping val="standard"/>
        <c:varyColors val="0"/>
        <c:ser>
          <c:idx val="0"/>
          <c:order val="0"/>
          <c:tx>
            <c:strRef>
              <c:f>Sheet2!$E$4</c:f>
              <c:strCache>
                <c:ptCount val="1"/>
                <c:pt idx="0">
                  <c:v>Хөгжлийн бэрхшээлтэй хүний тоо    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Sheet2!$A$5:$A$13</c:f>
              <c:numCache>
                <c:formatCode>General</c:formatCode>
                <c:ptCount val="9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</c:numCache>
            </c:numRef>
          </c:cat>
          <c:val>
            <c:numRef>
              <c:f>Sheet2!$E$5:$E$13</c:f>
              <c:numCache>
                <c:formatCode>General</c:formatCode>
                <c:ptCount val="9"/>
                <c:pt idx="0">
                  <c:v>1803</c:v>
                </c:pt>
                <c:pt idx="1">
                  <c:v>2035</c:v>
                </c:pt>
                <c:pt idx="2">
                  <c:v>2039</c:v>
                </c:pt>
                <c:pt idx="3">
                  <c:v>2220</c:v>
                </c:pt>
                <c:pt idx="4">
                  <c:v>2158</c:v>
                </c:pt>
                <c:pt idx="5">
                  <c:v>2189</c:v>
                </c:pt>
                <c:pt idx="6">
                  <c:v>2789</c:v>
                </c:pt>
                <c:pt idx="7">
                  <c:v>3016</c:v>
                </c:pt>
                <c:pt idx="8">
                  <c:v>3116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B7-4C53-9B27-AAEF4C638E1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7943296"/>
        <c:axId val="217943856"/>
      </c:lineChart>
      <c:catAx>
        <c:axId val="217943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17943856"/>
        <c:crosses val="autoZero"/>
        <c:auto val="1"/>
        <c:lblAlgn val="ctr"/>
        <c:lblOffset val="100"/>
        <c:noMultiLvlLbl val="0"/>
      </c:catAx>
      <c:valAx>
        <c:axId val="217943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17943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accent2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mn-MN" sz="1600" b="1">
                <a:solidFill>
                  <a:schemeClr val="accent2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1996</a:t>
            </a:r>
            <a:endParaRPr lang="en-US" sz="1600" b="1">
              <a:solidFill>
                <a:schemeClr val="accent2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5222435551720418"/>
          <c:y val="9.346736236950560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accent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8549419336281595"/>
          <c:y val="4.2356556391218589E-2"/>
          <c:w val="0.64841441052745119"/>
          <c:h val="0.90036422168411934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bg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AC-49A1-ADFF-9892F38F4FD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AC-49A1-ADFF-9892F38F4FD9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AC-49A1-ADFF-9892F38F4FD9}"/>
                </c:ext>
              </c:extLst>
            </c:dLbl>
            <c:dLbl>
              <c:idx val="1"/>
              <c:layout>
                <c:manualLayout>
                  <c:x val="0.13333333333333336"/>
                  <c:y val="0.14238252187514736"/>
                </c:manualLayout>
              </c:layout>
              <c:tx>
                <c:rich>
                  <a:bodyPr/>
                  <a:lstStyle/>
                  <a:p>
                    <a:r>
                      <a:rPr lang="en-US" sz="1200"/>
                      <a:t>63</a:t>
                    </a:r>
                    <a:r>
                      <a:rPr lang="en-US" sz="1200" baseline="0"/>
                      <a:t> </a:t>
                    </a:r>
                    <a:r>
                      <a:rPr lang="en-US" sz="1200"/>
                      <a:t>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2AC-49A1-ADFF-9892F38F4F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ХБХ!$D$56:$E$56</c:f>
              <c:strCache>
                <c:ptCount val="2"/>
                <c:pt idx="0">
                  <c:v>Төрөлхийн </c:v>
                </c:pt>
                <c:pt idx="1">
                  <c:v>Олдмол</c:v>
                </c:pt>
              </c:strCache>
            </c:strRef>
          </c:cat>
          <c:val>
            <c:numRef>
              <c:f>ХБХ!$D$57:$E$57</c:f>
              <c:numCache>
                <c:formatCode>0</c:formatCode>
                <c:ptCount val="2"/>
                <c:pt idx="0">
                  <c:v>36.9</c:v>
                </c:pt>
                <c:pt idx="1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AC-49A1-ADFF-9892F38F4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3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n-MN" sz="1600" b="1">
                <a:solidFill>
                  <a:schemeClr val="accent6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1150</a:t>
            </a:r>
            <a:endParaRPr lang="en-US" sz="1600" b="1">
              <a:solidFill>
                <a:schemeClr val="accent6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5141361197120787"/>
          <c:y val="9.41697889694070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75796273992553"/>
          <c:y val="8.4395623869083392E-2"/>
          <c:w val="0.81136416119869237"/>
          <c:h val="0.85772821267992572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5"/>
          <c:dPt>
            <c:idx val="0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CC9-45AE-AEA0-4D41E8C353C8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CC9-45AE-AEA0-4D41E8C353C8}"/>
              </c:ext>
            </c:extLst>
          </c:dPt>
          <c:dLbls>
            <c:dLbl>
              <c:idx val="0"/>
              <c:layout>
                <c:manualLayout>
                  <c:x val="1.6632013001781402E-2"/>
                  <c:y val="0.1816850236070544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200" b="0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2E253E58-9482-4685-A3E1-4EF4966A99B6}" type="VALUE">
                      <a:rPr lang="en-US" sz="1200"/>
                      <a:pPr>
                        <a:defRPr sz="1200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1200"/>
                      <a:t>%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2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038802791908198"/>
                      <c:h val="0.1442344655151487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1CC9-45AE-AEA0-4D41E8C353C8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C9-45AE-AEA0-4D41E8C353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ХБХ!$D$56:$E$56</c:f>
              <c:strCache>
                <c:ptCount val="2"/>
                <c:pt idx="0">
                  <c:v>Төрөлхийн </c:v>
                </c:pt>
                <c:pt idx="1">
                  <c:v>Олдмол</c:v>
                </c:pt>
              </c:strCache>
            </c:strRef>
          </c:cat>
          <c:val>
            <c:numRef>
              <c:f>ХБХ!$D$57:$E$57</c:f>
              <c:numCache>
                <c:formatCode>0</c:formatCode>
                <c:ptCount val="2"/>
                <c:pt idx="0">
                  <c:v>36.9</c:v>
                </c:pt>
                <c:pt idx="1">
                  <c:v>63.1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C9-45AE-AEA0-4D41E8C353C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ХБХ!$A$72</c:f>
              <c:strCache>
                <c:ptCount val="1"/>
                <c:pt idx="0">
                  <c:v>100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7311729506656082E-17"/>
                  <c:y val="0.1897627218879071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0F4-496C-9635-5CDA39703385}"/>
                </c:ext>
              </c:extLst>
            </c:dLbl>
            <c:dLbl>
              <c:idx val="2"/>
              <c:layout>
                <c:manualLayout>
                  <c:x val="-1.8885741265346049E-3"/>
                  <c:y val="0.1697876985312852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F4-496C-9635-5CDA39703385}"/>
                </c:ext>
              </c:extLst>
            </c:dLbl>
            <c:dLbl>
              <c:idx val="3"/>
              <c:layout>
                <c:manualLayout>
                  <c:x val="-1.8885741265344666E-3"/>
                  <c:y val="0.2097377452445289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F4-496C-9635-5CDA397033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ХБХ!$B$70:$E$71</c:f>
              <c:strCache>
                <c:ptCount val="4"/>
                <c:pt idx="0">
                  <c:v>Аймгийн төв</c:v>
                </c:pt>
                <c:pt idx="1">
                  <c:v>Тосгон</c:v>
                </c:pt>
                <c:pt idx="2">
                  <c:v>Сумын төв</c:v>
                </c:pt>
                <c:pt idx="3">
                  <c:v>Хөдөө</c:v>
                </c:pt>
              </c:strCache>
            </c:strRef>
          </c:cat>
          <c:val>
            <c:numRef>
              <c:f>ХБХ!$B$72:$E$72</c:f>
              <c:numCache>
                <c:formatCode>0.0</c:formatCode>
                <c:ptCount val="4"/>
                <c:pt idx="0">
                  <c:v>30.680359435173298</c:v>
                </c:pt>
                <c:pt idx="1">
                  <c:v>2.503209242618742</c:v>
                </c:pt>
                <c:pt idx="2">
                  <c:v>19.287548138639281</c:v>
                </c:pt>
                <c:pt idx="3">
                  <c:v>47.528883183568674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4-496C-9635-5CDA39703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0911888"/>
        <c:axId val="280912448"/>
      </c:barChart>
      <c:catAx>
        <c:axId val="280911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0912448"/>
        <c:crosses val="autoZero"/>
        <c:auto val="1"/>
        <c:lblAlgn val="ctr"/>
        <c:lblOffset val="100"/>
        <c:noMultiLvlLbl val="0"/>
      </c:catAx>
      <c:valAx>
        <c:axId val="280912448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280911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 
41.1%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5494-48AB-ACCF-78F075AEEA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
16.2%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5494-48AB-ACCF-78F075AEEA3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
20.4%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5494-48AB-ACCF-78F075AEEA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
11.3%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5494-48AB-ACCF-78F075AEEA3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
8.1%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5494-48AB-ACCF-78F075AEEA3C}"/>
                </c:ext>
              </c:extLst>
            </c:dLbl>
            <c:dLbl>
              <c:idx val="5"/>
              <c:layout>
                <c:manualLayout>
                  <c:x val="2.9866738310861552E-2"/>
                  <c:y val="5.59927186521039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
2.9%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5494-48AB-ACCF-78F075AEEA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>
                    <a:solidFill>
                      <a:schemeClr val="bg1"/>
                    </a:solidFill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Sheet2!$A$1:$A$6</c:f>
              <c:numCache>
                <c:formatCode>General</c:formatCode>
                <c:ptCount val="6"/>
                <c:pt idx="4">
                  <c:v>2012</c:v>
                </c:pt>
                <c:pt idx="5">
                  <c:v>2013</c:v>
                </c:pt>
              </c:numCache>
            </c:numRef>
          </c:cat>
          <c:val>
            <c:numRef>
              <c:f>Sheet2!$B$1:$B$6</c:f>
              <c:numCache>
                <c:formatCode>General</c:formatCode>
                <c:ptCount val="6"/>
                <c:pt idx="3">
                  <c:v>0</c:v>
                </c:pt>
                <c:pt idx="4">
                  <c:v>84</c:v>
                </c:pt>
                <c:pt idx="5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494-48AB-ACCF-78F075AEEA3C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805555555555555"/>
          <c:y val="0.11342592592592593"/>
          <c:w val="0.78888888888888886"/>
          <c:h val="0.75"/>
        </c:manualLayout>
      </c:layout>
      <c:pie3DChart>
        <c:varyColors val="1"/>
        <c:ser>
          <c:idx val="0"/>
          <c:order val="0"/>
          <c:tx>
            <c:strRef>
              <c:f>ХБХ!$Q$81</c:f>
              <c:strCache>
                <c:ptCount val="1"/>
                <c:pt idx="0">
                  <c:v>3116</c:v>
                </c:pt>
              </c:strCache>
            </c:strRef>
          </c:tx>
          <c:dPt>
            <c:idx val="0"/>
            <c:bubble3D val="0"/>
            <c:spPr>
              <a:solidFill>
                <a:srgbClr val="00B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EE2-4DEA-91E5-40516504D7E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EE2-4DEA-91E5-40516504D7EA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EE2-4DEA-91E5-40516504D7E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EE2-4DEA-91E5-40516504D7EA}"/>
              </c:ext>
            </c:extLst>
          </c:dPt>
          <c:dPt>
            <c:idx val="4"/>
            <c:bubble3D val="0"/>
            <c:spPr>
              <a:solidFill>
                <a:srgbClr val="00B0F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EE2-4DEA-91E5-40516504D7EA}"/>
              </c:ext>
            </c:extLst>
          </c:dPt>
          <c:dPt>
            <c:idx val="5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6EE2-4DEA-91E5-40516504D7EA}"/>
              </c:ext>
            </c:extLst>
          </c:dPt>
          <c:dLbls>
            <c:dLbl>
              <c:idx val="1"/>
              <c:layout>
                <c:manualLayout>
                  <c:x val="-6.6558836395450571E-2"/>
                  <c:y val="3.31383056284631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E2-4DEA-91E5-40516504D7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ХБХ!$R$80:$W$80</c:f>
              <c:strCache>
                <c:ptCount val="6"/>
                <c:pt idx="0">
                  <c:v>Харааны </c:v>
                </c:pt>
                <c:pt idx="1">
                  <c:v>Хэл, ярианы </c:v>
                </c:pt>
                <c:pt idx="2">
                  <c:v>Сонсголын</c:v>
                </c:pt>
                <c:pt idx="3">
                  <c:v>Хөдөлгөөний</c:v>
                </c:pt>
                <c:pt idx="4">
                  <c:v>Сэтгэцийн</c:v>
                </c:pt>
                <c:pt idx="5">
                  <c:v>Бусад</c:v>
                </c:pt>
              </c:strCache>
            </c:strRef>
          </c:cat>
          <c:val>
            <c:numRef>
              <c:f>ХБХ!$R$81:$W$81</c:f>
              <c:numCache>
                <c:formatCode>0.0</c:formatCode>
                <c:ptCount val="6"/>
                <c:pt idx="0">
                  <c:v>11.745827984595635</c:v>
                </c:pt>
                <c:pt idx="1">
                  <c:v>2.7278562259306804</c:v>
                </c:pt>
                <c:pt idx="2">
                  <c:v>7.7342747111681636</c:v>
                </c:pt>
                <c:pt idx="3">
                  <c:v>19.897304236200256</c:v>
                </c:pt>
                <c:pt idx="4">
                  <c:v>15.629011553273427</c:v>
                </c:pt>
                <c:pt idx="5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EE2-4DEA-91E5-40516504D7E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Sheet2!$D$4</c:f>
              <c:strCache>
                <c:ptCount val="1"/>
                <c:pt idx="0">
                  <c:v>Өрх толгойлсон  эмэгтэй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Sheet2!$A$10:$A$13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Sheet2!$D$10:$D$13</c:f>
              <c:numCache>
                <c:formatCode>General</c:formatCode>
                <c:ptCount val="4"/>
                <c:pt idx="0">
                  <c:v>2539</c:v>
                </c:pt>
                <c:pt idx="1">
                  <c:v>2401</c:v>
                </c:pt>
                <c:pt idx="2">
                  <c:v>1835</c:v>
                </c:pt>
                <c:pt idx="3">
                  <c:v>1703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3-4F61-8C8F-EBD0D8091F7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80918048"/>
        <c:axId val="280918608"/>
      </c:barChart>
      <c:catAx>
        <c:axId val="28091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0918608"/>
        <c:crosses val="autoZero"/>
        <c:auto val="1"/>
        <c:lblAlgn val="ctr"/>
        <c:lblOffset val="100"/>
        <c:noMultiLvlLbl val="0"/>
      </c:catAx>
      <c:valAx>
        <c:axId val="2809186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8091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microsoft.com/office/2007/relationships/hdphoto" Target="../media/hdphoto1.wdp"/><Relationship Id="rId5" Type="http://schemas.openxmlformats.org/officeDocument/2006/relationships/chart" Target="../charts/chart4.xml"/><Relationship Id="rId10" Type="http://schemas.openxmlformats.org/officeDocument/2006/relationships/image" Target="../media/image8.png"/><Relationship Id="rId4" Type="http://schemas.openxmlformats.org/officeDocument/2006/relationships/image" Target="../media/image1.jpeg"/><Relationship Id="rId9" Type="http://schemas.openxmlformats.org/officeDocument/2006/relationships/chart" Target="../charts/chart8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323850</xdr:colOff>
      <xdr:row>19</xdr:row>
      <xdr:rowOff>66675</xdr:rowOff>
    </xdr:from>
    <xdr:to>
      <xdr:col>20</xdr:col>
      <xdr:colOff>447675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142876</xdr:colOff>
      <xdr:row>0</xdr:row>
      <xdr:rowOff>161925</xdr:rowOff>
    </xdr:from>
    <xdr:to>
      <xdr:col>21</xdr:col>
      <xdr:colOff>390526</xdr:colOff>
      <xdr:row>13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171450</xdr:colOff>
      <xdr:row>2</xdr:row>
      <xdr:rowOff>390525</xdr:rowOff>
    </xdr:from>
    <xdr:to>
      <xdr:col>28</xdr:col>
      <xdr:colOff>66674</xdr:colOff>
      <xdr:row>13</xdr:row>
      <xdr:rowOff>119064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12</xdr:col>
      <xdr:colOff>361950</xdr:colOff>
      <xdr:row>29</xdr:row>
      <xdr:rowOff>47625</xdr:rowOff>
    </xdr:from>
    <xdr:to>
      <xdr:col>22</xdr:col>
      <xdr:colOff>57150</xdr:colOff>
      <xdr:row>46</xdr:row>
      <xdr:rowOff>180975</xdr:rowOff>
    </xdr:to>
    <xdr:pic>
      <xdr:nvPicPr>
        <xdr:cNvPr id="8" name="Picture 7" descr="C:\Users\tserenlkham_g\Downloads\135758826_2885455811692068_1426751813402490653_n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7305675"/>
          <a:ext cx="5943600" cy="33432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13</xdr:col>
      <xdr:colOff>485775</xdr:colOff>
      <xdr:row>59</xdr:row>
      <xdr:rowOff>23813</xdr:rowOff>
    </xdr:from>
    <xdr:to>
      <xdr:col>17</xdr:col>
      <xdr:colOff>457200</xdr:colOff>
      <xdr:row>69</xdr:row>
      <xdr:rowOff>171451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233362</xdr:colOff>
      <xdr:row>58</xdr:row>
      <xdr:rowOff>104774</xdr:rowOff>
    </xdr:from>
    <xdr:to>
      <xdr:col>20</xdr:col>
      <xdr:colOff>85725</xdr:colOff>
      <xdr:row>70</xdr:row>
      <xdr:rowOff>52386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114300</xdr:colOff>
      <xdr:row>68</xdr:row>
      <xdr:rowOff>176212</xdr:rowOff>
    </xdr:from>
    <xdr:to>
      <xdr:col>21</xdr:col>
      <xdr:colOff>419100</xdr:colOff>
      <xdr:row>76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12</xdr:col>
      <xdr:colOff>374650</xdr:colOff>
      <xdr:row>101</xdr:row>
      <xdr:rowOff>168275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885825</xdr:colOff>
      <xdr:row>81</xdr:row>
      <xdr:rowOff>157162</xdr:rowOff>
    </xdr:from>
    <xdr:to>
      <xdr:col>23</xdr:col>
      <xdr:colOff>209550</xdr:colOff>
      <xdr:row>97</xdr:row>
      <xdr:rowOff>4762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21</xdr:col>
      <xdr:colOff>333375</xdr:colOff>
      <xdr:row>83</xdr:row>
      <xdr:rowOff>85725</xdr:rowOff>
    </xdr:from>
    <xdr:to>
      <xdr:col>22</xdr:col>
      <xdr:colOff>24765</xdr:colOff>
      <xdr:row>85</xdr:row>
      <xdr:rowOff>24765</xdr:rowOff>
    </xdr:to>
    <xdr:pic>
      <xdr:nvPicPr>
        <xdr:cNvPr id="15" name="Picture 14" descr="D:\lhamaa\HUN AM\2020\download (1)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53850" y="18202275"/>
          <a:ext cx="300990" cy="3009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581025</xdr:colOff>
      <xdr:row>7</xdr:row>
      <xdr:rowOff>23812</xdr:rowOff>
    </xdr:from>
    <xdr:to>
      <xdr:col>19</xdr:col>
      <xdr:colOff>276225</xdr:colOff>
      <xdr:row>22</xdr:row>
      <xdr:rowOff>42862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28575</xdr:colOff>
      <xdr:row>53</xdr:row>
      <xdr:rowOff>80962</xdr:rowOff>
    </xdr:from>
    <xdr:to>
      <xdr:col>20</xdr:col>
      <xdr:colOff>238125</xdr:colOff>
      <xdr:row>64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0.28441</cdr:x>
      <cdr:y>0.79688</cdr:y>
    </cdr:from>
    <cdr:to>
      <cdr:x>0.40322</cdr:x>
      <cdr:y>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F97F4151-82E9-48F5-89D3-BE7C5F8E415F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473703" y="2686943"/>
          <a:ext cx="615635" cy="6849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0.1397</cdr:x>
      <cdr:y>0.07684</cdr:y>
    </cdr:from>
    <cdr:to>
      <cdr:x>0.24448</cdr:x>
      <cdr:y>0.23503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65EA81C-BCC5-4C7A-B235-482339AE37E2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750948" y="291055"/>
          <a:ext cx="563221" cy="5991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0.43042</cdr:x>
      <cdr:y>0</cdr:y>
    </cdr:from>
    <cdr:to>
      <cdr:x>0.51191</cdr:x>
      <cdr:y>0.08192</cdr:y>
    </cdr:to>
    <cdr:pic>
      <cdr:nvPicPr>
        <cdr:cNvPr id="4" name="Picture 3">
          <a:extLst xmlns:a="http://schemas.openxmlformats.org/drawingml/2006/main">
            <a:ext uri="{FF2B5EF4-FFF2-40B4-BE49-F238E27FC236}">
              <a16:creationId xmlns:a16="http://schemas.microsoft.com/office/drawing/2014/main" id="{8115277E-7679-44F6-93B6-4C5E8FDD4BC7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06554" y="-4038600"/>
          <a:ext cx="455624" cy="3160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</cdr:x>
      <cdr:y>0.01317</cdr:y>
    </cdr:from>
    <cdr:to>
      <cdr:x>1</cdr:x>
      <cdr:y>0.78866</cdr:y>
    </cdr:to>
    <cdr:grpSp>
      <cdr:nvGrpSpPr>
        <cdr:cNvPr id="8" name="Group 7">
          <a:extLst xmlns:a="http://schemas.openxmlformats.org/drawingml/2006/main">
            <a:ext uri="{FF2B5EF4-FFF2-40B4-BE49-F238E27FC236}">
              <a16:creationId xmlns:a16="http://schemas.microsoft.com/office/drawing/2014/main" id="{75E22F9B-148F-4C05-AF25-A23AE57B85A2}"/>
            </a:ext>
          </a:extLst>
        </cdr:cNvPr>
        <cdr:cNvGrpSpPr/>
      </cdr:nvGrpSpPr>
      <cdr:grpSpPr>
        <a:xfrm xmlns:a="http://schemas.openxmlformats.org/drawingml/2006/main">
          <a:off x="0" y="49885"/>
          <a:ext cx="5375275" cy="2937382"/>
          <a:chOff x="-1400175" y="50800"/>
          <a:chExt cx="6239827" cy="2991555"/>
        </a:xfrm>
      </cdr:grpSpPr>
      <cdr:pic>
        <cdr:nvPicPr>
          <cdr:cNvPr id="5" name="Picture 4">
            <a:extLst xmlns:a="http://schemas.openxmlformats.org/drawingml/2006/main">
              <a:ext uri="{FF2B5EF4-FFF2-40B4-BE49-F238E27FC236}">
                <a16:creationId xmlns:a16="http://schemas.microsoft.com/office/drawing/2014/main" id="{00000000-0008-0000-1000-00000A000000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1212850" y="50800"/>
            <a:ext cx="457293" cy="483424"/>
          </a:xfrm>
          <a:prstGeom xmlns:a="http://schemas.openxmlformats.org/drawingml/2006/main" prst="rect">
            <a:avLst/>
          </a:prstGeom>
        </cdr:spPr>
      </cdr:pic>
      <cdr:pic>
        <cdr:nvPicPr>
          <cdr:cNvPr id="6" name="Picture 5">
            <a:extLst xmlns:a="http://schemas.openxmlformats.org/drawingml/2006/main">
              <a:ext uri="{FF2B5EF4-FFF2-40B4-BE49-F238E27FC236}">
                <a16:creationId xmlns:a16="http://schemas.microsoft.com/office/drawing/2014/main" id="{00000000-0008-0000-1000-00000B000000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3868664" y="112627"/>
            <a:ext cx="970988" cy="554850"/>
          </a:xfrm>
          <a:prstGeom xmlns:a="http://schemas.openxmlformats.org/drawingml/2006/main" prst="rect">
            <a:avLst/>
          </a:prstGeom>
        </cdr:spPr>
      </cdr:pic>
      <cdr:pic>
        <cdr:nvPicPr>
          <cdr:cNvPr id="7" name="Picture 6">
            <a:extLst xmlns:a="http://schemas.openxmlformats.org/drawingml/2006/main">
              <a:ext uri="{FF2B5EF4-FFF2-40B4-BE49-F238E27FC236}">
                <a16:creationId xmlns:a16="http://schemas.microsoft.com/office/drawing/2014/main" id="{00000000-0008-0000-1000-00000C000000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 xmlns:a="http://schemas.openxmlformats.org/drawingml/2006/main">
            <a:fillRect/>
          </a:stretch>
        </cdr:blipFill>
        <cdr:spPr>
          <a:xfrm xmlns:a="http://schemas.openxmlformats.org/drawingml/2006/main">
            <a:off x="-1400175" y="2424801"/>
            <a:ext cx="671591" cy="617554"/>
          </a:xfrm>
          <a:prstGeom xmlns:a="http://schemas.openxmlformats.org/drawingml/2006/main" prst="rect">
            <a:avLst/>
          </a:prstGeom>
        </cdr:spPr>
      </cdr:pic>
    </cdr:grp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0.53819</cdr:x>
      <cdr:y>0.01736</cdr:y>
    </cdr:from>
    <cdr:to>
      <cdr:x>0.63125</cdr:x>
      <cdr:y>0.13021</cdr:y>
    </cdr:to>
    <cdr:pic>
      <cdr:nvPicPr>
        <cdr:cNvPr id="2" name="Picture 1">
          <a:extLst xmlns:a="http://schemas.openxmlformats.org/drawingml/2006/main">
            <a:ext uri="{FF2B5EF4-FFF2-40B4-BE49-F238E27FC236}">
              <a16:creationId xmlns:a16="http://schemas.microsoft.com/office/drawing/2014/main" id="{F65EA81C-BCC5-4C7A-B235-482339AE37E2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460626" y="47625"/>
          <a:ext cx="425449" cy="3095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0.83403</cdr:x>
      <cdr:y>0.14699</cdr:y>
    </cdr:from>
    <cdr:to>
      <cdr:x>0.89829</cdr:x>
      <cdr:y>0.27604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00000000-0008-0000-1000-00000A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813175" y="403225"/>
          <a:ext cx="293799" cy="35401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0.50417</cdr:x>
      <cdr:y>0.81771</cdr:y>
    </cdr:from>
    <cdr:to>
      <cdr:x>0.58621</cdr:x>
      <cdr:y>1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F97F4151-82E9-48F5-89D3-BE7C5F8E415F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305049" y="2243138"/>
          <a:ext cx="375111" cy="50006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0.87569</cdr:x>
      <cdr:y>0.52199</cdr:y>
    </cdr:from>
    <cdr:to>
      <cdr:x>1</cdr:x>
      <cdr:y>0.74304</cdr:y>
    </cdr:to>
    <cdr:pic>
      <cdr:nvPicPr>
        <cdr:cNvPr id="6" name="Picture 5">
          <a:extLst xmlns:a="http://schemas.openxmlformats.org/drawingml/2006/main">
            <a:ext uri="{FF2B5EF4-FFF2-40B4-BE49-F238E27FC236}">
              <a16:creationId xmlns:a16="http://schemas.microsoft.com/office/drawing/2014/main" id="{00000000-0008-0000-1000-00000C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4003675" y="1431925"/>
          <a:ext cx="568325" cy="6063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0.11319</cdr:x>
      <cdr:y>0.07407</cdr:y>
    </cdr:from>
    <cdr:to>
      <cdr:x>0.24583</cdr:x>
      <cdr:y>0.21806</cdr:y>
    </cdr:to>
    <cdr:pic>
      <cdr:nvPicPr>
        <cdr:cNvPr id="7" name="Picture 6">
          <a:extLst xmlns:a="http://schemas.openxmlformats.org/drawingml/2006/main">
            <a:ext uri="{FF2B5EF4-FFF2-40B4-BE49-F238E27FC236}">
              <a16:creationId xmlns:a16="http://schemas.microsoft.com/office/drawing/2014/main" id="{00000000-0008-0000-1000-00000B00000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17525" y="203200"/>
          <a:ext cx="606425" cy="394979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171450</xdr:colOff>
      <xdr:row>0</xdr:row>
      <xdr:rowOff>0</xdr:rowOff>
    </xdr:from>
    <xdr:to>
      <xdr:col>19</xdr:col>
      <xdr:colOff>266700</xdr:colOff>
      <xdr:row>11</xdr:row>
      <xdr:rowOff>123825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276226</xdr:colOff>
      <xdr:row>16</xdr:row>
      <xdr:rowOff>14288</xdr:rowOff>
    </xdr:from>
    <xdr:to>
      <xdr:col>5</xdr:col>
      <xdr:colOff>504825</xdr:colOff>
      <xdr:row>23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581025</xdr:colOff>
      <xdr:row>0</xdr:row>
      <xdr:rowOff>4762</xdr:rowOff>
    </xdr:from>
    <xdr:to>
      <xdr:col>14</xdr:col>
      <xdr:colOff>114300</xdr:colOff>
      <xdr:row>14</xdr:row>
      <xdr:rowOff>109537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24</xdr:row>
      <xdr:rowOff>85725</xdr:rowOff>
    </xdr:from>
    <xdr:to>
      <xdr:col>9</xdr:col>
      <xdr:colOff>466725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285750</xdr:colOff>
      <xdr:row>10</xdr:row>
      <xdr:rowOff>185737</xdr:rowOff>
    </xdr:from>
    <xdr:to>
      <xdr:col>18</xdr:col>
      <xdr:colOff>590550</xdr:colOff>
      <xdr:row>25</xdr:row>
      <xdr:rowOff>61912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25</xdr:row>
      <xdr:rowOff>76200</xdr:rowOff>
    </xdr:from>
    <xdr:to>
      <xdr:col>8</xdr:col>
      <xdr:colOff>76200</xdr:colOff>
      <xdr:row>43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466724</xdr:colOff>
      <xdr:row>6</xdr:row>
      <xdr:rowOff>14287</xdr:rowOff>
    </xdr:from>
    <xdr:to>
      <xdr:col>17</xdr:col>
      <xdr:colOff>419099</xdr:colOff>
      <xdr:row>23</xdr:row>
      <xdr:rowOff>4762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79</xdr:row>
      <xdr:rowOff>0</xdr:rowOff>
    </xdr:from>
    <xdr:to>
      <xdr:col>8</xdr:col>
      <xdr:colOff>190500</xdr:colOff>
      <xdr:row>95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26</xdr:row>
      <xdr:rowOff>166687</xdr:rowOff>
    </xdr:from>
    <xdr:to>
      <xdr:col>8</xdr:col>
      <xdr:colOff>466725</xdr:colOff>
      <xdr:row>41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aa\HUN%20AM\2019%20hun%20am\SUMAAR%20HUN%20A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aa\HUN%20AM\hun%20am\xa-3tab1_2016.tan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lhamaa\HUN%20AM\hun%20am\hun%20a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A3_Rpt1ABV"/>
      <sheetName val="niit"/>
      <sheetName val="er em nasaar"/>
      <sheetName val="er em nasni bulgeer"/>
      <sheetName val="насны суварга"/>
      <sheetName val="байршлаар өрх"/>
      <sheetName val="байршлаар хүн ам багаар"/>
      <sheetName val="хүн амын тоо 2013-2019"/>
      <sheetName val="Sheet8"/>
      <sheetName val="ӨРХ СУМААР"/>
      <sheetName val="Sheet10"/>
      <sheetName val="Sheet1"/>
      <sheetName val="Sheet2"/>
      <sheetName val="Sheet3"/>
      <sheetName val="Sheet4"/>
      <sheetName val="Sheet5"/>
      <sheetName val="Sheet7"/>
      <sheetName val="Sheet6"/>
      <sheetName val="Sheet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6">
          <cell r="D26" t="str">
            <v xml:space="preserve">Харааны </v>
          </cell>
          <cell r="E26" t="str">
            <v xml:space="preserve">Хэл, ярианы </v>
          </cell>
          <cell r="F26" t="str">
            <v>Сонсголын</v>
          </cell>
          <cell r="G26" t="str">
            <v>Хөдөлгөөний</v>
          </cell>
          <cell r="H26" t="str">
            <v>Сэтгэцийн</v>
          </cell>
          <cell r="I26" t="str">
            <v>Хавсарсан</v>
          </cell>
          <cell r="J26" t="str">
            <v>Бусад</v>
          </cell>
        </row>
        <row r="27">
          <cell r="D27">
            <v>10.742705570291777</v>
          </cell>
          <cell r="E27">
            <v>3.0503978779840848</v>
          </cell>
          <cell r="F27">
            <v>8.0901856763925739</v>
          </cell>
          <cell r="G27">
            <v>20.258620689655171</v>
          </cell>
          <cell r="H27">
            <v>15.218832891246684</v>
          </cell>
          <cell r="I27">
            <v>3.9456233421750664</v>
          </cell>
          <cell r="J27">
            <v>38.693633952254643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gd.buleg"/>
      <sheetName val="er.buleg"/>
      <sheetName val="em.buleg"/>
      <sheetName val="hun bairshil"/>
      <sheetName val="urh"/>
      <sheetName val="turult.nas baralt"/>
      <sheetName val="NZU"/>
      <sheetName val="sur"/>
      <sheetName val="Sheet1"/>
      <sheetName val="Sheet5"/>
      <sheetName val="XN"/>
      <sheetName val="Sheet2"/>
      <sheetName val="Sheet3"/>
      <sheetName val="Sheet4"/>
      <sheetName val="Sheet7"/>
      <sheetName val="Sheet6"/>
      <sheetName val="mayagt"/>
      <sheetName val="18-30"/>
      <sheetName val="XN mayagt"/>
      <sheetName val="Sheet8"/>
      <sheetName val="Sheet9"/>
      <sheetName val="Sheet10"/>
    </sheetNames>
    <sheetDataSet>
      <sheetData sheetId="0"/>
      <sheetData sheetId="1">
        <row r="30">
          <cell r="C30" t="str">
            <v>эрэгтэй/male</v>
          </cell>
        </row>
      </sheetData>
      <sheetData sheetId="2"/>
      <sheetData sheetId="3"/>
      <sheetData sheetId="4"/>
      <sheetData sheetId="5"/>
      <sheetData sheetId="6">
        <row r="26">
          <cell r="C26" t="str">
            <v xml:space="preserve">Á¿òýí ºí÷èí õ¿¿õýä </v>
          </cell>
          <cell r="D26" t="str">
            <v xml:space="preserve">Õàãàñ ºí÷èí </v>
          </cell>
        </row>
        <row r="29">
          <cell r="A29">
            <v>2013</v>
          </cell>
          <cell r="C29">
            <v>61</v>
          </cell>
          <cell r="D29">
            <v>963</v>
          </cell>
          <cell r="E29">
            <v>2081</v>
          </cell>
          <cell r="F29">
            <v>2035</v>
          </cell>
        </row>
        <row r="30">
          <cell r="A30">
            <v>2014</v>
          </cell>
          <cell r="C30">
            <v>64</v>
          </cell>
          <cell r="D30">
            <v>1147</v>
          </cell>
          <cell r="E30">
            <v>2237</v>
          </cell>
          <cell r="F30">
            <v>2039</v>
          </cell>
        </row>
        <row r="31">
          <cell r="A31">
            <v>2015</v>
          </cell>
          <cell r="C31">
            <v>57</v>
          </cell>
          <cell r="D31">
            <v>1030</v>
          </cell>
          <cell r="E31">
            <v>2386</v>
          </cell>
          <cell r="F31">
            <v>2220</v>
          </cell>
        </row>
        <row r="32">
          <cell r="A32">
            <v>2016</v>
          </cell>
          <cell r="C32">
            <v>49</v>
          </cell>
          <cell r="D32">
            <v>968</v>
          </cell>
          <cell r="E32">
            <v>2383</v>
          </cell>
          <cell r="F32">
            <v>2158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vn am"/>
      <sheetName val="xvn am xot xodoogoor"/>
      <sheetName val="xvn am nasnii bvleg"/>
      <sheetName val="nzu"/>
      <sheetName val="hogjlin berhshel"/>
      <sheetName val="hun am bagaar"/>
      <sheetName val="orh bag"/>
      <sheetName val="orh sum"/>
      <sheetName val="Bvten onchin"/>
      <sheetName val="urh tolgoilson em"/>
      <sheetName val="urh t.emegtei"/>
      <sheetName val="torolt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</sheetNames>
    <sheetDataSet>
      <sheetData sheetId="0">
        <row r="25">
          <cell r="K25" t="str">
            <v>Хүн амын тоо /Population/</v>
          </cell>
        </row>
      </sheetData>
      <sheetData sheetId="1" refreshError="1"/>
      <sheetData sheetId="2" refreshError="1"/>
      <sheetData sheetId="3">
        <row r="48">
          <cell r="B48" t="str">
            <v xml:space="preserve">Бүтэн өнчин хүүхэд </v>
          </cell>
          <cell r="C48" t="str">
            <v>Хагас өнчин хүүхэд</v>
          </cell>
        </row>
        <row r="53">
          <cell r="A53">
            <v>2015</v>
          </cell>
          <cell r="B53">
            <v>57</v>
          </cell>
          <cell r="C53">
            <v>1030</v>
          </cell>
        </row>
        <row r="54">
          <cell r="A54">
            <v>2016</v>
          </cell>
          <cell r="B54">
            <v>49</v>
          </cell>
          <cell r="C54">
            <v>968</v>
          </cell>
        </row>
        <row r="55">
          <cell r="A55">
            <v>2017</v>
          </cell>
          <cell r="B55">
            <v>57</v>
          </cell>
          <cell r="C55">
            <v>969</v>
          </cell>
        </row>
        <row r="56">
          <cell r="A56">
            <v>2018</v>
          </cell>
          <cell r="B56">
            <v>54</v>
          </cell>
          <cell r="C56">
            <v>995</v>
          </cell>
        </row>
        <row r="57">
          <cell r="A57">
            <v>2019</v>
          </cell>
          <cell r="B57">
            <v>54</v>
          </cell>
          <cell r="C57">
            <v>952</v>
          </cell>
        </row>
        <row r="58">
          <cell r="B58" t="str">
            <v>Өрх толгойлсон  эхийн тоо, жил бүрийн эцсийн байдлаар</v>
          </cell>
        </row>
        <row r="63">
          <cell r="A63">
            <v>2015</v>
          </cell>
          <cell r="B63">
            <v>2386</v>
          </cell>
        </row>
        <row r="64">
          <cell r="A64">
            <v>2016</v>
          </cell>
          <cell r="B64">
            <v>2383</v>
          </cell>
        </row>
        <row r="65">
          <cell r="A65">
            <v>2017</v>
          </cell>
          <cell r="B65">
            <v>2539</v>
          </cell>
        </row>
        <row r="66">
          <cell r="A66">
            <v>2018</v>
          </cell>
          <cell r="B66">
            <v>2401</v>
          </cell>
        </row>
        <row r="67">
          <cell r="A67">
            <v>2019</v>
          </cell>
          <cell r="B67">
            <v>2150</v>
          </cell>
        </row>
        <row r="68">
          <cell r="B68" t="str">
            <v xml:space="preserve">Хөгжлийн бэрхшээлтэй хүний тоо, жил бүрийн эцсийн байдлаар     </v>
          </cell>
        </row>
        <row r="73">
          <cell r="A73">
            <v>2015</v>
          </cell>
          <cell r="B73">
            <v>2220</v>
          </cell>
        </row>
        <row r="74">
          <cell r="A74">
            <v>2016</v>
          </cell>
          <cell r="B74">
            <v>2158</v>
          </cell>
        </row>
        <row r="75">
          <cell r="A75">
            <v>2017</v>
          </cell>
          <cell r="B75">
            <v>2189</v>
          </cell>
        </row>
        <row r="76">
          <cell r="A76">
            <v>2018</v>
          </cell>
          <cell r="B76">
            <v>2789</v>
          </cell>
        </row>
        <row r="77">
          <cell r="A77">
            <v>2019</v>
          </cell>
          <cell r="B77">
            <v>3016</v>
          </cell>
        </row>
      </sheetData>
      <sheetData sheetId="4" refreshError="1"/>
      <sheetData sheetId="5" refreshError="1"/>
      <sheetData sheetId="6" refreshError="1"/>
      <sheetData sheetId="7">
        <row r="51">
          <cell r="B51" t="str">
            <v>2017 он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1"/>
  <sheetViews>
    <sheetView workbookViewId="0">
      <selection activeCell="O15" sqref="O15"/>
    </sheetView>
  </sheetViews>
  <sheetFormatPr defaultRowHeight="14.25" x14ac:dyDescent="0.2"/>
  <cols>
    <col min="1" max="1" width="11.7109375" style="5" customWidth="1"/>
    <col min="2" max="2" width="13" style="5" customWidth="1"/>
    <col min="3" max="6" width="6.7109375" style="5" customWidth="1"/>
    <col min="7" max="13" width="5.85546875" style="5" customWidth="1"/>
    <col min="14" max="15" width="9.140625" style="5"/>
    <col min="16" max="16" width="14.7109375" style="5" customWidth="1"/>
    <col min="17" max="16384" width="9.140625" style="5"/>
  </cols>
  <sheetData>
    <row r="1" spans="1:18" ht="43.5" customHeight="1" x14ac:dyDescent="0.2">
      <c r="A1" s="321" t="s">
        <v>100</v>
      </c>
      <c r="B1" s="321"/>
      <c r="C1" s="321"/>
      <c r="D1" s="321"/>
      <c r="E1" s="321"/>
      <c r="F1" s="321"/>
      <c r="G1" s="321"/>
      <c r="H1" s="321"/>
      <c r="I1" s="321"/>
      <c r="J1" s="321"/>
      <c r="K1" s="321"/>
      <c r="L1" s="321"/>
      <c r="M1" s="321"/>
    </row>
    <row r="2" spans="1:18" ht="15.75" customHeight="1" thickBot="1" x14ac:dyDescent="0.25">
      <c r="A2" s="322" t="s">
        <v>0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41"/>
      <c r="M2" s="42"/>
    </row>
    <row r="3" spans="1:18" ht="33.75" customHeight="1" thickBot="1" x14ac:dyDescent="0.25">
      <c r="A3" s="323" t="s">
        <v>1</v>
      </c>
      <c r="B3" s="325" t="s">
        <v>2</v>
      </c>
      <c r="C3" s="328" t="s">
        <v>49</v>
      </c>
      <c r="D3" s="329"/>
      <c r="E3" s="329"/>
      <c r="F3" s="189"/>
      <c r="G3" s="327" t="s">
        <v>94</v>
      </c>
      <c r="H3" s="327"/>
      <c r="I3" s="327"/>
      <c r="J3" s="327"/>
      <c r="K3" s="327"/>
      <c r="L3" s="327"/>
      <c r="M3" s="327"/>
    </row>
    <row r="4" spans="1:18" ht="60.75" customHeight="1" thickBot="1" x14ac:dyDescent="0.25">
      <c r="A4" s="324"/>
      <c r="B4" s="326"/>
      <c r="C4" s="190">
        <v>2017</v>
      </c>
      <c r="D4" s="190">
        <v>2018</v>
      </c>
      <c r="E4" s="190">
        <v>2019</v>
      </c>
      <c r="F4" s="191">
        <v>2020</v>
      </c>
      <c r="G4" s="192" t="s">
        <v>95</v>
      </c>
      <c r="H4" s="193" t="s">
        <v>96</v>
      </c>
      <c r="I4" s="193" t="s">
        <v>99</v>
      </c>
      <c r="J4" s="193" t="s">
        <v>98</v>
      </c>
      <c r="K4" s="193" t="s">
        <v>97</v>
      </c>
      <c r="L4" s="193" t="s">
        <v>9</v>
      </c>
      <c r="M4" s="193" t="s">
        <v>10</v>
      </c>
      <c r="P4" s="23"/>
      <c r="Q4" s="23"/>
      <c r="R4" s="23"/>
    </row>
    <row r="5" spans="1:18" ht="15" x14ac:dyDescent="0.25">
      <c r="A5" s="173" t="s">
        <v>47</v>
      </c>
      <c r="B5" s="175" t="s">
        <v>48</v>
      </c>
      <c r="C5" s="187">
        <f>SUM(C6:C23)</f>
        <v>2189</v>
      </c>
      <c r="D5" s="187">
        <f>SUM(D6:D23)</f>
        <v>2789</v>
      </c>
      <c r="E5" s="187">
        <f t="shared" ref="E5:F5" si="0">SUM(E6:E23)</f>
        <v>3016</v>
      </c>
      <c r="F5" s="187">
        <f t="shared" si="0"/>
        <v>3116</v>
      </c>
      <c r="G5" s="188">
        <f t="shared" ref="G5:M5" si="1">SUM(G6:G23)</f>
        <v>366</v>
      </c>
      <c r="H5" s="188">
        <f t="shared" si="1"/>
        <v>85</v>
      </c>
      <c r="I5" s="188">
        <f t="shared" si="1"/>
        <v>241</v>
      </c>
      <c r="J5" s="188">
        <f t="shared" si="1"/>
        <v>620</v>
      </c>
      <c r="K5" s="188">
        <f t="shared" si="1"/>
        <v>487</v>
      </c>
      <c r="L5" s="188">
        <f t="shared" si="1"/>
        <v>213</v>
      </c>
      <c r="M5" s="188">
        <f t="shared" si="1"/>
        <v>1104</v>
      </c>
      <c r="O5" s="47"/>
      <c r="P5" s="23"/>
      <c r="Q5" s="23"/>
      <c r="R5" s="23"/>
    </row>
    <row r="6" spans="1:18" x14ac:dyDescent="0.2">
      <c r="A6" s="48" t="s">
        <v>11</v>
      </c>
      <c r="B6" s="147" t="s">
        <v>12</v>
      </c>
      <c r="C6" s="178">
        <v>689</v>
      </c>
      <c r="D6" s="183">
        <v>1111</v>
      </c>
      <c r="E6" s="178">
        <v>1048</v>
      </c>
      <c r="F6" s="179">
        <f>+G6+H6+I6+J6+K6+L6+M6</f>
        <v>1027</v>
      </c>
      <c r="G6" s="31">
        <v>100</v>
      </c>
      <c r="H6" s="31">
        <v>20</v>
      </c>
      <c r="I6" s="184">
        <v>98</v>
      </c>
      <c r="J6" s="31">
        <v>189</v>
      </c>
      <c r="K6" s="31">
        <v>125</v>
      </c>
      <c r="L6" s="31">
        <v>66</v>
      </c>
      <c r="M6" s="31">
        <v>429</v>
      </c>
      <c r="O6" s="47"/>
      <c r="P6" s="23"/>
      <c r="Q6" s="23"/>
      <c r="R6" s="23"/>
    </row>
    <row r="7" spans="1:18" x14ac:dyDescent="0.2">
      <c r="A7" s="48" t="s">
        <v>13</v>
      </c>
      <c r="B7" s="176" t="s">
        <v>14</v>
      </c>
      <c r="C7" s="180">
        <v>57</v>
      </c>
      <c r="D7" s="183">
        <v>54</v>
      </c>
      <c r="E7" s="180">
        <v>73</v>
      </c>
      <c r="F7" s="179">
        <f t="shared" ref="F7:F23" si="2">+G7+H7+I7+J7+K7+L7+M7</f>
        <v>53</v>
      </c>
      <c r="G7" s="31">
        <v>6</v>
      </c>
      <c r="H7" s="31">
        <v>4</v>
      </c>
      <c r="I7" s="184">
        <v>4</v>
      </c>
      <c r="J7" s="31">
        <v>9</v>
      </c>
      <c r="K7" s="31">
        <v>17</v>
      </c>
      <c r="L7" s="31">
        <v>4</v>
      </c>
      <c r="M7" s="31">
        <v>9</v>
      </c>
      <c r="O7" s="47"/>
      <c r="P7" s="23"/>
      <c r="Q7" s="23"/>
      <c r="R7" s="23"/>
    </row>
    <row r="8" spans="1:18" x14ac:dyDescent="0.2">
      <c r="A8" s="48" t="s">
        <v>15</v>
      </c>
      <c r="B8" s="176" t="s">
        <v>16</v>
      </c>
      <c r="C8" s="180">
        <v>137</v>
      </c>
      <c r="D8" s="183">
        <v>152</v>
      </c>
      <c r="E8" s="180">
        <v>183</v>
      </c>
      <c r="F8" s="179">
        <f t="shared" si="2"/>
        <v>180</v>
      </c>
      <c r="G8" s="31">
        <v>21</v>
      </c>
      <c r="H8" s="31">
        <v>4</v>
      </c>
      <c r="I8" s="184">
        <v>8</v>
      </c>
      <c r="J8" s="31">
        <v>37</v>
      </c>
      <c r="K8" s="31">
        <v>31</v>
      </c>
      <c r="L8" s="31">
        <v>30</v>
      </c>
      <c r="M8" s="31">
        <v>49</v>
      </c>
      <c r="O8" s="47"/>
      <c r="P8" s="23"/>
      <c r="Q8" s="23"/>
      <c r="R8" s="23"/>
    </row>
    <row r="9" spans="1:18" x14ac:dyDescent="0.2">
      <c r="A9" s="48" t="s">
        <v>17</v>
      </c>
      <c r="B9" s="176" t="s">
        <v>18</v>
      </c>
      <c r="C9" s="180">
        <v>109</v>
      </c>
      <c r="D9" s="183">
        <v>99</v>
      </c>
      <c r="E9" s="180">
        <v>101</v>
      </c>
      <c r="F9" s="179">
        <f t="shared" si="2"/>
        <v>150</v>
      </c>
      <c r="G9" s="31">
        <v>22</v>
      </c>
      <c r="H9" s="31">
        <v>2</v>
      </c>
      <c r="I9" s="184">
        <v>12</v>
      </c>
      <c r="J9" s="31">
        <v>31</v>
      </c>
      <c r="K9" s="31">
        <v>25</v>
      </c>
      <c r="L9" s="31">
        <v>6</v>
      </c>
      <c r="M9" s="31">
        <v>52</v>
      </c>
      <c r="O9" s="47"/>
      <c r="P9" s="23"/>
      <c r="Q9" s="23"/>
      <c r="R9" s="23"/>
    </row>
    <row r="10" spans="1:18" x14ac:dyDescent="0.2">
      <c r="A10" s="48" t="s">
        <v>19</v>
      </c>
      <c r="B10" s="176" t="s">
        <v>20</v>
      </c>
      <c r="C10" s="180">
        <v>88</v>
      </c>
      <c r="D10" s="183">
        <v>92</v>
      </c>
      <c r="E10" s="180">
        <v>125</v>
      </c>
      <c r="F10" s="179">
        <f t="shared" si="2"/>
        <v>123</v>
      </c>
      <c r="G10" s="31">
        <v>14</v>
      </c>
      <c r="H10" s="31">
        <v>3</v>
      </c>
      <c r="I10" s="184">
        <v>7</v>
      </c>
      <c r="J10" s="31">
        <v>29</v>
      </c>
      <c r="K10" s="31">
        <v>22</v>
      </c>
      <c r="L10" s="31">
        <v>12</v>
      </c>
      <c r="M10" s="31">
        <v>36</v>
      </c>
      <c r="O10" s="47"/>
      <c r="P10" s="23"/>
      <c r="Q10" s="23"/>
      <c r="R10" s="23"/>
    </row>
    <row r="11" spans="1:18" x14ac:dyDescent="0.2">
      <c r="A11" s="48" t="s">
        <v>21</v>
      </c>
      <c r="B11" s="176" t="s">
        <v>22</v>
      </c>
      <c r="C11" s="180">
        <v>63</v>
      </c>
      <c r="D11" s="183">
        <v>71</v>
      </c>
      <c r="E11" s="180">
        <v>74</v>
      </c>
      <c r="F11" s="179">
        <f t="shared" si="2"/>
        <v>85</v>
      </c>
      <c r="G11" s="31">
        <v>8</v>
      </c>
      <c r="H11" s="31"/>
      <c r="I11" s="184">
        <v>2</v>
      </c>
      <c r="J11" s="31">
        <v>22</v>
      </c>
      <c r="K11" s="31">
        <v>11</v>
      </c>
      <c r="L11" s="31">
        <v>10</v>
      </c>
      <c r="M11" s="31">
        <v>32</v>
      </c>
      <c r="O11" s="47"/>
      <c r="P11" s="23"/>
      <c r="Q11" s="23"/>
      <c r="R11" s="23"/>
    </row>
    <row r="12" spans="1:18" x14ac:dyDescent="0.2">
      <c r="A12" s="48" t="s">
        <v>23</v>
      </c>
      <c r="B12" s="176" t="s">
        <v>24</v>
      </c>
      <c r="C12" s="180">
        <v>182</v>
      </c>
      <c r="D12" s="183">
        <v>98</v>
      </c>
      <c r="E12" s="180">
        <v>177</v>
      </c>
      <c r="F12" s="179">
        <f t="shared" si="2"/>
        <v>190</v>
      </c>
      <c r="G12" s="31">
        <v>13</v>
      </c>
      <c r="H12" s="31">
        <v>6</v>
      </c>
      <c r="I12" s="184">
        <v>10</v>
      </c>
      <c r="J12" s="31">
        <v>36</v>
      </c>
      <c r="K12" s="31">
        <v>24</v>
      </c>
      <c r="L12" s="31">
        <v>12</v>
      </c>
      <c r="M12" s="31">
        <v>89</v>
      </c>
      <c r="O12" s="47"/>
      <c r="P12" s="23"/>
      <c r="Q12" s="23"/>
      <c r="R12" s="23"/>
    </row>
    <row r="13" spans="1:18" x14ac:dyDescent="0.2">
      <c r="A13" s="48" t="s">
        <v>25</v>
      </c>
      <c r="B13" s="176" t="s">
        <v>26</v>
      </c>
      <c r="C13" s="180">
        <v>54</v>
      </c>
      <c r="D13" s="183">
        <v>97</v>
      </c>
      <c r="E13" s="180">
        <v>102</v>
      </c>
      <c r="F13" s="179">
        <f t="shared" si="2"/>
        <v>103</v>
      </c>
      <c r="G13" s="31">
        <v>9</v>
      </c>
      <c r="H13" s="31">
        <v>9</v>
      </c>
      <c r="I13" s="184">
        <v>11</v>
      </c>
      <c r="J13" s="31">
        <v>14</v>
      </c>
      <c r="K13" s="31">
        <v>24</v>
      </c>
      <c r="L13" s="31"/>
      <c r="M13" s="31">
        <v>36</v>
      </c>
      <c r="O13" s="47"/>
      <c r="P13" s="23"/>
      <c r="Q13" s="23"/>
      <c r="R13" s="23"/>
    </row>
    <row r="14" spans="1:18" x14ac:dyDescent="0.2">
      <c r="A14" s="48" t="s">
        <v>27</v>
      </c>
      <c r="B14" s="176" t="s">
        <v>28</v>
      </c>
      <c r="C14" s="180">
        <v>44</v>
      </c>
      <c r="D14" s="183">
        <v>76</v>
      </c>
      <c r="E14" s="180">
        <v>78</v>
      </c>
      <c r="F14" s="179">
        <f t="shared" si="2"/>
        <v>91</v>
      </c>
      <c r="G14" s="31">
        <v>6</v>
      </c>
      <c r="H14" s="31">
        <v>2</v>
      </c>
      <c r="I14" s="184">
        <v>6</v>
      </c>
      <c r="J14" s="31">
        <v>27</v>
      </c>
      <c r="K14" s="31">
        <v>11</v>
      </c>
      <c r="L14" s="31"/>
      <c r="M14" s="31">
        <v>39</v>
      </c>
      <c r="O14" s="47"/>
      <c r="P14" s="23"/>
      <c r="Q14" s="23"/>
      <c r="R14" s="23"/>
    </row>
    <row r="15" spans="1:18" x14ac:dyDescent="0.2">
      <c r="A15" s="48" t="s">
        <v>29</v>
      </c>
      <c r="B15" s="176" t="s">
        <v>30</v>
      </c>
      <c r="C15" s="180">
        <v>112</v>
      </c>
      <c r="D15" s="183">
        <v>76</v>
      </c>
      <c r="E15" s="180">
        <v>108</v>
      </c>
      <c r="F15" s="179">
        <f t="shared" si="2"/>
        <v>109</v>
      </c>
      <c r="G15" s="31">
        <v>16</v>
      </c>
      <c r="H15" s="31">
        <v>2</v>
      </c>
      <c r="I15" s="184">
        <v>8</v>
      </c>
      <c r="J15" s="31">
        <v>29</v>
      </c>
      <c r="K15" s="31">
        <v>13</v>
      </c>
      <c r="L15" s="31">
        <v>11</v>
      </c>
      <c r="M15" s="31">
        <v>30</v>
      </c>
      <c r="O15" s="47"/>
      <c r="P15" s="23"/>
      <c r="Q15" s="23"/>
      <c r="R15" s="23"/>
    </row>
    <row r="16" spans="1:18" x14ac:dyDescent="0.2">
      <c r="A16" s="48" t="s">
        <v>31</v>
      </c>
      <c r="B16" s="176" t="s">
        <v>32</v>
      </c>
      <c r="C16" s="180">
        <v>48</v>
      </c>
      <c r="D16" s="183">
        <v>45</v>
      </c>
      <c r="E16" s="180">
        <v>113</v>
      </c>
      <c r="F16" s="179">
        <f t="shared" si="2"/>
        <v>113</v>
      </c>
      <c r="G16" s="31">
        <v>40</v>
      </c>
      <c r="H16" s="31">
        <v>2</v>
      </c>
      <c r="I16" s="184">
        <v>5</v>
      </c>
      <c r="J16" s="31">
        <v>20</v>
      </c>
      <c r="K16" s="31">
        <v>2</v>
      </c>
      <c r="L16" s="31">
        <v>10</v>
      </c>
      <c r="M16" s="31">
        <v>34</v>
      </c>
      <c r="O16" s="47"/>
      <c r="P16" s="23"/>
      <c r="Q16" s="23"/>
      <c r="R16" s="23"/>
    </row>
    <row r="17" spans="1:18" x14ac:dyDescent="0.2">
      <c r="A17" s="48" t="s">
        <v>33</v>
      </c>
      <c r="B17" s="176" t="s">
        <v>34</v>
      </c>
      <c r="C17" s="180">
        <v>98</v>
      </c>
      <c r="D17" s="183">
        <v>158</v>
      </c>
      <c r="E17" s="180">
        <v>143</v>
      </c>
      <c r="F17" s="179">
        <f t="shared" si="2"/>
        <v>140</v>
      </c>
      <c r="G17" s="31">
        <v>18</v>
      </c>
      <c r="H17" s="31">
        <v>5</v>
      </c>
      <c r="I17" s="184">
        <v>11</v>
      </c>
      <c r="J17" s="31">
        <v>22</v>
      </c>
      <c r="K17" s="31">
        <v>23</v>
      </c>
      <c r="L17" s="31">
        <v>1</v>
      </c>
      <c r="M17" s="31">
        <v>60</v>
      </c>
      <c r="O17" s="47"/>
      <c r="P17" s="23"/>
      <c r="Q17" s="23"/>
      <c r="R17" s="23"/>
    </row>
    <row r="18" spans="1:18" x14ac:dyDescent="0.2">
      <c r="A18" s="48" t="s">
        <v>35</v>
      </c>
      <c r="B18" s="176" t="s">
        <v>36</v>
      </c>
      <c r="C18" s="180">
        <v>96</v>
      </c>
      <c r="D18" s="183">
        <v>109</v>
      </c>
      <c r="E18" s="180">
        <v>110</v>
      </c>
      <c r="F18" s="179">
        <f t="shared" si="2"/>
        <v>167</v>
      </c>
      <c r="G18" s="31">
        <v>23</v>
      </c>
      <c r="H18" s="31">
        <v>7</v>
      </c>
      <c r="I18" s="184">
        <v>9</v>
      </c>
      <c r="J18" s="31">
        <v>35</v>
      </c>
      <c r="K18" s="31">
        <v>30</v>
      </c>
      <c r="L18" s="31">
        <v>6</v>
      </c>
      <c r="M18" s="31">
        <v>57</v>
      </c>
      <c r="O18" s="47"/>
      <c r="P18" s="23"/>
      <c r="Q18" s="23"/>
      <c r="R18" s="23"/>
    </row>
    <row r="19" spans="1:18" x14ac:dyDescent="0.2">
      <c r="A19" s="48" t="s">
        <v>37</v>
      </c>
      <c r="B19" s="176" t="s">
        <v>38</v>
      </c>
      <c r="C19" s="180">
        <v>138</v>
      </c>
      <c r="D19" s="183">
        <v>204</v>
      </c>
      <c r="E19" s="180">
        <v>160</v>
      </c>
      <c r="F19" s="179">
        <f t="shared" si="2"/>
        <v>159</v>
      </c>
      <c r="G19" s="31">
        <v>22</v>
      </c>
      <c r="H19" s="31">
        <v>4</v>
      </c>
      <c r="I19" s="184">
        <v>14</v>
      </c>
      <c r="J19" s="31">
        <v>39</v>
      </c>
      <c r="K19" s="31">
        <v>30</v>
      </c>
      <c r="L19" s="31">
        <v>7</v>
      </c>
      <c r="M19" s="31">
        <v>43</v>
      </c>
      <c r="O19" s="47"/>
      <c r="P19" s="23"/>
      <c r="Q19" s="23"/>
      <c r="R19" s="23"/>
    </row>
    <row r="20" spans="1:18" x14ac:dyDescent="0.2">
      <c r="A20" s="48" t="s">
        <v>39</v>
      </c>
      <c r="B20" s="176" t="s">
        <v>40</v>
      </c>
      <c r="C20" s="180">
        <v>43</v>
      </c>
      <c r="D20" s="183">
        <v>84</v>
      </c>
      <c r="E20" s="180">
        <v>69</v>
      </c>
      <c r="F20" s="179">
        <f t="shared" si="2"/>
        <v>93</v>
      </c>
      <c r="G20" s="31">
        <v>11</v>
      </c>
      <c r="H20" s="31">
        <v>9</v>
      </c>
      <c r="I20" s="184">
        <v>17</v>
      </c>
      <c r="J20" s="31">
        <v>16</v>
      </c>
      <c r="K20" s="31">
        <v>11</v>
      </c>
      <c r="L20" s="31">
        <v>5</v>
      </c>
      <c r="M20" s="31">
        <v>24</v>
      </c>
      <c r="O20" s="47"/>
      <c r="P20" s="23"/>
      <c r="Q20" s="23"/>
      <c r="R20" s="23"/>
    </row>
    <row r="21" spans="1:18" x14ac:dyDescent="0.2">
      <c r="A21" s="48" t="s">
        <v>41</v>
      </c>
      <c r="B21" s="176" t="s">
        <v>42</v>
      </c>
      <c r="C21" s="180">
        <v>84</v>
      </c>
      <c r="D21" s="183">
        <v>100</v>
      </c>
      <c r="E21" s="180">
        <v>93</v>
      </c>
      <c r="F21" s="179">
        <f t="shared" si="2"/>
        <v>93</v>
      </c>
      <c r="G21" s="31">
        <v>9</v>
      </c>
      <c r="H21" s="31">
        <v>2</v>
      </c>
      <c r="I21" s="184">
        <v>7</v>
      </c>
      <c r="J21" s="31">
        <v>13</v>
      </c>
      <c r="K21" s="31">
        <v>33</v>
      </c>
      <c r="L21" s="31">
        <v>6</v>
      </c>
      <c r="M21" s="31">
        <v>23</v>
      </c>
      <c r="O21" s="47"/>
      <c r="P21" s="23"/>
      <c r="Q21" s="23"/>
      <c r="R21" s="23"/>
    </row>
    <row r="22" spans="1:18" x14ac:dyDescent="0.2">
      <c r="A22" s="48" t="s">
        <v>43</v>
      </c>
      <c r="B22" s="176" t="s">
        <v>44</v>
      </c>
      <c r="C22" s="180">
        <v>77</v>
      </c>
      <c r="D22" s="183">
        <v>94</v>
      </c>
      <c r="E22" s="180">
        <v>137</v>
      </c>
      <c r="F22" s="179">
        <f t="shared" si="2"/>
        <v>133</v>
      </c>
      <c r="G22" s="31">
        <v>21</v>
      </c>
      <c r="H22" s="31">
        <v>2</v>
      </c>
      <c r="I22" s="184">
        <v>7</v>
      </c>
      <c r="J22" s="31">
        <v>34</v>
      </c>
      <c r="K22" s="31">
        <v>22</v>
      </c>
      <c r="L22" s="31">
        <v>1</v>
      </c>
      <c r="M22" s="31">
        <v>46</v>
      </c>
      <c r="O22" s="47"/>
      <c r="P22" s="23"/>
      <c r="Q22" s="23"/>
      <c r="R22" s="23"/>
    </row>
    <row r="23" spans="1:18" ht="15" thickBot="1" x14ac:dyDescent="0.25">
      <c r="A23" s="174" t="s">
        <v>45</v>
      </c>
      <c r="B23" s="177" t="s">
        <v>46</v>
      </c>
      <c r="C23" s="181">
        <v>70</v>
      </c>
      <c r="D23" s="185">
        <v>69</v>
      </c>
      <c r="E23" s="181">
        <v>122</v>
      </c>
      <c r="F23" s="182">
        <f t="shared" si="2"/>
        <v>107</v>
      </c>
      <c r="G23" s="151">
        <v>7</v>
      </c>
      <c r="H23" s="151">
        <v>2</v>
      </c>
      <c r="I23" s="186">
        <v>5</v>
      </c>
      <c r="J23" s="151">
        <v>18</v>
      </c>
      <c r="K23" s="151">
        <v>33</v>
      </c>
      <c r="L23" s="151">
        <v>26</v>
      </c>
      <c r="M23" s="151">
        <v>16</v>
      </c>
      <c r="O23" s="47"/>
      <c r="P23" s="23"/>
      <c r="Q23" s="23"/>
      <c r="R23" s="23"/>
    </row>
    <row r="24" spans="1:18" ht="15" x14ac:dyDescent="0.25">
      <c r="M24" s="46"/>
      <c r="O24" s="23"/>
      <c r="P24" s="23"/>
      <c r="Q24" s="23"/>
    </row>
    <row r="26" spans="1:18" ht="15" thickBot="1" x14ac:dyDescent="0.25">
      <c r="N26" s="47"/>
    </row>
    <row r="27" spans="1:18" ht="72.75" thickBot="1" x14ac:dyDescent="0.25">
      <c r="G27" s="43" t="s">
        <v>4</v>
      </c>
      <c r="H27" s="43" t="s">
        <v>5</v>
      </c>
      <c r="I27" s="43" t="s">
        <v>6</v>
      </c>
      <c r="J27" s="43" t="s">
        <v>7</v>
      </c>
      <c r="K27" s="43" t="s">
        <v>8</v>
      </c>
      <c r="L27" s="43" t="s">
        <v>9</v>
      </c>
      <c r="M27" s="43" t="s">
        <v>10</v>
      </c>
    </row>
    <row r="28" spans="1:18" x14ac:dyDescent="0.2">
      <c r="F28" s="5" t="s">
        <v>62</v>
      </c>
      <c r="G28" s="47">
        <f>+G5/F5*100</f>
        <v>11.745827984595635</v>
      </c>
      <c r="H28" s="47">
        <f>+H5/F5*100</f>
        <v>2.7278562259306804</v>
      </c>
      <c r="I28" s="47">
        <f>+I5/F5*100</f>
        <v>7.7342747111681636</v>
      </c>
      <c r="J28" s="47">
        <f>+J5/F5*100</f>
        <v>19.897304236200256</v>
      </c>
      <c r="K28" s="47">
        <f>+K5/F5*100</f>
        <v>15.629011553273427</v>
      </c>
      <c r="L28" s="47">
        <f>+L5/F5*100</f>
        <v>6.8356867779204107</v>
      </c>
      <c r="M28" s="47">
        <f>+M5/F5*100</f>
        <v>35.43003851091143</v>
      </c>
      <c r="N28" s="47">
        <f>SUM(G28:M28)</f>
        <v>100</v>
      </c>
    </row>
    <row r="29" spans="1:18" ht="15" customHeight="1" x14ac:dyDescent="0.2">
      <c r="L29" s="47">
        <f>+L28+M28</f>
        <v>42.265725288831838</v>
      </c>
    </row>
    <row r="32" spans="1:18" x14ac:dyDescent="0.2">
      <c r="B32" s="5" t="s">
        <v>63</v>
      </c>
    </row>
    <row r="33" spans="1:13" ht="15" x14ac:dyDescent="0.25">
      <c r="A33" s="2" t="s">
        <v>11</v>
      </c>
      <c r="B33" s="44">
        <v>1027</v>
      </c>
      <c r="C33" s="44"/>
      <c r="D33" s="44"/>
      <c r="E33" s="44"/>
    </row>
    <row r="34" spans="1:13" ht="15" x14ac:dyDescent="0.25">
      <c r="A34" s="2" t="s">
        <v>13</v>
      </c>
      <c r="B34" s="44">
        <v>53</v>
      </c>
      <c r="C34" s="44"/>
      <c r="D34" s="44"/>
      <c r="E34" s="44"/>
    </row>
    <row r="35" spans="1:13" ht="15" x14ac:dyDescent="0.25">
      <c r="A35" s="2" t="s">
        <v>15</v>
      </c>
      <c r="B35" s="44">
        <v>180</v>
      </c>
      <c r="C35" s="44"/>
      <c r="D35" s="44"/>
      <c r="E35" s="44"/>
    </row>
    <row r="36" spans="1:13" ht="15" x14ac:dyDescent="0.25">
      <c r="A36" s="2" t="s">
        <v>17</v>
      </c>
      <c r="B36" s="44">
        <v>150</v>
      </c>
      <c r="C36" s="44"/>
      <c r="D36" s="44"/>
      <c r="E36" s="44"/>
    </row>
    <row r="37" spans="1:13" ht="15" x14ac:dyDescent="0.25">
      <c r="A37" s="2" t="s">
        <v>19</v>
      </c>
      <c r="B37" s="44">
        <v>123</v>
      </c>
      <c r="C37" s="44"/>
      <c r="D37" s="44"/>
      <c r="E37" s="44"/>
    </row>
    <row r="38" spans="1:13" ht="15" x14ac:dyDescent="0.25">
      <c r="A38" s="2" t="s">
        <v>21</v>
      </c>
      <c r="B38" s="44">
        <v>85</v>
      </c>
      <c r="C38" s="44"/>
      <c r="D38" s="44"/>
      <c r="E38" s="44"/>
    </row>
    <row r="39" spans="1:13" ht="15" x14ac:dyDescent="0.25">
      <c r="A39" s="2" t="s">
        <v>23</v>
      </c>
      <c r="B39" s="44">
        <v>190</v>
      </c>
      <c r="C39" s="44"/>
      <c r="D39" s="44"/>
      <c r="E39" s="44"/>
    </row>
    <row r="40" spans="1:13" ht="15" x14ac:dyDescent="0.25">
      <c r="A40" s="2" t="s">
        <v>25</v>
      </c>
      <c r="B40" s="44">
        <v>103</v>
      </c>
      <c r="C40" s="44"/>
      <c r="D40" s="44"/>
      <c r="E40" s="44"/>
    </row>
    <row r="41" spans="1:13" ht="15" x14ac:dyDescent="0.25">
      <c r="A41" s="2" t="s">
        <v>27</v>
      </c>
      <c r="B41" s="44">
        <v>91</v>
      </c>
      <c r="C41" s="44"/>
      <c r="D41" s="44"/>
      <c r="E41" s="44"/>
      <c r="F41" s="6"/>
      <c r="G41" s="6"/>
      <c r="H41" s="6"/>
      <c r="I41" s="6"/>
      <c r="J41" s="6"/>
      <c r="K41" s="6"/>
      <c r="L41" s="6"/>
      <c r="M41" s="6"/>
    </row>
    <row r="42" spans="1:13" ht="15" x14ac:dyDescent="0.25">
      <c r="A42" s="2" t="s">
        <v>29</v>
      </c>
      <c r="B42" s="44">
        <v>109</v>
      </c>
      <c r="C42" s="44"/>
      <c r="D42" s="44"/>
      <c r="E42" s="44"/>
    </row>
    <row r="43" spans="1:13" ht="15" x14ac:dyDescent="0.25">
      <c r="A43" s="2" t="s">
        <v>31</v>
      </c>
      <c r="B43" s="44">
        <v>113</v>
      </c>
      <c r="C43" s="44"/>
      <c r="D43" s="44"/>
      <c r="E43" s="44"/>
    </row>
    <row r="44" spans="1:13" ht="15" x14ac:dyDescent="0.25">
      <c r="A44" s="2" t="s">
        <v>33</v>
      </c>
      <c r="B44" s="44">
        <v>140</v>
      </c>
      <c r="C44" s="44"/>
      <c r="D44" s="44"/>
      <c r="E44" s="44"/>
    </row>
    <row r="45" spans="1:13" ht="15" x14ac:dyDescent="0.25">
      <c r="A45" s="2" t="s">
        <v>35</v>
      </c>
      <c r="B45" s="44">
        <v>167</v>
      </c>
      <c r="C45" s="44"/>
      <c r="D45" s="44"/>
      <c r="E45" s="44"/>
    </row>
    <row r="46" spans="1:13" ht="15" x14ac:dyDescent="0.25">
      <c r="A46" s="2" t="s">
        <v>37</v>
      </c>
      <c r="B46" s="44">
        <v>159</v>
      </c>
      <c r="C46" s="44"/>
      <c r="D46" s="44"/>
      <c r="E46" s="44"/>
    </row>
    <row r="47" spans="1:13" ht="15" x14ac:dyDescent="0.25">
      <c r="A47" s="2" t="s">
        <v>39</v>
      </c>
      <c r="B47" s="44">
        <v>93</v>
      </c>
      <c r="C47" s="44"/>
      <c r="D47" s="44"/>
      <c r="E47" s="44"/>
    </row>
    <row r="48" spans="1:13" ht="15" x14ac:dyDescent="0.25">
      <c r="A48" s="2" t="s">
        <v>41</v>
      </c>
      <c r="B48" s="44">
        <v>93</v>
      </c>
      <c r="C48" s="44"/>
      <c r="D48" s="44"/>
      <c r="E48" s="44"/>
    </row>
    <row r="49" spans="1:13" ht="15" x14ac:dyDescent="0.25">
      <c r="A49" s="2" t="s">
        <v>43</v>
      </c>
      <c r="B49" s="44">
        <v>133</v>
      </c>
      <c r="C49" s="44"/>
      <c r="D49" s="44"/>
      <c r="E49" s="44"/>
    </row>
    <row r="50" spans="1:13" ht="15" x14ac:dyDescent="0.25">
      <c r="A50" s="2" t="s">
        <v>45</v>
      </c>
      <c r="B50" s="44">
        <v>107</v>
      </c>
      <c r="C50" s="44"/>
      <c r="D50" s="44"/>
      <c r="E50" s="44"/>
    </row>
    <row r="51" spans="1:13" ht="15.75" thickBot="1" x14ac:dyDescent="0.3">
      <c r="B51" s="45">
        <v>3116</v>
      </c>
      <c r="C51" s="44"/>
      <c r="D51" s="44"/>
      <c r="E51" s="44"/>
    </row>
    <row r="56" spans="1:13" x14ac:dyDescent="0.2">
      <c r="B56" s="5" t="s">
        <v>108</v>
      </c>
      <c r="C56" s="5" t="s">
        <v>109</v>
      </c>
      <c r="D56" s="5" t="s">
        <v>110</v>
      </c>
      <c r="E56" s="5" t="s">
        <v>111</v>
      </c>
    </row>
    <row r="57" spans="1:13" ht="22.5" x14ac:dyDescent="0.2">
      <c r="A57" s="203" t="s">
        <v>106</v>
      </c>
      <c r="B57" s="204">
        <v>3116</v>
      </c>
      <c r="C57" s="204">
        <v>1349</v>
      </c>
      <c r="D57" s="208">
        <v>36.9</v>
      </c>
      <c r="E57" s="208">
        <v>63.1</v>
      </c>
    </row>
    <row r="58" spans="1:13" x14ac:dyDescent="0.2">
      <c r="A58" s="203" t="s">
        <v>107</v>
      </c>
      <c r="B58" s="204">
        <v>3116</v>
      </c>
      <c r="C58" s="204">
        <v>1349</v>
      </c>
      <c r="D58" s="205">
        <v>1150</v>
      </c>
      <c r="E58" s="205">
        <v>1966</v>
      </c>
    </row>
    <row r="59" spans="1:13" ht="15" x14ac:dyDescent="0.25">
      <c r="A59" s="206"/>
      <c r="B59" s="206"/>
      <c r="C59" s="206"/>
      <c r="D59" s="206"/>
      <c r="E59" s="206"/>
      <c r="F59" s="206"/>
      <c r="G59" s="206"/>
      <c r="H59" s="206"/>
      <c r="I59" s="206"/>
      <c r="J59" s="206"/>
      <c r="K59" s="206"/>
      <c r="L59" s="206"/>
      <c r="M59" s="206"/>
    </row>
    <row r="60" spans="1:13" ht="15" x14ac:dyDescent="0.25">
      <c r="A60" s="206"/>
      <c r="B60" s="206"/>
      <c r="C60" s="206"/>
      <c r="D60" s="207">
        <f>+D57/B57*100</f>
        <v>1.1842105263157896</v>
      </c>
      <c r="E60" s="207">
        <f>+E57/B57*100</f>
        <v>2.0250320924261875</v>
      </c>
      <c r="F60" s="206"/>
      <c r="G60" s="206"/>
      <c r="H60" s="206"/>
      <c r="I60" s="206"/>
      <c r="J60" s="206"/>
      <c r="K60" s="206"/>
      <c r="L60" s="206"/>
      <c r="M60" s="206"/>
    </row>
    <row r="61" spans="1:13" ht="15" x14ac:dyDescent="0.25">
      <c r="A61" s="206"/>
      <c r="B61" s="206"/>
      <c r="C61" s="206"/>
      <c r="D61" s="206"/>
      <c r="E61" s="206"/>
      <c r="F61" s="206"/>
      <c r="G61" s="206"/>
      <c r="H61" s="206"/>
      <c r="I61" s="206"/>
      <c r="J61" s="206"/>
      <c r="K61" s="206"/>
      <c r="L61" s="207">
        <f>+D58/B58*100</f>
        <v>36.906290115532734</v>
      </c>
      <c r="M61" s="207">
        <f>+E58/B58*100</f>
        <v>63.093709884467266</v>
      </c>
    </row>
    <row r="62" spans="1:13" ht="15" x14ac:dyDescent="0.25">
      <c r="A62" s="206"/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</row>
    <row r="63" spans="1:13" ht="15" x14ac:dyDescent="0.25">
      <c r="A63" s="206"/>
      <c r="B63" s="206"/>
      <c r="C63" s="206"/>
      <c r="D63" s="206"/>
      <c r="E63" s="206"/>
      <c r="F63" s="206"/>
      <c r="G63" s="206"/>
      <c r="H63" s="206"/>
      <c r="I63" s="206"/>
      <c r="J63" s="206"/>
      <c r="K63" s="206"/>
      <c r="L63" s="206"/>
      <c r="M63" s="206"/>
    </row>
    <row r="65" spans="1:23" x14ac:dyDescent="0.2">
      <c r="B65" s="330" t="s">
        <v>115</v>
      </c>
      <c r="C65" s="330" t="s">
        <v>112</v>
      </c>
      <c r="D65" s="330" t="s">
        <v>113</v>
      </c>
      <c r="E65" s="330" t="s">
        <v>114</v>
      </c>
    </row>
    <row r="66" spans="1:23" x14ac:dyDescent="0.2">
      <c r="B66" s="331"/>
      <c r="C66" s="331"/>
      <c r="D66" s="331"/>
      <c r="E66" s="331"/>
    </row>
    <row r="67" spans="1:23" x14ac:dyDescent="0.2">
      <c r="A67" s="5">
        <v>3116</v>
      </c>
      <c r="B67" s="5">
        <v>956</v>
      </c>
      <c r="C67" s="5">
        <v>78</v>
      </c>
      <c r="D67" s="5">
        <v>601</v>
      </c>
      <c r="E67" s="5">
        <v>1481</v>
      </c>
    </row>
    <row r="70" spans="1:23" x14ac:dyDescent="0.2">
      <c r="B70" s="330" t="s">
        <v>115</v>
      </c>
      <c r="C70" s="330" t="s">
        <v>112</v>
      </c>
      <c r="D70" s="330" t="s">
        <v>113</v>
      </c>
      <c r="E70" s="330" t="s">
        <v>114</v>
      </c>
    </row>
    <row r="71" spans="1:23" x14ac:dyDescent="0.2">
      <c r="B71" s="331"/>
      <c r="C71" s="331"/>
      <c r="D71" s="331"/>
      <c r="E71" s="331"/>
    </row>
    <row r="72" spans="1:23" x14ac:dyDescent="0.2">
      <c r="A72" s="5">
        <v>100</v>
      </c>
      <c r="B72" s="47">
        <f>+B67/A67*100</f>
        <v>30.680359435173298</v>
      </c>
      <c r="C72" s="47">
        <f>+C67/A67*100</f>
        <v>2.503209242618742</v>
      </c>
      <c r="D72" s="47">
        <f>+D67/A67*100</f>
        <v>19.287548138639281</v>
      </c>
      <c r="E72" s="47">
        <f>+E67/A67*100</f>
        <v>47.528883183568674</v>
      </c>
    </row>
    <row r="75" spans="1:23" x14ac:dyDescent="0.2">
      <c r="B75" s="5" t="s">
        <v>102</v>
      </c>
      <c r="C75" s="5" t="s">
        <v>103</v>
      </c>
    </row>
    <row r="76" spans="1:23" x14ac:dyDescent="0.2">
      <c r="A76" s="5">
        <v>3116</v>
      </c>
      <c r="B76" s="5">
        <f>+A76-1349</f>
        <v>1767</v>
      </c>
      <c r="C76" s="5">
        <v>1349</v>
      </c>
    </row>
    <row r="77" spans="1:23" x14ac:dyDescent="0.2">
      <c r="A77" s="5">
        <v>3116</v>
      </c>
      <c r="B77" s="47">
        <f>+B76/A76*100</f>
        <v>56.707317073170728</v>
      </c>
      <c r="C77" s="47">
        <f>+C76/A76*100</f>
        <v>43.292682926829265</v>
      </c>
    </row>
    <row r="79" spans="1:23" ht="15" thickBot="1" x14ac:dyDescent="0.25"/>
    <row r="80" spans="1:23" ht="72.75" thickBot="1" x14ac:dyDescent="0.25">
      <c r="R80" s="43" t="s">
        <v>4</v>
      </c>
      <c r="S80" s="43" t="s">
        <v>5</v>
      </c>
      <c r="T80" s="43" t="s">
        <v>6</v>
      </c>
      <c r="U80" s="43" t="s">
        <v>7</v>
      </c>
      <c r="V80" s="43" t="s">
        <v>8</v>
      </c>
      <c r="W80" s="43" t="s">
        <v>10</v>
      </c>
    </row>
    <row r="81" spans="17:23" x14ac:dyDescent="0.2">
      <c r="Q81" s="5">
        <v>3116</v>
      </c>
      <c r="R81" s="47">
        <v>11.745827984595635</v>
      </c>
      <c r="S81" s="47">
        <v>2.7278562259306804</v>
      </c>
      <c r="T81" s="47">
        <v>7.7342747111681636</v>
      </c>
      <c r="U81" s="47">
        <v>19.897304236200256</v>
      </c>
      <c r="V81" s="47">
        <v>15.629011553273427</v>
      </c>
      <c r="W81" s="47">
        <v>42.3</v>
      </c>
    </row>
  </sheetData>
  <mergeCells count="14">
    <mergeCell ref="B70:B71"/>
    <mergeCell ref="C70:C71"/>
    <mergeCell ref="D70:D71"/>
    <mergeCell ref="E70:E71"/>
    <mergeCell ref="B65:B66"/>
    <mergeCell ref="C65:C66"/>
    <mergeCell ref="D65:D66"/>
    <mergeCell ref="E65:E66"/>
    <mergeCell ref="A1:M1"/>
    <mergeCell ref="A2:K2"/>
    <mergeCell ref="A3:A4"/>
    <mergeCell ref="B3:B4"/>
    <mergeCell ref="G3:M3"/>
    <mergeCell ref="C3:E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35"/>
  <sheetViews>
    <sheetView workbookViewId="0">
      <selection activeCell="M19" sqref="M19"/>
    </sheetView>
  </sheetViews>
  <sheetFormatPr defaultRowHeight="15" x14ac:dyDescent="0.25"/>
  <cols>
    <col min="1" max="1" width="13.5703125" customWidth="1"/>
    <col min="2" max="2" width="7.85546875" customWidth="1"/>
    <col min="3" max="9" width="9.28515625" customWidth="1"/>
  </cols>
  <sheetData>
    <row r="1" spans="1:9" s="280" customFormat="1" x14ac:dyDescent="0.25">
      <c r="A1" s="383" t="s">
        <v>276</v>
      </c>
      <c r="B1" s="383"/>
      <c r="C1" s="383"/>
      <c r="D1" s="383"/>
      <c r="E1" s="383"/>
      <c r="F1" s="383"/>
      <c r="G1" s="383"/>
      <c r="H1" s="383"/>
      <c r="I1" s="383"/>
    </row>
    <row r="2" spans="1:9" x14ac:dyDescent="0.25">
      <c r="A2" s="287" t="s">
        <v>257</v>
      </c>
      <c r="B2" s="288">
        <v>2013</v>
      </c>
      <c r="C2" s="288">
        <v>2014</v>
      </c>
      <c r="D2" s="288">
        <v>2015</v>
      </c>
      <c r="E2" s="288">
        <v>2016</v>
      </c>
      <c r="F2" s="288">
        <v>2017</v>
      </c>
      <c r="G2" s="288">
        <v>2018</v>
      </c>
      <c r="H2" s="288">
        <v>2019</v>
      </c>
      <c r="I2" s="288">
        <v>2020</v>
      </c>
    </row>
    <row r="3" spans="1:9" x14ac:dyDescent="0.25">
      <c r="A3" s="289" t="s">
        <v>253</v>
      </c>
      <c r="B3" s="290">
        <v>56208</v>
      </c>
      <c r="C3" s="290">
        <v>56698</v>
      </c>
      <c r="D3" s="290">
        <v>56018</v>
      </c>
      <c r="E3" s="290">
        <v>56694</v>
      </c>
      <c r="F3" s="290">
        <f>+F4+F5+F6+F7+F8+F9+F10+F11+F12+F13+F14+F15+F16+F17+F18+F19+F20+F21+F22+F23+F24</f>
        <v>57441</v>
      </c>
      <c r="G3" s="290">
        <f>+G4+G5+G6+G7+G8+G9+G10+G11+G12+G13+G14+G15+G16+G17+G18+G19+G20+G21+G22+G23+G24</f>
        <v>58280</v>
      </c>
      <c r="H3" s="290">
        <f>+H4+H5+H6+H7+H8+H9+H10+H11+H12+H13+H14+H15+H16+H17+H18+H19+H20+H21+H22+H23+H24</f>
        <v>57479</v>
      </c>
      <c r="I3" s="290">
        <f>+I4+I5+I6+I7+I8+I9+I10+I11+I12+I13+I14+I15+I16+I17+I18+I19+I20+I21+I22+I23+I24</f>
        <v>58343</v>
      </c>
    </row>
    <row r="4" spans="1:9" x14ac:dyDescent="0.25">
      <c r="A4" s="291" t="s">
        <v>69</v>
      </c>
      <c r="B4" s="286">
        <v>5959</v>
      </c>
      <c r="C4" s="286">
        <v>5953</v>
      </c>
      <c r="D4" s="286">
        <v>6306</v>
      </c>
      <c r="E4" s="286">
        <v>6100</v>
      </c>
      <c r="F4" s="31">
        <v>6072</v>
      </c>
      <c r="G4" s="140">
        <v>6227</v>
      </c>
      <c r="H4" s="140">
        <v>6204</v>
      </c>
      <c r="I4" s="292">
        <v>6449</v>
      </c>
    </row>
    <row r="5" spans="1:9" x14ac:dyDescent="0.25">
      <c r="A5" s="291" t="s">
        <v>70</v>
      </c>
      <c r="B5" s="286">
        <v>5290</v>
      </c>
      <c r="C5" s="286">
        <v>5392</v>
      </c>
      <c r="D5" s="286">
        <v>5652</v>
      </c>
      <c r="E5" s="286">
        <v>5837</v>
      </c>
      <c r="F5" s="31">
        <v>6023</v>
      </c>
      <c r="G5" s="140">
        <v>6169</v>
      </c>
      <c r="H5" s="140">
        <v>6039</v>
      </c>
      <c r="I5" s="292">
        <v>6094</v>
      </c>
    </row>
    <row r="6" spans="1:9" x14ac:dyDescent="0.25">
      <c r="A6" s="291" t="s">
        <v>71</v>
      </c>
      <c r="B6" s="286">
        <v>5530</v>
      </c>
      <c r="C6" s="286">
        <v>5046</v>
      </c>
      <c r="D6" s="286">
        <v>4997</v>
      </c>
      <c r="E6" s="286">
        <v>4886</v>
      </c>
      <c r="F6" s="31">
        <v>4937</v>
      </c>
      <c r="G6" s="140">
        <v>5145</v>
      </c>
      <c r="H6" s="140">
        <v>5338</v>
      </c>
      <c r="I6" s="292">
        <v>5479</v>
      </c>
    </row>
    <row r="7" spans="1:9" x14ac:dyDescent="0.25">
      <c r="A7" s="291" t="s">
        <v>230</v>
      </c>
      <c r="B7" s="286">
        <v>6614</v>
      </c>
      <c r="C7" s="286">
        <v>5778</v>
      </c>
      <c r="D7" s="286">
        <v>5345</v>
      </c>
      <c r="E7" s="286">
        <v>5472</v>
      </c>
      <c r="F7" s="31">
        <v>5427</v>
      </c>
      <c r="G7" s="140">
        <v>5263</v>
      </c>
      <c r="H7" s="140">
        <v>4883</v>
      </c>
      <c r="I7" s="292">
        <v>4780</v>
      </c>
    </row>
    <row r="8" spans="1:9" x14ac:dyDescent="0.25">
      <c r="A8" s="291" t="s">
        <v>231</v>
      </c>
      <c r="B8" s="286">
        <v>4453</v>
      </c>
      <c r="C8" s="286">
        <v>5631</v>
      </c>
      <c r="D8" s="286">
        <v>4886</v>
      </c>
      <c r="E8" s="286">
        <v>4810</v>
      </c>
      <c r="F8" s="31">
        <v>4895</v>
      </c>
      <c r="G8" s="140">
        <v>5087</v>
      </c>
      <c r="H8" s="140">
        <v>4840</v>
      </c>
      <c r="I8" s="292">
        <v>4911</v>
      </c>
    </row>
    <row r="9" spans="1:9" x14ac:dyDescent="0.25">
      <c r="A9" s="291" t="s">
        <v>232</v>
      </c>
      <c r="B9" s="286">
        <v>4694</v>
      </c>
      <c r="C9" s="286">
        <v>4837</v>
      </c>
      <c r="D9" s="286">
        <v>4637</v>
      </c>
      <c r="E9" s="286">
        <v>4675</v>
      </c>
      <c r="F9" s="31">
        <v>4618</v>
      </c>
      <c r="G9" s="140">
        <v>4432</v>
      </c>
      <c r="H9" s="140">
        <v>4233</v>
      </c>
      <c r="I9" s="292">
        <v>4275</v>
      </c>
    </row>
    <row r="10" spans="1:9" x14ac:dyDescent="0.25">
      <c r="A10" s="291" t="s">
        <v>233</v>
      </c>
      <c r="B10" s="286">
        <v>4394</v>
      </c>
      <c r="C10" s="286">
        <v>4401</v>
      </c>
      <c r="D10" s="286">
        <v>4463</v>
      </c>
      <c r="E10" s="286">
        <v>4513</v>
      </c>
      <c r="F10" s="31">
        <v>4506</v>
      </c>
      <c r="G10" s="140">
        <v>4490</v>
      </c>
      <c r="H10" s="140">
        <v>4339</v>
      </c>
      <c r="I10" s="292">
        <v>4227</v>
      </c>
    </row>
    <row r="11" spans="1:9" ht="14.25" customHeight="1" x14ac:dyDescent="0.25">
      <c r="A11" s="291" t="s">
        <v>234</v>
      </c>
      <c r="B11" s="286">
        <v>4373</v>
      </c>
      <c r="C11" s="286">
        <v>4345</v>
      </c>
      <c r="D11" s="286">
        <v>4204</v>
      </c>
      <c r="E11" s="286">
        <v>4297</v>
      </c>
      <c r="F11" s="31">
        <v>4255</v>
      </c>
      <c r="G11" s="140">
        <v>4227</v>
      </c>
      <c r="H11" s="140">
        <v>4183</v>
      </c>
      <c r="I11" s="292">
        <v>4259</v>
      </c>
    </row>
    <row r="12" spans="1:9" x14ac:dyDescent="0.25">
      <c r="A12" s="291" t="s">
        <v>235</v>
      </c>
      <c r="B12" s="286">
        <v>3932</v>
      </c>
      <c r="C12" s="286">
        <v>3994</v>
      </c>
      <c r="D12" s="286">
        <v>3974</v>
      </c>
      <c r="E12" s="286">
        <v>3989</v>
      </c>
      <c r="F12" s="31">
        <v>4113</v>
      </c>
      <c r="G12" s="140">
        <v>4139</v>
      </c>
      <c r="H12" s="140">
        <v>4089</v>
      </c>
      <c r="I12" s="292">
        <v>4032</v>
      </c>
    </row>
    <row r="13" spans="1:9" x14ac:dyDescent="0.25">
      <c r="A13" s="291" t="s">
        <v>236</v>
      </c>
      <c r="B13" s="286">
        <v>3279</v>
      </c>
      <c r="C13" s="286">
        <v>3389</v>
      </c>
      <c r="D13" s="286">
        <v>3487</v>
      </c>
      <c r="E13" s="286">
        <v>3597</v>
      </c>
      <c r="F13" s="31">
        <v>3646</v>
      </c>
      <c r="G13" s="140">
        <v>3755</v>
      </c>
      <c r="H13" s="140">
        <v>3759</v>
      </c>
      <c r="I13" s="292">
        <v>3817</v>
      </c>
    </row>
    <row r="14" spans="1:9" x14ac:dyDescent="0.25">
      <c r="A14" s="291" t="s">
        <v>237</v>
      </c>
      <c r="B14" s="286">
        <v>2711</v>
      </c>
      <c r="C14" s="286">
        <v>2730</v>
      </c>
      <c r="D14" s="286">
        <v>2742</v>
      </c>
      <c r="E14" s="286">
        <v>2888</v>
      </c>
      <c r="F14" s="31">
        <v>2972</v>
      </c>
      <c r="G14" s="140">
        <v>3056</v>
      </c>
      <c r="H14" s="140">
        <v>3136</v>
      </c>
      <c r="I14" s="292">
        <v>3281</v>
      </c>
    </row>
    <row r="15" spans="1:9" x14ac:dyDescent="0.25">
      <c r="A15" s="291" t="s">
        <v>238</v>
      </c>
      <c r="B15" s="286">
        <v>1870</v>
      </c>
      <c r="C15" s="286">
        <v>1974</v>
      </c>
      <c r="D15" s="286">
        <v>2069</v>
      </c>
      <c r="E15" s="286">
        <v>2171</v>
      </c>
      <c r="F15" s="31">
        <v>2302</v>
      </c>
      <c r="G15" s="140">
        <v>2458</v>
      </c>
      <c r="H15" s="140">
        <v>2463</v>
      </c>
      <c r="I15" s="292">
        <v>2500</v>
      </c>
    </row>
    <row r="16" spans="1:9" x14ac:dyDescent="0.25">
      <c r="A16" s="291" t="s">
        <v>239</v>
      </c>
      <c r="B16" s="286">
        <v>938</v>
      </c>
      <c r="C16" s="286">
        <v>1064</v>
      </c>
      <c r="D16" s="286">
        <v>1139</v>
      </c>
      <c r="E16" s="286">
        <v>1314</v>
      </c>
      <c r="F16" s="31">
        <v>1491</v>
      </c>
      <c r="G16" s="286">
        <v>1601</v>
      </c>
      <c r="H16" s="286">
        <v>1655</v>
      </c>
      <c r="I16" s="292">
        <v>1798</v>
      </c>
    </row>
    <row r="17" spans="1:18" x14ac:dyDescent="0.25">
      <c r="A17" s="291" t="s">
        <v>240</v>
      </c>
      <c r="B17" s="286">
        <v>725</v>
      </c>
      <c r="C17" s="286">
        <v>706</v>
      </c>
      <c r="D17" s="286">
        <v>706</v>
      </c>
      <c r="E17" s="286">
        <v>699</v>
      </c>
      <c r="F17" s="31">
        <v>720</v>
      </c>
      <c r="G17" s="140">
        <v>758</v>
      </c>
      <c r="H17" s="140">
        <v>843</v>
      </c>
      <c r="I17" s="292">
        <v>961</v>
      </c>
    </row>
    <row r="18" spans="1:18" x14ac:dyDescent="0.25">
      <c r="A18" s="291" t="s">
        <v>241</v>
      </c>
      <c r="B18" s="286">
        <v>674</v>
      </c>
      <c r="C18" s="286">
        <v>706</v>
      </c>
      <c r="D18" s="286">
        <v>637</v>
      </c>
      <c r="E18" s="286">
        <v>611</v>
      </c>
      <c r="F18" s="31">
        <v>589</v>
      </c>
      <c r="G18" s="140">
        <v>587</v>
      </c>
      <c r="H18" s="140">
        <v>565</v>
      </c>
      <c r="I18" s="292">
        <v>570</v>
      </c>
    </row>
    <row r="19" spans="1:18" x14ac:dyDescent="0.25">
      <c r="A19" s="291" t="s">
        <v>242</v>
      </c>
      <c r="B19" s="286">
        <v>451</v>
      </c>
      <c r="C19" s="286">
        <v>419</v>
      </c>
      <c r="D19" s="286">
        <v>460</v>
      </c>
      <c r="E19" s="286">
        <v>497</v>
      </c>
      <c r="F19" s="31">
        <v>492</v>
      </c>
      <c r="G19" s="140">
        <v>473</v>
      </c>
      <c r="H19" s="140">
        <v>509</v>
      </c>
      <c r="I19" s="292">
        <v>472</v>
      </c>
    </row>
    <row r="20" spans="1:18" x14ac:dyDescent="0.25">
      <c r="A20" s="291" t="s">
        <v>243</v>
      </c>
      <c r="B20" s="286">
        <v>202</v>
      </c>
      <c r="C20" s="286">
        <v>225</v>
      </c>
      <c r="D20" s="286">
        <v>205</v>
      </c>
      <c r="E20" s="286">
        <v>223</v>
      </c>
      <c r="F20" s="31">
        <v>265</v>
      </c>
      <c r="G20" s="140">
        <v>284</v>
      </c>
      <c r="H20" s="140">
        <v>253</v>
      </c>
      <c r="I20" s="292">
        <v>293</v>
      </c>
    </row>
    <row r="21" spans="1:18" x14ac:dyDescent="0.25">
      <c r="A21" s="291" t="s">
        <v>244</v>
      </c>
      <c r="B21" s="286">
        <v>74</v>
      </c>
      <c r="C21" s="286">
        <v>63</v>
      </c>
      <c r="D21" s="286">
        <v>72</v>
      </c>
      <c r="E21" s="286">
        <v>75</v>
      </c>
      <c r="F21" s="286">
        <v>76</v>
      </c>
      <c r="G21" s="140">
        <v>89</v>
      </c>
      <c r="H21" s="140">
        <v>114</v>
      </c>
      <c r="I21" s="292">
        <v>109</v>
      </c>
    </row>
    <row r="22" spans="1:18" x14ac:dyDescent="0.25">
      <c r="A22" s="291" t="s">
        <v>245</v>
      </c>
      <c r="B22" s="286">
        <v>43</v>
      </c>
      <c r="C22" s="286">
        <v>40</v>
      </c>
      <c r="D22" s="286">
        <v>29</v>
      </c>
      <c r="E22" s="286">
        <v>31</v>
      </c>
      <c r="F22" s="286">
        <v>31</v>
      </c>
      <c r="G22" s="140">
        <v>28</v>
      </c>
      <c r="H22" s="140">
        <v>25</v>
      </c>
      <c r="I22" s="292">
        <v>29</v>
      </c>
    </row>
    <row r="23" spans="1:18" x14ac:dyDescent="0.25">
      <c r="A23" s="291" t="s">
        <v>246</v>
      </c>
      <c r="B23" s="286">
        <v>2</v>
      </c>
      <c r="C23" s="286">
        <v>5</v>
      </c>
      <c r="D23" s="286">
        <v>8</v>
      </c>
      <c r="E23" s="286">
        <v>8</v>
      </c>
      <c r="F23" s="286">
        <v>10</v>
      </c>
      <c r="G23" s="140">
        <v>12</v>
      </c>
      <c r="H23" s="140">
        <v>7</v>
      </c>
      <c r="I23" s="292">
        <v>6</v>
      </c>
    </row>
    <row r="24" spans="1:18" ht="15.75" thickBot="1" x14ac:dyDescent="0.3">
      <c r="A24" s="293" t="s">
        <v>247</v>
      </c>
      <c r="B24" s="186">
        <v>0</v>
      </c>
      <c r="C24" s="186">
        <v>0</v>
      </c>
      <c r="D24" s="186">
        <v>0</v>
      </c>
      <c r="E24" s="186">
        <v>1</v>
      </c>
      <c r="F24" s="186">
        <v>1</v>
      </c>
      <c r="G24" s="186">
        <v>0</v>
      </c>
      <c r="H24" s="186">
        <v>2</v>
      </c>
      <c r="I24" s="294">
        <v>1</v>
      </c>
    </row>
    <row r="25" spans="1:18" x14ac:dyDescent="0.25">
      <c r="A25" s="83"/>
      <c r="B25" s="113"/>
      <c r="C25" s="113"/>
      <c r="D25" s="113"/>
      <c r="E25" s="113"/>
      <c r="F25" s="113"/>
      <c r="G25" s="113"/>
      <c r="H25" s="113"/>
      <c r="I25" s="279"/>
    </row>
    <row r="28" spans="1:18" x14ac:dyDescent="0.25">
      <c r="J28" s="384" t="s">
        <v>252</v>
      </c>
      <c r="K28" s="384"/>
      <c r="L28" s="384"/>
      <c r="M28" s="384"/>
      <c r="N28" s="384"/>
      <c r="O28" s="384"/>
      <c r="P28" s="384"/>
      <c r="Q28" s="384"/>
      <c r="R28" s="384"/>
    </row>
    <row r="29" spans="1:18" x14ac:dyDescent="0.25">
      <c r="J29" s="281" t="s">
        <v>249</v>
      </c>
      <c r="K29" s="282">
        <f t="shared" ref="K29:R29" si="0">+B4+B5+B6</f>
        <v>16779</v>
      </c>
      <c r="L29" s="282">
        <f t="shared" si="0"/>
        <v>16391</v>
      </c>
      <c r="M29" s="282">
        <f t="shared" si="0"/>
        <v>16955</v>
      </c>
      <c r="N29" s="282">
        <f t="shared" si="0"/>
        <v>16823</v>
      </c>
      <c r="O29" s="282">
        <f t="shared" si="0"/>
        <v>17032</v>
      </c>
      <c r="P29" s="282">
        <f t="shared" si="0"/>
        <v>17541</v>
      </c>
      <c r="Q29" s="282">
        <f t="shared" si="0"/>
        <v>17581</v>
      </c>
      <c r="R29" s="282">
        <f t="shared" si="0"/>
        <v>18022</v>
      </c>
    </row>
    <row r="30" spans="1:18" x14ac:dyDescent="0.25">
      <c r="J30" s="281" t="s">
        <v>250</v>
      </c>
      <c r="K30" s="282">
        <f t="shared" ref="K30:R30" si="1">SUM(B7:B16)</f>
        <v>37258</v>
      </c>
      <c r="L30" s="282">
        <f t="shared" si="1"/>
        <v>38143</v>
      </c>
      <c r="M30" s="282">
        <f t="shared" si="1"/>
        <v>36946</v>
      </c>
      <c r="N30" s="282">
        <f t="shared" si="1"/>
        <v>37726</v>
      </c>
      <c r="O30" s="283">
        <f t="shared" si="1"/>
        <v>38225</v>
      </c>
      <c r="P30" s="284">
        <f t="shared" si="1"/>
        <v>38508</v>
      </c>
      <c r="Q30" s="284">
        <f t="shared" si="1"/>
        <v>37580</v>
      </c>
      <c r="R30" s="284">
        <f t="shared" si="1"/>
        <v>37880</v>
      </c>
    </row>
    <row r="31" spans="1:18" x14ac:dyDescent="0.25">
      <c r="J31" s="281" t="s">
        <v>251</v>
      </c>
      <c r="K31" s="285">
        <f t="shared" ref="K31:R31" si="2">SUM(B17:B24)</f>
        <v>2171</v>
      </c>
      <c r="L31" s="285">
        <f t="shared" si="2"/>
        <v>2164</v>
      </c>
      <c r="M31" s="285">
        <f t="shared" si="2"/>
        <v>2117</v>
      </c>
      <c r="N31" s="285">
        <f t="shared" si="2"/>
        <v>2145</v>
      </c>
      <c r="O31" s="285">
        <f t="shared" si="2"/>
        <v>2184</v>
      </c>
      <c r="P31" s="285">
        <f t="shared" si="2"/>
        <v>2231</v>
      </c>
      <c r="Q31" s="285">
        <f t="shared" si="2"/>
        <v>2318</v>
      </c>
      <c r="R31" s="285">
        <f t="shared" si="2"/>
        <v>2441</v>
      </c>
    </row>
    <row r="32" spans="1:18" x14ac:dyDescent="0.25">
      <c r="J32" s="40"/>
      <c r="K32" s="274">
        <v>2013</v>
      </c>
      <c r="L32" s="274">
        <v>2014</v>
      </c>
      <c r="M32" s="274">
        <v>2015</v>
      </c>
      <c r="N32" s="274">
        <v>2016</v>
      </c>
      <c r="O32" s="274">
        <v>2017</v>
      </c>
      <c r="P32" s="274">
        <v>2018</v>
      </c>
      <c r="Q32" s="274">
        <v>2019</v>
      </c>
      <c r="R32" s="274">
        <v>2020</v>
      </c>
    </row>
    <row r="33" spans="5:18" x14ac:dyDescent="0.25">
      <c r="J33" s="275" t="s">
        <v>254</v>
      </c>
      <c r="K33" s="276">
        <f t="shared" ref="K33:R33" si="3">+(K29/K30)*100</f>
        <v>45.034623436577384</v>
      </c>
      <c r="L33" s="276">
        <f t="shared" si="3"/>
        <v>42.97249823034371</v>
      </c>
      <c r="M33" s="276">
        <f t="shared" si="3"/>
        <v>45.891300817409189</v>
      </c>
      <c r="N33" s="276">
        <f t="shared" si="3"/>
        <v>44.592588665641728</v>
      </c>
      <c r="O33" s="276">
        <f t="shared" si="3"/>
        <v>44.557226945716152</v>
      </c>
      <c r="P33" s="276">
        <f t="shared" si="3"/>
        <v>45.551573698971644</v>
      </c>
      <c r="Q33" s="276">
        <f t="shared" si="3"/>
        <v>46.78286322511974</v>
      </c>
      <c r="R33" s="276">
        <f t="shared" si="3"/>
        <v>47.576557550158391</v>
      </c>
    </row>
    <row r="34" spans="5:18" x14ac:dyDescent="0.25">
      <c r="E34" s="209"/>
      <c r="F34" s="209"/>
      <c r="J34" s="275" t="s">
        <v>255</v>
      </c>
      <c r="K34" s="277">
        <f t="shared" ref="K34:R34" si="4">+(K31/K30)*100</f>
        <v>5.8269364968597346</v>
      </c>
      <c r="L34" s="277">
        <f t="shared" si="4"/>
        <v>5.6733869910599584</v>
      </c>
      <c r="M34" s="277">
        <f t="shared" si="4"/>
        <v>5.7299843014128733</v>
      </c>
      <c r="N34" s="277">
        <f t="shared" si="4"/>
        <v>5.6857339765678843</v>
      </c>
      <c r="O34" s="277">
        <f t="shared" si="4"/>
        <v>5.71353826030085</v>
      </c>
      <c r="P34" s="277">
        <f t="shared" si="4"/>
        <v>5.7936013295938507</v>
      </c>
      <c r="Q34" s="277">
        <f t="shared" si="4"/>
        <v>6.1681745609366683</v>
      </c>
      <c r="R34" s="277">
        <f t="shared" si="4"/>
        <v>6.4440337909186907</v>
      </c>
    </row>
    <row r="35" spans="5:18" x14ac:dyDescent="0.25">
      <c r="J35" s="278" t="s">
        <v>256</v>
      </c>
      <c r="K35" s="276">
        <f t="shared" ref="K35:R35" si="5">+(K29+K31)/K30*100</f>
        <v>50.861559933437114</v>
      </c>
      <c r="L35" s="276">
        <f t="shared" si="5"/>
        <v>48.645885221403667</v>
      </c>
      <c r="M35" s="276">
        <f t="shared" si="5"/>
        <v>51.621285118822072</v>
      </c>
      <c r="N35" s="276">
        <f t="shared" si="5"/>
        <v>50.278322642209616</v>
      </c>
      <c r="O35" s="276">
        <f t="shared" si="5"/>
        <v>50.27076520601701</v>
      </c>
      <c r="P35" s="276">
        <f t="shared" si="5"/>
        <v>51.345175028565492</v>
      </c>
      <c r="Q35" s="276">
        <f t="shared" si="5"/>
        <v>52.951037786056411</v>
      </c>
      <c r="R35" s="276">
        <f t="shared" si="5"/>
        <v>54.020591341077086</v>
      </c>
    </row>
  </sheetData>
  <mergeCells count="2">
    <mergeCell ref="A1:I1"/>
    <mergeCell ref="J28:R28"/>
  </mergeCells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R77"/>
  <sheetViews>
    <sheetView workbookViewId="0">
      <selection activeCell="I45" sqref="I45:I51"/>
    </sheetView>
  </sheetViews>
  <sheetFormatPr defaultRowHeight="14.25" x14ac:dyDescent="0.2"/>
  <cols>
    <col min="1" max="1" width="9.140625" style="5"/>
    <col min="2" max="2" width="10.42578125" style="5" customWidth="1"/>
    <col min="3" max="9" width="9.140625" style="5"/>
    <col min="10" max="10" width="13.85546875" style="5" customWidth="1"/>
    <col min="11" max="13" width="9.140625" style="5"/>
    <col min="14" max="14" width="8.42578125" style="5" customWidth="1"/>
    <col min="15" max="15" width="9.140625" style="5"/>
    <col min="16" max="16" width="11.5703125" style="5" bestFit="1" customWidth="1"/>
    <col min="17" max="17" width="9.140625" style="5"/>
    <col min="18" max="19" width="9.140625" style="291"/>
    <col min="20" max="20" width="7.28515625" style="5" customWidth="1"/>
    <col min="21" max="44" width="8.7109375" style="296" customWidth="1"/>
    <col min="45" max="16384" width="9.140625" style="5"/>
  </cols>
  <sheetData>
    <row r="1" spans="1:44" ht="15" x14ac:dyDescent="0.25">
      <c r="A1" s="383" t="s">
        <v>279</v>
      </c>
      <c r="B1" s="385"/>
      <c r="C1" s="385"/>
      <c r="D1" s="385"/>
      <c r="E1" s="385"/>
      <c r="F1" s="385"/>
      <c r="G1" s="385"/>
      <c r="H1" s="385"/>
      <c r="I1" s="385"/>
    </row>
    <row r="2" spans="1:44" x14ac:dyDescent="0.2">
      <c r="A2" s="386" t="s">
        <v>262</v>
      </c>
      <c r="B2" s="295">
        <v>2013</v>
      </c>
      <c r="C2" s="295">
        <v>2014</v>
      </c>
      <c r="D2" s="295">
        <v>2015</v>
      </c>
      <c r="E2" s="295">
        <v>2016</v>
      </c>
      <c r="F2" s="295">
        <v>2017</v>
      </c>
      <c r="G2" s="295">
        <v>2018</v>
      </c>
      <c r="H2" s="295">
        <v>2019</v>
      </c>
      <c r="I2" s="295">
        <v>2020</v>
      </c>
      <c r="K2" s="5">
        <v>2013</v>
      </c>
      <c r="L2" s="5">
        <v>2014</v>
      </c>
      <c r="M2" s="5">
        <v>2015</v>
      </c>
      <c r="N2" s="5">
        <v>2016</v>
      </c>
      <c r="O2" s="5">
        <v>2017</v>
      </c>
      <c r="P2" s="5">
        <v>2018</v>
      </c>
      <c r="Q2" s="5">
        <v>2019</v>
      </c>
      <c r="R2" s="5">
        <v>2020</v>
      </c>
      <c r="S2" s="296"/>
      <c r="T2" s="296"/>
      <c r="AQ2" s="5"/>
      <c r="AR2" s="5"/>
    </row>
    <row r="3" spans="1:44" x14ac:dyDescent="0.2">
      <c r="A3" s="387"/>
      <c r="B3" s="388" t="s">
        <v>259</v>
      </c>
      <c r="C3" s="388"/>
      <c r="D3" s="388"/>
      <c r="E3" s="388"/>
      <c r="F3" s="388"/>
      <c r="G3" s="388"/>
      <c r="H3" s="388"/>
      <c r="I3" s="388"/>
      <c r="J3" s="5" t="s">
        <v>261</v>
      </c>
      <c r="K3" s="5">
        <v>94.3</v>
      </c>
      <c r="L3" s="5">
        <v>98.2</v>
      </c>
      <c r="M3" s="5">
        <v>98.9</v>
      </c>
      <c r="N3" s="5">
        <v>98.9</v>
      </c>
      <c r="O3" s="5">
        <v>99.2</v>
      </c>
      <c r="P3" s="5">
        <v>99.2</v>
      </c>
      <c r="Q3" s="5">
        <v>99.4</v>
      </c>
      <c r="R3" s="5">
        <v>99.7</v>
      </c>
      <c r="S3" s="296"/>
      <c r="T3" s="296"/>
      <c r="AQ3" s="5"/>
      <c r="AR3" s="5"/>
    </row>
    <row r="4" spans="1:44" ht="15" x14ac:dyDescent="0.25">
      <c r="A4" s="297" t="s">
        <v>253</v>
      </c>
      <c r="B4" s="298">
        <v>27279</v>
      </c>
      <c r="C4" s="298">
        <v>28095</v>
      </c>
      <c r="D4" s="298">
        <v>27860</v>
      </c>
      <c r="E4" s="298">
        <v>28190</v>
      </c>
      <c r="F4" s="299">
        <v>28608</v>
      </c>
      <c r="G4" s="298">
        <v>29030</v>
      </c>
      <c r="H4" s="298">
        <v>28649</v>
      </c>
      <c r="I4" s="298">
        <v>29134</v>
      </c>
      <c r="P4" s="291"/>
      <c r="Q4" s="291"/>
      <c r="R4" s="5"/>
      <c r="S4" s="296"/>
      <c r="T4" s="296"/>
      <c r="AQ4" s="5"/>
      <c r="AR4" s="5"/>
    </row>
    <row r="5" spans="1:44" x14ac:dyDescent="0.2">
      <c r="A5" s="300" t="s">
        <v>69</v>
      </c>
      <c r="B5" s="298">
        <v>3002</v>
      </c>
      <c r="C5" s="298">
        <v>3098</v>
      </c>
      <c r="D5" s="298">
        <v>3260</v>
      </c>
      <c r="E5" s="298">
        <v>3126</v>
      </c>
      <c r="F5" s="299">
        <v>3133</v>
      </c>
      <c r="G5" s="298">
        <v>3250</v>
      </c>
      <c r="H5" s="298">
        <v>3219</v>
      </c>
      <c r="I5" s="298">
        <v>3398</v>
      </c>
      <c r="P5" s="291"/>
      <c r="Q5" s="291"/>
      <c r="R5" s="5"/>
      <c r="S5" s="296"/>
      <c r="T5" s="296"/>
      <c r="AQ5" s="5"/>
      <c r="AR5" s="5"/>
    </row>
    <row r="6" spans="1:44" x14ac:dyDescent="0.2">
      <c r="A6" s="300" t="s">
        <v>70</v>
      </c>
      <c r="B6" s="298">
        <v>2711</v>
      </c>
      <c r="C6" s="298">
        <v>2786</v>
      </c>
      <c r="D6" s="298">
        <v>2899</v>
      </c>
      <c r="E6" s="298">
        <v>3000</v>
      </c>
      <c r="F6" s="299">
        <v>3134</v>
      </c>
      <c r="G6" s="298">
        <v>3156</v>
      </c>
      <c r="H6" s="298">
        <v>3122</v>
      </c>
      <c r="I6" s="298">
        <v>3164</v>
      </c>
      <c r="P6" s="291"/>
      <c r="Q6" s="291"/>
      <c r="R6" s="5"/>
      <c r="S6" s="296"/>
      <c r="T6" s="296"/>
      <c r="AQ6" s="5"/>
      <c r="AR6" s="5"/>
    </row>
    <row r="7" spans="1:44" x14ac:dyDescent="0.2">
      <c r="A7" s="300" t="s">
        <v>71</v>
      </c>
      <c r="B7" s="298">
        <v>2795</v>
      </c>
      <c r="C7" s="298">
        <v>2561</v>
      </c>
      <c r="D7" s="298">
        <v>2529</v>
      </c>
      <c r="E7" s="298">
        <v>2502</v>
      </c>
      <c r="F7" s="299">
        <v>2515</v>
      </c>
      <c r="G7" s="298">
        <v>2643</v>
      </c>
      <c r="H7" s="298">
        <v>2764</v>
      </c>
      <c r="I7" s="298">
        <v>2817</v>
      </c>
      <c r="P7" s="291"/>
      <c r="Q7" s="291"/>
      <c r="R7" s="5"/>
      <c r="S7" s="296"/>
      <c r="T7" s="296"/>
      <c r="AQ7" s="5"/>
      <c r="AR7" s="5"/>
    </row>
    <row r="8" spans="1:44" x14ac:dyDescent="0.2">
      <c r="A8" s="300" t="s">
        <v>230</v>
      </c>
      <c r="B8" s="298">
        <v>2924</v>
      </c>
      <c r="C8" s="298">
        <v>3009</v>
      </c>
      <c r="D8" s="298">
        <v>2742</v>
      </c>
      <c r="E8" s="298">
        <v>2787</v>
      </c>
      <c r="F8" s="299">
        <v>2753</v>
      </c>
      <c r="G8" s="298">
        <v>2683</v>
      </c>
      <c r="H8" s="298">
        <v>2521</v>
      </c>
      <c r="I8" s="298">
        <v>2440</v>
      </c>
      <c r="P8" s="291"/>
      <c r="Q8" s="291"/>
      <c r="R8" s="5"/>
      <c r="S8" s="296"/>
      <c r="T8" s="296"/>
      <c r="AQ8" s="5"/>
      <c r="AR8" s="5"/>
    </row>
    <row r="9" spans="1:44" x14ac:dyDescent="0.2">
      <c r="A9" s="300" t="s">
        <v>231</v>
      </c>
      <c r="B9" s="298">
        <v>2282</v>
      </c>
      <c r="C9" s="298">
        <v>2708</v>
      </c>
      <c r="D9" s="298">
        <v>2489</v>
      </c>
      <c r="E9" s="298">
        <v>2451</v>
      </c>
      <c r="F9" s="299">
        <v>2518</v>
      </c>
      <c r="G9" s="298">
        <v>2603</v>
      </c>
      <c r="H9" s="298">
        <v>2462</v>
      </c>
      <c r="I9" s="298">
        <v>2532</v>
      </c>
      <c r="P9" s="291"/>
      <c r="Q9" s="291"/>
      <c r="R9" s="5"/>
      <c r="S9" s="296"/>
      <c r="T9" s="296"/>
      <c r="AQ9" s="5"/>
      <c r="AR9" s="5"/>
    </row>
    <row r="10" spans="1:44" x14ac:dyDescent="0.2">
      <c r="A10" s="300" t="s">
        <v>232</v>
      </c>
      <c r="B10" s="298">
        <v>2352</v>
      </c>
      <c r="C10" s="298">
        <v>2481</v>
      </c>
      <c r="D10" s="298">
        <v>2398</v>
      </c>
      <c r="E10" s="298">
        <v>2410</v>
      </c>
      <c r="F10" s="299">
        <v>2388</v>
      </c>
      <c r="G10" s="298">
        <v>2275</v>
      </c>
      <c r="H10" s="298">
        <v>2156</v>
      </c>
      <c r="I10" s="298">
        <v>2169</v>
      </c>
      <c r="P10" s="291"/>
      <c r="Q10" s="291"/>
      <c r="R10" s="5"/>
      <c r="S10" s="296"/>
      <c r="T10" s="296"/>
      <c r="AQ10" s="5"/>
      <c r="AR10" s="5"/>
    </row>
    <row r="11" spans="1:44" x14ac:dyDescent="0.2">
      <c r="A11" s="300" t="s">
        <v>233</v>
      </c>
      <c r="B11" s="298">
        <v>2189</v>
      </c>
      <c r="C11" s="298">
        <v>2226</v>
      </c>
      <c r="D11" s="298">
        <v>2243</v>
      </c>
      <c r="E11" s="298">
        <v>2321</v>
      </c>
      <c r="F11" s="299">
        <v>2296</v>
      </c>
      <c r="G11" s="298">
        <v>2291</v>
      </c>
      <c r="H11" s="298">
        <v>2199</v>
      </c>
      <c r="I11" s="298">
        <v>2169</v>
      </c>
      <c r="P11" s="291"/>
      <c r="Q11" s="291"/>
      <c r="R11" s="5"/>
      <c r="S11" s="296"/>
      <c r="T11" s="296"/>
      <c r="AQ11" s="5"/>
      <c r="AR11" s="5"/>
    </row>
    <row r="12" spans="1:44" x14ac:dyDescent="0.2">
      <c r="A12" s="300" t="s">
        <v>234</v>
      </c>
      <c r="B12" s="298">
        <v>2160</v>
      </c>
      <c r="C12" s="298">
        <v>2123</v>
      </c>
      <c r="D12" s="298">
        <v>2128</v>
      </c>
      <c r="E12" s="298">
        <v>2152</v>
      </c>
      <c r="F12" s="299">
        <v>2133</v>
      </c>
      <c r="G12" s="298">
        <v>2121</v>
      </c>
      <c r="H12" s="298">
        <v>2109</v>
      </c>
      <c r="I12" s="298">
        <v>2120</v>
      </c>
      <c r="P12" s="291"/>
      <c r="Q12" s="291"/>
      <c r="R12" s="5"/>
      <c r="S12" s="296"/>
      <c r="T12" s="296"/>
      <c r="AQ12" s="5"/>
      <c r="AR12" s="5"/>
    </row>
    <row r="13" spans="1:44" x14ac:dyDescent="0.2">
      <c r="A13" s="300" t="s">
        <v>235</v>
      </c>
      <c r="B13" s="298">
        <v>1982</v>
      </c>
      <c r="C13" s="298">
        <v>2024</v>
      </c>
      <c r="D13" s="298">
        <v>1979</v>
      </c>
      <c r="E13" s="298">
        <v>1950</v>
      </c>
      <c r="F13" s="299">
        <v>2039</v>
      </c>
      <c r="G13" s="298">
        <v>2045</v>
      </c>
      <c r="H13" s="298">
        <v>2009</v>
      </c>
      <c r="I13" s="298">
        <v>2036</v>
      </c>
      <c r="P13" s="291"/>
      <c r="Q13" s="291"/>
      <c r="R13" s="5"/>
      <c r="S13" s="296"/>
      <c r="T13" s="296"/>
      <c r="AQ13" s="5"/>
      <c r="AR13" s="5"/>
    </row>
    <row r="14" spans="1:44" x14ac:dyDescent="0.2">
      <c r="A14" s="300" t="s">
        <v>236</v>
      </c>
      <c r="B14" s="298">
        <v>1585</v>
      </c>
      <c r="C14" s="298">
        <v>1661</v>
      </c>
      <c r="D14" s="298">
        <v>1712</v>
      </c>
      <c r="E14" s="298">
        <v>1788</v>
      </c>
      <c r="F14" s="299">
        <v>1802</v>
      </c>
      <c r="G14" s="298">
        <v>1890</v>
      </c>
      <c r="H14" s="298">
        <v>1902</v>
      </c>
      <c r="I14" s="298">
        <v>1884</v>
      </c>
      <c r="P14" s="291"/>
      <c r="Q14" s="291"/>
      <c r="R14" s="5"/>
      <c r="S14" s="296"/>
      <c r="T14" s="296"/>
      <c r="AQ14" s="5"/>
      <c r="AR14" s="5"/>
    </row>
    <row r="15" spans="1:44" x14ac:dyDescent="0.2">
      <c r="A15" s="300" t="s">
        <v>237</v>
      </c>
      <c r="B15" s="298">
        <v>1282</v>
      </c>
      <c r="C15" s="298">
        <v>1297</v>
      </c>
      <c r="D15" s="298">
        <v>1327</v>
      </c>
      <c r="E15" s="298">
        <v>1405</v>
      </c>
      <c r="F15" s="299">
        <v>1466</v>
      </c>
      <c r="G15" s="298">
        <v>1467</v>
      </c>
      <c r="H15" s="298">
        <v>1523</v>
      </c>
      <c r="I15" s="298">
        <v>1590</v>
      </c>
      <c r="P15" s="291"/>
      <c r="Q15" s="291"/>
      <c r="R15" s="5"/>
      <c r="S15" s="296"/>
      <c r="T15" s="296"/>
      <c r="AQ15" s="5"/>
      <c r="AR15" s="5"/>
    </row>
    <row r="16" spans="1:44" x14ac:dyDescent="0.2">
      <c r="A16" s="300" t="s">
        <v>238</v>
      </c>
      <c r="B16" s="298">
        <v>872</v>
      </c>
      <c r="C16" s="298">
        <v>901</v>
      </c>
      <c r="D16" s="298">
        <v>939</v>
      </c>
      <c r="E16" s="298">
        <v>999</v>
      </c>
      <c r="F16" s="299">
        <v>1028</v>
      </c>
      <c r="G16" s="298">
        <v>1129</v>
      </c>
      <c r="H16" s="298">
        <v>1128</v>
      </c>
      <c r="I16" s="298">
        <v>1173</v>
      </c>
      <c r="P16" s="291"/>
      <c r="Q16" s="291"/>
      <c r="R16" s="5"/>
      <c r="S16" s="296"/>
      <c r="T16" s="296"/>
      <c r="AQ16" s="5"/>
      <c r="AR16" s="5"/>
    </row>
    <row r="17" spans="1:44" x14ac:dyDescent="0.2">
      <c r="A17" s="300" t="s">
        <v>239</v>
      </c>
      <c r="B17" s="298">
        <v>369</v>
      </c>
      <c r="C17" s="298">
        <v>449</v>
      </c>
      <c r="D17" s="298">
        <v>482</v>
      </c>
      <c r="E17" s="298">
        <v>560</v>
      </c>
      <c r="F17" s="299">
        <v>664</v>
      </c>
      <c r="G17" s="298">
        <v>713</v>
      </c>
      <c r="H17" s="298">
        <v>725</v>
      </c>
      <c r="I17" s="298">
        <v>781</v>
      </c>
      <c r="P17" s="291"/>
      <c r="Q17" s="291"/>
      <c r="R17" s="5"/>
      <c r="S17" s="296"/>
      <c r="T17" s="296"/>
      <c r="AQ17" s="5"/>
      <c r="AR17" s="5"/>
    </row>
    <row r="18" spans="1:44" x14ac:dyDescent="0.2">
      <c r="A18" s="300" t="s">
        <v>240</v>
      </c>
      <c r="B18" s="301">
        <v>276</v>
      </c>
      <c r="C18" s="301">
        <v>246</v>
      </c>
      <c r="D18" s="301">
        <v>235</v>
      </c>
      <c r="E18" s="301">
        <v>241</v>
      </c>
      <c r="F18" s="299">
        <v>240</v>
      </c>
      <c r="G18" s="301">
        <v>279</v>
      </c>
      <c r="H18" s="301">
        <v>328</v>
      </c>
      <c r="I18" s="301">
        <v>387</v>
      </c>
      <c r="P18" s="291"/>
      <c r="Q18" s="291"/>
      <c r="R18" s="5"/>
      <c r="S18" s="296"/>
      <c r="T18" s="296"/>
      <c r="AQ18" s="5"/>
      <c r="AR18" s="5"/>
    </row>
    <row r="19" spans="1:44" x14ac:dyDescent="0.2">
      <c r="A19" s="300" t="s">
        <v>241</v>
      </c>
      <c r="B19" s="298">
        <v>268</v>
      </c>
      <c r="C19" s="298">
        <v>290</v>
      </c>
      <c r="D19" s="298">
        <v>258</v>
      </c>
      <c r="E19" s="298">
        <v>233</v>
      </c>
      <c r="F19" s="299">
        <v>216</v>
      </c>
      <c r="G19" s="298">
        <v>200</v>
      </c>
      <c r="H19" s="298">
        <v>179</v>
      </c>
      <c r="I19" s="298">
        <v>179</v>
      </c>
      <c r="P19" s="291"/>
      <c r="Q19" s="291"/>
      <c r="R19" s="5"/>
      <c r="S19" s="296"/>
      <c r="T19" s="296"/>
      <c r="AQ19" s="5"/>
      <c r="AR19" s="5"/>
    </row>
    <row r="20" spans="1:44" x14ac:dyDescent="0.2">
      <c r="A20" s="300" t="s">
        <v>242</v>
      </c>
      <c r="B20" s="298">
        <v>146</v>
      </c>
      <c r="C20" s="298">
        <v>145</v>
      </c>
      <c r="D20" s="298">
        <v>158</v>
      </c>
      <c r="E20" s="298">
        <v>176</v>
      </c>
      <c r="F20" s="299">
        <v>178</v>
      </c>
      <c r="G20" s="298">
        <v>165</v>
      </c>
      <c r="H20" s="298">
        <v>190</v>
      </c>
      <c r="I20" s="298">
        <v>173</v>
      </c>
      <c r="P20" s="291"/>
      <c r="Q20" s="291"/>
      <c r="R20" s="5"/>
      <c r="S20" s="296"/>
      <c r="T20" s="296"/>
      <c r="AQ20" s="5"/>
      <c r="AR20" s="5"/>
    </row>
    <row r="21" spans="1:44" x14ac:dyDescent="0.2">
      <c r="A21" s="300" t="s">
        <v>243</v>
      </c>
      <c r="B21" s="298">
        <v>55</v>
      </c>
      <c r="C21" s="298">
        <v>62</v>
      </c>
      <c r="D21" s="298">
        <v>56</v>
      </c>
      <c r="E21" s="298">
        <v>60</v>
      </c>
      <c r="F21" s="299">
        <v>80</v>
      </c>
      <c r="G21" s="298">
        <v>89</v>
      </c>
      <c r="H21" s="298">
        <v>76</v>
      </c>
      <c r="I21" s="298">
        <v>85</v>
      </c>
      <c r="P21" s="291"/>
      <c r="Q21" s="291"/>
      <c r="R21" s="5"/>
      <c r="S21" s="296"/>
      <c r="T21" s="296"/>
      <c r="AQ21" s="5"/>
      <c r="AR21" s="5"/>
    </row>
    <row r="22" spans="1:44" x14ac:dyDescent="0.2">
      <c r="A22" s="300" t="s">
        <v>244</v>
      </c>
      <c r="B22" s="298">
        <v>20</v>
      </c>
      <c r="C22" s="298">
        <v>17</v>
      </c>
      <c r="D22" s="298">
        <v>17</v>
      </c>
      <c r="E22" s="298">
        <v>19</v>
      </c>
      <c r="F22" s="299">
        <v>16</v>
      </c>
      <c r="G22" s="298">
        <v>21</v>
      </c>
      <c r="H22" s="298">
        <v>27</v>
      </c>
      <c r="I22" s="298">
        <v>28</v>
      </c>
      <c r="P22" s="291"/>
      <c r="Q22" s="291"/>
      <c r="R22" s="5"/>
      <c r="S22" s="296"/>
      <c r="T22" s="296"/>
      <c r="AQ22" s="5"/>
      <c r="AR22" s="5"/>
    </row>
    <row r="23" spans="1:44" x14ac:dyDescent="0.2">
      <c r="A23" s="300" t="s">
        <v>245</v>
      </c>
      <c r="B23" s="298">
        <v>9</v>
      </c>
      <c r="C23" s="298">
        <v>9</v>
      </c>
      <c r="D23" s="298">
        <v>8</v>
      </c>
      <c r="E23" s="298">
        <v>7</v>
      </c>
      <c r="F23" s="299">
        <v>5</v>
      </c>
      <c r="G23" s="298">
        <v>7</v>
      </c>
      <c r="H23" s="298">
        <v>7</v>
      </c>
      <c r="I23" s="298">
        <v>7</v>
      </c>
      <c r="P23" s="291"/>
      <c r="Q23" s="291"/>
      <c r="R23" s="5"/>
      <c r="S23" s="296"/>
      <c r="T23" s="296"/>
      <c r="AQ23" s="5"/>
      <c r="AR23" s="5"/>
    </row>
    <row r="24" spans="1:44" x14ac:dyDescent="0.2">
      <c r="A24" s="300" t="s">
        <v>246</v>
      </c>
      <c r="B24" s="298">
        <v>0</v>
      </c>
      <c r="C24" s="298">
        <v>2</v>
      </c>
      <c r="D24" s="298">
        <v>1</v>
      </c>
      <c r="E24" s="298">
        <v>3</v>
      </c>
      <c r="F24" s="299">
        <v>4</v>
      </c>
      <c r="G24" s="298">
        <v>3</v>
      </c>
      <c r="H24" s="298">
        <v>2</v>
      </c>
      <c r="I24" s="298">
        <v>2</v>
      </c>
      <c r="P24" s="291"/>
      <c r="Q24" s="291"/>
      <c r="R24" s="5"/>
      <c r="S24" s="296"/>
      <c r="T24" s="296"/>
      <c r="AQ24" s="5"/>
      <c r="AR24" s="5"/>
    </row>
    <row r="25" spans="1:44" ht="15" thickBot="1" x14ac:dyDescent="0.25">
      <c r="A25" s="302" t="s">
        <v>247</v>
      </c>
      <c r="B25" s="303">
        <v>0</v>
      </c>
      <c r="C25" s="303">
        <v>0</v>
      </c>
      <c r="D25" s="303">
        <v>0</v>
      </c>
      <c r="E25" s="303">
        <v>0</v>
      </c>
      <c r="F25" s="304">
        <v>0</v>
      </c>
      <c r="G25" s="303">
        <v>0</v>
      </c>
      <c r="H25" s="303">
        <v>1</v>
      </c>
      <c r="I25" s="303">
        <v>0</v>
      </c>
      <c r="P25" s="291"/>
      <c r="Q25" s="291"/>
      <c r="R25" s="5"/>
      <c r="S25" s="296"/>
      <c r="T25" s="296"/>
      <c r="AQ25" s="5"/>
      <c r="AR25" s="5"/>
    </row>
    <row r="26" spans="1:44" x14ac:dyDescent="0.2">
      <c r="A26" s="291"/>
      <c r="B26" s="319"/>
      <c r="C26" s="319"/>
      <c r="D26" s="319"/>
      <c r="E26" s="319"/>
      <c r="F26" s="320"/>
      <c r="G26" s="319"/>
      <c r="H26" s="319"/>
      <c r="I26" s="319"/>
      <c r="P26" s="291"/>
      <c r="Q26" s="291"/>
      <c r="R26" s="5"/>
      <c r="S26" s="296"/>
      <c r="T26" s="296"/>
      <c r="AQ26" s="5"/>
      <c r="AR26" s="5"/>
    </row>
    <row r="27" spans="1:44" ht="15" x14ac:dyDescent="0.25">
      <c r="A27" s="383" t="s">
        <v>277</v>
      </c>
      <c r="B27" s="383"/>
      <c r="C27" s="383"/>
      <c r="D27" s="383"/>
      <c r="E27" s="383"/>
      <c r="F27" s="383"/>
      <c r="G27" s="383"/>
      <c r="H27" s="383"/>
      <c r="I27" s="383"/>
      <c r="P27" s="291"/>
      <c r="Q27" s="291"/>
      <c r="R27" s="5"/>
      <c r="S27" s="296"/>
      <c r="T27" s="296"/>
      <c r="AQ27" s="5"/>
      <c r="AR27" s="5"/>
    </row>
    <row r="28" spans="1:44" x14ac:dyDescent="0.2">
      <c r="A28" s="386" t="s">
        <v>263</v>
      </c>
      <c r="B28" s="305">
        <v>2013</v>
      </c>
      <c r="C28" s="305">
        <v>2014</v>
      </c>
      <c r="D28" s="305">
        <v>2015</v>
      </c>
      <c r="E28" s="305">
        <v>2016</v>
      </c>
      <c r="F28" s="305">
        <v>2017</v>
      </c>
      <c r="G28" s="305">
        <v>2018</v>
      </c>
      <c r="H28" s="305">
        <v>2019</v>
      </c>
      <c r="I28" s="305">
        <v>2020</v>
      </c>
      <c r="P28" s="291"/>
      <c r="Q28" s="291"/>
      <c r="R28" s="5"/>
      <c r="S28" s="296"/>
      <c r="T28" s="296"/>
      <c r="AQ28" s="5"/>
      <c r="AR28" s="5"/>
    </row>
    <row r="29" spans="1:44" x14ac:dyDescent="0.2">
      <c r="A29" s="387"/>
      <c r="B29" s="388" t="s">
        <v>260</v>
      </c>
      <c r="C29" s="388"/>
      <c r="D29" s="388"/>
      <c r="E29" s="388"/>
      <c r="F29" s="388"/>
      <c r="G29" s="388"/>
      <c r="H29" s="388"/>
      <c r="I29" s="388"/>
      <c r="P29" s="291"/>
      <c r="Q29" s="291"/>
      <c r="R29" s="5"/>
      <c r="S29" s="296"/>
      <c r="T29" s="296"/>
      <c r="AQ29" s="5"/>
      <c r="AR29" s="5"/>
    </row>
    <row r="30" spans="1:44" ht="15" x14ac:dyDescent="0.25">
      <c r="A30" s="297" t="s">
        <v>253</v>
      </c>
      <c r="B30" s="298">
        <v>28929</v>
      </c>
      <c r="C30" s="298">
        <v>28603</v>
      </c>
      <c r="D30" s="298">
        <v>28158</v>
      </c>
      <c r="E30" s="298">
        <v>28504</v>
      </c>
      <c r="F30" s="299">
        <v>28833</v>
      </c>
      <c r="G30" s="298">
        <v>29250</v>
      </c>
      <c r="H30" s="298">
        <v>28830</v>
      </c>
      <c r="I30" s="298">
        <v>29209</v>
      </c>
    </row>
    <row r="31" spans="1:44" ht="12.75" customHeight="1" x14ac:dyDescent="0.2">
      <c r="A31" s="300" t="s">
        <v>69</v>
      </c>
      <c r="B31" s="298">
        <v>2957</v>
      </c>
      <c r="C31" s="298">
        <v>2855</v>
      </c>
      <c r="D31" s="298">
        <v>3046</v>
      </c>
      <c r="E31" s="298">
        <v>2974</v>
      </c>
      <c r="F31" s="299">
        <v>2939</v>
      </c>
      <c r="G31" s="298">
        <v>2977</v>
      </c>
      <c r="H31" s="298">
        <v>2985</v>
      </c>
      <c r="I31" s="298">
        <v>3051</v>
      </c>
      <c r="R31" s="5"/>
      <c r="S31" s="5"/>
      <c r="U31" s="5"/>
      <c r="V31" s="5"/>
      <c r="W31" s="5"/>
      <c r="X31" s="5"/>
      <c r="Y31" s="5"/>
    </row>
    <row r="32" spans="1:44" x14ac:dyDescent="0.2">
      <c r="A32" s="300" t="s">
        <v>70</v>
      </c>
      <c r="B32" s="298">
        <v>2579</v>
      </c>
      <c r="C32" s="298">
        <v>2606</v>
      </c>
      <c r="D32" s="298">
        <v>2753</v>
      </c>
      <c r="E32" s="298">
        <v>2837</v>
      </c>
      <c r="F32" s="299">
        <v>2889</v>
      </c>
      <c r="G32" s="298">
        <v>3013</v>
      </c>
      <c r="H32" s="298">
        <v>2917</v>
      </c>
      <c r="I32" s="298">
        <v>2930</v>
      </c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5"/>
    </row>
    <row r="33" spans="1:25" x14ac:dyDescent="0.2">
      <c r="A33" s="300" t="s">
        <v>71</v>
      </c>
      <c r="B33" s="298">
        <v>2735</v>
      </c>
      <c r="C33" s="298">
        <v>2485</v>
      </c>
      <c r="D33" s="298">
        <v>2468</v>
      </c>
      <c r="E33" s="298">
        <v>2384</v>
      </c>
      <c r="F33" s="299">
        <v>2422</v>
      </c>
      <c r="G33" s="298">
        <v>2502</v>
      </c>
      <c r="H33" s="298">
        <v>2574</v>
      </c>
      <c r="I33" s="298">
        <v>2662</v>
      </c>
      <c r="R33" s="5"/>
      <c r="S33" s="5"/>
      <c r="U33" s="5"/>
      <c r="V33" s="5"/>
      <c r="W33" s="5"/>
      <c r="X33" s="5"/>
      <c r="Y33" s="5"/>
    </row>
    <row r="34" spans="1:25" x14ac:dyDescent="0.2">
      <c r="A34" s="300" t="s">
        <v>230</v>
      </c>
      <c r="B34" s="298">
        <v>3690</v>
      </c>
      <c r="C34" s="298">
        <v>2769</v>
      </c>
      <c r="D34" s="298">
        <v>2603</v>
      </c>
      <c r="E34" s="298">
        <v>2685</v>
      </c>
      <c r="F34" s="299">
        <v>2674</v>
      </c>
      <c r="G34" s="298">
        <v>2580</v>
      </c>
      <c r="H34" s="298">
        <v>2362</v>
      </c>
      <c r="I34" s="298">
        <v>2340</v>
      </c>
      <c r="R34" s="5"/>
      <c r="S34" s="5"/>
      <c r="U34" s="5"/>
      <c r="V34" s="5"/>
      <c r="W34" s="5"/>
      <c r="X34" s="5"/>
      <c r="Y34" s="5"/>
    </row>
    <row r="35" spans="1:25" x14ac:dyDescent="0.2">
      <c r="A35" s="300" t="s">
        <v>231</v>
      </c>
      <c r="B35" s="298">
        <v>2171</v>
      </c>
      <c r="C35" s="298">
        <v>2923</v>
      </c>
      <c r="D35" s="298">
        <v>2397</v>
      </c>
      <c r="E35" s="298">
        <v>2359</v>
      </c>
      <c r="F35" s="299">
        <v>2377</v>
      </c>
      <c r="G35" s="298">
        <v>2484</v>
      </c>
      <c r="H35" s="298">
        <v>2378</v>
      </c>
      <c r="I35" s="298">
        <v>2379</v>
      </c>
      <c r="R35" s="5"/>
      <c r="S35" s="5"/>
      <c r="U35" s="5"/>
      <c r="V35" s="5"/>
      <c r="W35" s="5"/>
      <c r="X35" s="5"/>
      <c r="Y35" s="5"/>
    </row>
    <row r="36" spans="1:25" x14ac:dyDescent="0.2">
      <c r="A36" s="300" t="s">
        <v>232</v>
      </c>
      <c r="B36" s="298">
        <v>2342</v>
      </c>
      <c r="C36" s="298">
        <v>2356</v>
      </c>
      <c r="D36" s="298">
        <v>2239</v>
      </c>
      <c r="E36" s="298">
        <v>2265</v>
      </c>
      <c r="F36" s="299">
        <v>2230</v>
      </c>
      <c r="G36" s="298">
        <v>2157</v>
      </c>
      <c r="H36" s="298">
        <v>2077</v>
      </c>
      <c r="I36" s="298">
        <v>2106</v>
      </c>
      <c r="R36" s="5"/>
      <c r="S36" s="5"/>
      <c r="U36" s="5"/>
      <c r="V36" s="5"/>
      <c r="W36" s="5"/>
      <c r="X36" s="5"/>
      <c r="Y36" s="5"/>
    </row>
    <row r="37" spans="1:25" x14ac:dyDescent="0.2">
      <c r="A37" s="300" t="s">
        <v>233</v>
      </c>
      <c r="B37" s="298">
        <v>2205</v>
      </c>
      <c r="C37" s="298">
        <v>2175</v>
      </c>
      <c r="D37" s="298">
        <v>2220</v>
      </c>
      <c r="E37" s="298">
        <v>2192</v>
      </c>
      <c r="F37" s="299">
        <v>2210</v>
      </c>
      <c r="G37" s="298">
        <v>2199</v>
      </c>
      <c r="H37" s="298">
        <v>2140</v>
      </c>
      <c r="I37" s="298">
        <v>2058</v>
      </c>
      <c r="R37" s="5"/>
      <c r="S37" s="5"/>
      <c r="U37" s="5"/>
      <c r="V37" s="5"/>
      <c r="W37" s="5"/>
      <c r="X37" s="5"/>
      <c r="Y37" s="5"/>
    </row>
    <row r="38" spans="1:25" x14ac:dyDescent="0.2">
      <c r="A38" s="300" t="s">
        <v>234</v>
      </c>
      <c r="B38" s="298">
        <v>2213</v>
      </c>
      <c r="C38" s="298">
        <v>2222</v>
      </c>
      <c r="D38" s="298">
        <v>2076</v>
      </c>
      <c r="E38" s="298">
        <v>2145</v>
      </c>
      <c r="F38" s="299">
        <v>2122</v>
      </c>
      <c r="G38" s="298">
        <v>2106</v>
      </c>
      <c r="H38" s="298">
        <v>2074</v>
      </c>
      <c r="I38" s="298">
        <v>2139</v>
      </c>
      <c r="R38" s="5"/>
      <c r="S38" s="5"/>
      <c r="U38" s="5"/>
      <c r="V38" s="5"/>
      <c r="W38" s="5"/>
      <c r="X38" s="5"/>
      <c r="Y38" s="5"/>
    </row>
    <row r="39" spans="1:25" x14ac:dyDescent="0.2">
      <c r="A39" s="300" t="s">
        <v>235</v>
      </c>
      <c r="B39" s="298">
        <v>1950</v>
      </c>
      <c r="C39" s="298">
        <v>1970</v>
      </c>
      <c r="D39" s="298">
        <v>1995</v>
      </c>
      <c r="E39" s="298">
        <v>2039</v>
      </c>
      <c r="F39" s="299">
        <v>2074</v>
      </c>
      <c r="G39" s="298">
        <v>2094</v>
      </c>
      <c r="H39" s="298">
        <v>2080</v>
      </c>
      <c r="I39" s="298">
        <v>1996</v>
      </c>
      <c r="R39" s="5"/>
      <c r="S39" s="5"/>
      <c r="U39" s="5"/>
      <c r="V39" s="5"/>
      <c r="W39" s="5"/>
      <c r="X39" s="5"/>
      <c r="Y39" s="5"/>
    </row>
    <row r="40" spans="1:25" x14ac:dyDescent="0.2">
      <c r="A40" s="300" t="s">
        <v>236</v>
      </c>
      <c r="B40" s="298">
        <v>1694</v>
      </c>
      <c r="C40" s="298">
        <v>1728</v>
      </c>
      <c r="D40" s="298">
        <v>1775</v>
      </c>
      <c r="E40" s="298">
        <v>1809</v>
      </c>
      <c r="F40" s="299">
        <v>1844</v>
      </c>
      <c r="G40" s="298">
        <v>1865</v>
      </c>
      <c r="H40" s="298">
        <v>1857</v>
      </c>
      <c r="I40" s="298">
        <v>1933</v>
      </c>
      <c r="R40" s="5"/>
      <c r="S40" s="5"/>
      <c r="U40" s="5"/>
      <c r="V40" s="5"/>
      <c r="W40" s="5"/>
      <c r="X40" s="5"/>
      <c r="Y40" s="5"/>
    </row>
    <row r="41" spans="1:25" x14ac:dyDescent="0.2">
      <c r="A41" s="300" t="s">
        <v>237</v>
      </c>
      <c r="B41" s="298">
        <v>1429</v>
      </c>
      <c r="C41" s="298">
        <v>1433</v>
      </c>
      <c r="D41" s="298">
        <v>1415</v>
      </c>
      <c r="E41" s="298">
        <v>1483</v>
      </c>
      <c r="F41" s="299">
        <v>1506</v>
      </c>
      <c r="G41" s="298">
        <v>1589</v>
      </c>
      <c r="H41" s="298">
        <v>1613</v>
      </c>
      <c r="I41" s="298">
        <v>1691</v>
      </c>
      <c r="R41" s="5"/>
      <c r="S41" s="5"/>
      <c r="U41" s="5"/>
      <c r="V41" s="5"/>
      <c r="W41" s="5"/>
      <c r="X41" s="5"/>
      <c r="Y41" s="5"/>
    </row>
    <row r="42" spans="1:25" x14ac:dyDescent="0.2">
      <c r="A42" s="300" t="s">
        <v>238</v>
      </c>
      <c r="B42" s="298">
        <v>998</v>
      </c>
      <c r="C42" s="298">
        <v>1073</v>
      </c>
      <c r="D42" s="298">
        <v>1130</v>
      </c>
      <c r="E42" s="298">
        <v>1172</v>
      </c>
      <c r="F42" s="299">
        <v>1274</v>
      </c>
      <c r="G42" s="298">
        <v>1329</v>
      </c>
      <c r="H42" s="298">
        <v>1335</v>
      </c>
      <c r="I42" s="298">
        <v>1327</v>
      </c>
      <c r="R42" s="5"/>
      <c r="S42" s="5"/>
      <c r="U42" s="5"/>
      <c r="V42" s="5"/>
      <c r="W42" s="5"/>
      <c r="X42" s="5"/>
      <c r="Y42" s="5"/>
    </row>
    <row r="43" spans="1:25" x14ac:dyDescent="0.2">
      <c r="A43" s="300" t="s">
        <v>239</v>
      </c>
      <c r="B43" s="298">
        <v>569</v>
      </c>
      <c r="C43" s="298">
        <v>615</v>
      </c>
      <c r="D43" s="298">
        <v>657</v>
      </c>
      <c r="E43" s="298">
        <v>754</v>
      </c>
      <c r="F43" s="299">
        <v>827</v>
      </c>
      <c r="G43" s="298">
        <v>888</v>
      </c>
      <c r="H43" s="298">
        <v>930</v>
      </c>
      <c r="I43" s="298">
        <v>1017</v>
      </c>
      <c r="R43" s="5"/>
      <c r="S43" s="5"/>
      <c r="U43" s="5"/>
      <c r="V43" s="5"/>
      <c r="W43" s="5"/>
      <c r="X43" s="5"/>
      <c r="Y43" s="5"/>
    </row>
    <row r="44" spans="1:25" x14ac:dyDescent="0.2">
      <c r="A44" s="300" t="s">
        <v>240</v>
      </c>
      <c r="B44" s="301">
        <v>449</v>
      </c>
      <c r="C44" s="301">
        <v>460</v>
      </c>
      <c r="D44" s="301">
        <v>471</v>
      </c>
      <c r="E44" s="301">
        <v>458</v>
      </c>
      <c r="F44" s="299">
        <v>480</v>
      </c>
      <c r="G44" s="301">
        <v>479</v>
      </c>
      <c r="H44" s="301">
        <v>515</v>
      </c>
      <c r="I44" s="301">
        <v>574</v>
      </c>
      <c r="R44" s="5"/>
      <c r="S44" s="5"/>
      <c r="U44" s="5"/>
      <c r="V44" s="5"/>
      <c r="W44" s="5"/>
      <c r="X44" s="5"/>
      <c r="Y44" s="5"/>
    </row>
    <row r="45" spans="1:25" x14ac:dyDescent="0.2">
      <c r="A45" s="300" t="s">
        <v>241</v>
      </c>
      <c r="B45" s="298">
        <v>406</v>
      </c>
      <c r="C45" s="298">
        <v>416</v>
      </c>
      <c r="D45" s="298">
        <v>379</v>
      </c>
      <c r="E45" s="298">
        <v>378</v>
      </c>
      <c r="F45" s="299">
        <v>373</v>
      </c>
      <c r="G45" s="298">
        <v>387</v>
      </c>
      <c r="H45" s="298">
        <v>386</v>
      </c>
      <c r="I45" s="298">
        <v>391</v>
      </c>
      <c r="R45" s="5"/>
      <c r="S45" s="5"/>
      <c r="U45" s="5"/>
      <c r="V45" s="5"/>
      <c r="W45" s="5"/>
      <c r="X45" s="5"/>
      <c r="Y45" s="5"/>
    </row>
    <row r="46" spans="1:25" x14ac:dyDescent="0.2">
      <c r="A46" s="300" t="s">
        <v>242</v>
      </c>
      <c r="B46" s="298">
        <v>305</v>
      </c>
      <c r="C46" s="298">
        <v>274</v>
      </c>
      <c r="D46" s="298">
        <v>302</v>
      </c>
      <c r="E46" s="298">
        <v>321</v>
      </c>
      <c r="F46" s="299">
        <v>314</v>
      </c>
      <c r="G46" s="298">
        <v>308</v>
      </c>
      <c r="H46" s="298">
        <v>319</v>
      </c>
      <c r="I46" s="298">
        <v>299</v>
      </c>
      <c r="R46" s="5"/>
      <c r="S46" s="5"/>
      <c r="U46" s="5"/>
      <c r="V46" s="5"/>
      <c r="W46" s="5"/>
      <c r="X46" s="5"/>
      <c r="Y46" s="5"/>
    </row>
    <row r="47" spans="1:25" x14ac:dyDescent="0.2">
      <c r="A47" s="300" t="s">
        <v>243</v>
      </c>
      <c r="B47" s="298">
        <v>147</v>
      </c>
      <c r="C47" s="298">
        <v>163</v>
      </c>
      <c r="D47" s="298">
        <v>149</v>
      </c>
      <c r="E47" s="298">
        <v>163</v>
      </c>
      <c r="F47" s="299">
        <v>185</v>
      </c>
      <c r="G47" s="298">
        <v>195</v>
      </c>
      <c r="H47" s="298">
        <v>177</v>
      </c>
      <c r="I47" s="298">
        <v>208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</row>
    <row r="48" spans="1:25" x14ac:dyDescent="0.2">
      <c r="A48" s="300" t="s">
        <v>244</v>
      </c>
      <c r="B48" s="298">
        <v>54</v>
      </c>
      <c r="C48" s="298">
        <v>46</v>
      </c>
      <c r="D48" s="298">
        <v>55</v>
      </c>
      <c r="E48" s="298">
        <v>56</v>
      </c>
      <c r="F48" s="299">
        <v>60</v>
      </c>
      <c r="G48" s="298">
        <v>68</v>
      </c>
      <c r="H48" s="298">
        <v>87</v>
      </c>
      <c r="I48" s="298">
        <v>81</v>
      </c>
      <c r="R48" s="5"/>
      <c r="S48" s="5"/>
      <c r="U48" s="5"/>
      <c r="V48" s="5"/>
      <c r="W48" s="5"/>
      <c r="X48" s="5"/>
      <c r="Y48" s="5"/>
    </row>
    <row r="49" spans="1:25" x14ac:dyDescent="0.2">
      <c r="A49" s="300" t="s">
        <v>245</v>
      </c>
      <c r="B49" s="298">
        <v>34</v>
      </c>
      <c r="C49" s="298">
        <v>31</v>
      </c>
      <c r="D49" s="298">
        <v>21</v>
      </c>
      <c r="E49" s="298">
        <v>24</v>
      </c>
      <c r="F49" s="299">
        <v>26</v>
      </c>
      <c r="G49" s="298">
        <v>21</v>
      </c>
      <c r="H49" s="298">
        <v>18</v>
      </c>
      <c r="I49" s="298">
        <v>22</v>
      </c>
      <c r="R49" s="5"/>
      <c r="S49" s="5"/>
      <c r="U49" s="5"/>
      <c r="V49" s="5"/>
      <c r="W49" s="5"/>
      <c r="X49" s="5"/>
      <c r="Y49" s="5"/>
    </row>
    <row r="50" spans="1:25" x14ac:dyDescent="0.2">
      <c r="A50" s="300" t="s">
        <v>246</v>
      </c>
      <c r="B50" s="298">
        <v>2</v>
      </c>
      <c r="C50" s="298">
        <v>3</v>
      </c>
      <c r="D50" s="298">
        <v>7</v>
      </c>
      <c r="E50" s="298">
        <v>5</v>
      </c>
      <c r="F50" s="299">
        <v>6</v>
      </c>
      <c r="G50" s="298">
        <v>9</v>
      </c>
      <c r="H50" s="298">
        <v>5</v>
      </c>
      <c r="I50" s="298">
        <v>4</v>
      </c>
      <c r="R50" s="5"/>
      <c r="S50" s="5"/>
      <c r="U50" s="5"/>
      <c r="V50" s="5"/>
      <c r="W50" s="5"/>
      <c r="X50" s="5"/>
      <c r="Y50" s="5"/>
    </row>
    <row r="51" spans="1:25" ht="15" thickBot="1" x14ac:dyDescent="0.25">
      <c r="A51" s="302" t="s">
        <v>247</v>
      </c>
      <c r="B51" s="303">
        <v>0</v>
      </c>
      <c r="C51" s="303">
        <v>0</v>
      </c>
      <c r="D51" s="303">
        <v>0</v>
      </c>
      <c r="E51" s="303">
        <v>1</v>
      </c>
      <c r="F51" s="304">
        <v>1</v>
      </c>
      <c r="G51" s="303">
        <v>0</v>
      </c>
      <c r="H51" s="303">
        <v>1</v>
      </c>
      <c r="I51" s="303">
        <v>1</v>
      </c>
      <c r="R51" s="5"/>
      <c r="S51" s="5"/>
      <c r="U51" s="5"/>
      <c r="V51" s="5"/>
      <c r="W51" s="5"/>
      <c r="X51" s="5"/>
      <c r="Y51" s="5"/>
    </row>
    <row r="52" spans="1:25" x14ac:dyDescent="0.2">
      <c r="R52" s="5"/>
      <c r="S52" s="5"/>
      <c r="U52" s="5"/>
      <c r="V52" s="5"/>
      <c r="W52" s="5"/>
      <c r="X52" s="5"/>
      <c r="Y52" s="5"/>
    </row>
    <row r="53" spans="1:25" ht="15" x14ac:dyDescent="0.25">
      <c r="A53" s="383" t="s">
        <v>278</v>
      </c>
      <c r="B53" s="383"/>
      <c r="C53" s="383"/>
      <c r="D53" s="383"/>
      <c r="E53" s="383"/>
      <c r="F53" s="383"/>
      <c r="G53" s="383"/>
      <c r="H53" s="383"/>
      <c r="I53" s="383"/>
      <c r="R53" s="5"/>
      <c r="S53" s="5"/>
      <c r="U53" s="5"/>
      <c r="V53" s="5"/>
      <c r="W53" s="5"/>
      <c r="X53" s="5"/>
      <c r="Y53" s="5"/>
    </row>
    <row r="54" spans="1:25" x14ac:dyDescent="0.2">
      <c r="A54" s="386" t="s">
        <v>263</v>
      </c>
      <c r="B54" s="305">
        <v>2013</v>
      </c>
      <c r="C54" s="305">
        <v>2014</v>
      </c>
      <c r="D54" s="305">
        <v>2015</v>
      </c>
      <c r="E54" s="305">
        <v>2016</v>
      </c>
      <c r="F54" s="305">
        <v>2017</v>
      </c>
      <c r="G54" s="305">
        <v>2018</v>
      </c>
      <c r="H54" s="305">
        <v>2019</v>
      </c>
      <c r="I54" s="305">
        <v>2020</v>
      </c>
    </row>
    <row r="55" spans="1:25" x14ac:dyDescent="0.2">
      <c r="A55" s="387"/>
      <c r="B55" s="388" t="s">
        <v>258</v>
      </c>
      <c r="C55" s="388"/>
      <c r="D55" s="388"/>
      <c r="E55" s="388"/>
      <c r="F55" s="388"/>
      <c r="G55" s="388"/>
      <c r="H55" s="388"/>
      <c r="I55" s="388"/>
    </row>
    <row r="56" spans="1:25" ht="15" x14ac:dyDescent="0.25">
      <c r="A56" s="297" t="s">
        <v>253</v>
      </c>
      <c r="B56" s="47">
        <v>94.296380794358598</v>
      </c>
      <c r="C56" s="47">
        <v>98.223962521413839</v>
      </c>
      <c r="D56" s="47">
        <v>98.94168619930393</v>
      </c>
      <c r="E56" s="47">
        <v>98.898400224529894</v>
      </c>
      <c r="F56" s="306">
        <v>99.219644157735928</v>
      </c>
      <c r="G56" s="47">
        <v>99.247863247863251</v>
      </c>
      <c r="H56" s="47">
        <v>99.372181755116202</v>
      </c>
      <c r="I56" s="47">
        <v>99.743229826423359</v>
      </c>
    </row>
    <row r="57" spans="1:25" x14ac:dyDescent="0.2">
      <c r="A57" s="300" t="s">
        <v>69</v>
      </c>
      <c r="B57" s="47">
        <v>101.52181264795401</v>
      </c>
      <c r="C57" s="47">
        <v>108.51138353765324</v>
      </c>
      <c r="D57" s="47">
        <v>107.02560735390676</v>
      </c>
      <c r="E57" s="47">
        <v>105.11096166778748</v>
      </c>
      <c r="F57" s="306">
        <v>106.60088465464443</v>
      </c>
      <c r="G57" s="47">
        <v>109.1703056768559</v>
      </c>
      <c r="H57" s="47">
        <v>107.8391959798995</v>
      </c>
      <c r="I57" s="47">
        <v>111.37332022287774</v>
      </c>
    </row>
    <row r="58" spans="1:25" x14ac:dyDescent="0.2">
      <c r="A58" s="300" t="s">
        <v>70</v>
      </c>
      <c r="B58" s="47">
        <v>105.11826289259403</v>
      </c>
      <c r="C58" s="47">
        <v>106.9071373752878</v>
      </c>
      <c r="D58" s="47">
        <v>105.30330548492554</v>
      </c>
      <c r="E58" s="47">
        <v>105.74550581600282</v>
      </c>
      <c r="F58" s="306">
        <v>108.48044305988232</v>
      </c>
      <c r="G58" s="47">
        <v>104.74610023232658</v>
      </c>
      <c r="H58" s="47">
        <v>107.02776825505656</v>
      </c>
      <c r="I58" s="47">
        <v>107.9863481228669</v>
      </c>
    </row>
    <row r="59" spans="1:25" x14ac:dyDescent="0.2">
      <c r="A59" s="300" t="s">
        <v>71</v>
      </c>
      <c r="B59" s="47">
        <v>102.19378427787935</v>
      </c>
      <c r="C59" s="47">
        <v>103.05835010060362</v>
      </c>
      <c r="D59" s="47">
        <v>102.47163695299837</v>
      </c>
      <c r="E59" s="47">
        <v>104.9496644295302</v>
      </c>
      <c r="F59" s="306">
        <v>103.83980181668042</v>
      </c>
      <c r="G59" s="47">
        <v>105.63549160671464</v>
      </c>
      <c r="H59" s="47">
        <v>107.38150738150738</v>
      </c>
      <c r="I59" s="47">
        <v>105.82268970698723</v>
      </c>
    </row>
    <row r="60" spans="1:25" x14ac:dyDescent="0.2">
      <c r="A60" s="300" t="s">
        <v>230</v>
      </c>
      <c r="B60" s="47">
        <v>79.241192411924118</v>
      </c>
      <c r="C60" s="47">
        <v>108.66738894907908</v>
      </c>
      <c r="D60" s="47">
        <v>105.33999231655781</v>
      </c>
      <c r="E60" s="47">
        <v>103.79888268156425</v>
      </c>
      <c r="F60" s="306">
        <v>102.95437546746446</v>
      </c>
      <c r="G60" s="47">
        <v>103.99224806201551</v>
      </c>
      <c r="H60" s="47">
        <v>106.73158340389502</v>
      </c>
      <c r="I60" s="47">
        <v>104.27350427350429</v>
      </c>
    </row>
    <row r="61" spans="1:25" x14ac:dyDescent="0.2">
      <c r="A61" s="300" t="s">
        <v>231</v>
      </c>
      <c r="B61" s="47">
        <v>105.11285122063565</v>
      </c>
      <c r="C61" s="47">
        <v>92.644543277454673</v>
      </c>
      <c r="D61" s="47">
        <v>103.83813099707967</v>
      </c>
      <c r="E61" s="47">
        <v>103.89995760915642</v>
      </c>
      <c r="F61" s="306">
        <v>105.93184686579721</v>
      </c>
      <c r="G61" s="47">
        <v>104.79066022544283</v>
      </c>
      <c r="H61" s="47">
        <v>103.53238015138773</v>
      </c>
      <c r="I61" s="47">
        <v>106.4312736443884</v>
      </c>
    </row>
    <row r="62" spans="1:25" x14ac:dyDescent="0.2">
      <c r="A62" s="300" t="s">
        <v>232</v>
      </c>
      <c r="B62" s="47">
        <v>100.42698548249361</v>
      </c>
      <c r="C62" s="47">
        <v>105.30560271646858</v>
      </c>
      <c r="D62" s="47">
        <v>107.10138454667262</v>
      </c>
      <c r="E62" s="47">
        <v>106.40176600441502</v>
      </c>
      <c r="F62" s="306">
        <v>107.08520179372196</v>
      </c>
      <c r="G62" s="47">
        <v>105.47056096430228</v>
      </c>
      <c r="H62" s="47">
        <v>103.80356283100627</v>
      </c>
      <c r="I62" s="47">
        <v>102.99145299145297</v>
      </c>
    </row>
    <row r="63" spans="1:25" x14ac:dyDescent="0.2">
      <c r="A63" s="300" t="s">
        <v>233</v>
      </c>
      <c r="B63" s="47">
        <v>99.274376417233555</v>
      </c>
      <c r="C63" s="47">
        <v>102.34482758620689</v>
      </c>
      <c r="D63" s="47">
        <v>101.03603603603604</v>
      </c>
      <c r="E63" s="47">
        <v>105.88503649635037</v>
      </c>
      <c r="F63" s="306">
        <v>103.89140271493214</v>
      </c>
      <c r="G63" s="47">
        <v>104.18371987266939</v>
      </c>
      <c r="H63" s="47">
        <v>102.75700934579439</v>
      </c>
      <c r="I63" s="47">
        <v>105.39358600583091</v>
      </c>
    </row>
    <row r="64" spans="1:25" x14ac:dyDescent="0.2">
      <c r="A64" s="300" t="s">
        <v>234</v>
      </c>
      <c r="B64" s="47">
        <v>97.605061003163129</v>
      </c>
      <c r="C64" s="47">
        <v>95.544554455445535</v>
      </c>
      <c r="D64" s="47">
        <v>102.50481695568401</v>
      </c>
      <c r="E64" s="47">
        <v>100.32634032634033</v>
      </c>
      <c r="F64" s="306">
        <v>100.51837888784165</v>
      </c>
      <c r="G64" s="47">
        <v>100.71225071225072</v>
      </c>
      <c r="H64" s="47">
        <v>101.68756027000964</v>
      </c>
      <c r="I64" s="47">
        <v>99.111734455352973</v>
      </c>
    </row>
    <row r="65" spans="1:9" x14ac:dyDescent="0.2">
      <c r="A65" s="300" t="s">
        <v>235</v>
      </c>
      <c r="B65" s="47">
        <v>101.64102564102564</v>
      </c>
      <c r="C65" s="47">
        <v>102.74111675126905</v>
      </c>
      <c r="D65" s="47">
        <v>99.197994987468675</v>
      </c>
      <c r="E65" s="47">
        <v>95.635115252574792</v>
      </c>
      <c r="F65" s="306">
        <v>98.312439729990359</v>
      </c>
      <c r="G65" s="47">
        <v>97.659980897803251</v>
      </c>
      <c r="H65" s="47">
        <v>96.586538461538467</v>
      </c>
      <c r="I65" s="47">
        <v>102.00400801603206</v>
      </c>
    </row>
    <row r="66" spans="1:9" x14ac:dyDescent="0.2">
      <c r="A66" s="300" t="s">
        <v>236</v>
      </c>
      <c r="B66" s="47">
        <v>93.565525383707211</v>
      </c>
      <c r="C66" s="47">
        <v>96.12268518518519</v>
      </c>
      <c r="D66" s="47">
        <v>96.450704225352112</v>
      </c>
      <c r="E66" s="47">
        <v>98.839137645107797</v>
      </c>
      <c r="F66" s="306">
        <v>97.722342733188711</v>
      </c>
      <c r="G66" s="47">
        <v>101.34048257372655</v>
      </c>
      <c r="H66" s="47">
        <v>102.42326332794831</v>
      </c>
      <c r="I66" s="47">
        <v>97.465080186239007</v>
      </c>
    </row>
    <row r="67" spans="1:9" x14ac:dyDescent="0.2">
      <c r="A67" s="300" t="s">
        <v>237</v>
      </c>
      <c r="B67" s="47">
        <v>89.713086074177752</v>
      </c>
      <c r="C67" s="47">
        <v>90.509420795533842</v>
      </c>
      <c r="D67" s="47">
        <v>93.780918727915193</v>
      </c>
      <c r="E67" s="47">
        <v>94.7403910991234</v>
      </c>
      <c r="F67" s="306">
        <v>97.343957503320055</v>
      </c>
      <c r="G67" s="47">
        <v>92.322215229704213</v>
      </c>
      <c r="H67" s="47">
        <v>94.420334779913205</v>
      </c>
      <c r="I67" s="47">
        <v>94.027202838557074</v>
      </c>
    </row>
    <row r="68" spans="1:9" x14ac:dyDescent="0.2">
      <c r="A68" s="300" t="s">
        <v>238</v>
      </c>
      <c r="B68" s="47">
        <v>87.374749498998</v>
      </c>
      <c r="C68" s="47">
        <v>83.970177073625351</v>
      </c>
      <c r="D68" s="47">
        <v>83.097345132743357</v>
      </c>
      <c r="E68" s="47">
        <v>85.238907849829346</v>
      </c>
      <c r="F68" s="306">
        <v>80.690737833594966</v>
      </c>
      <c r="G68" s="47">
        <v>84.951091045899176</v>
      </c>
      <c r="H68" s="47">
        <v>84.49438202247191</v>
      </c>
      <c r="I68" s="47">
        <v>88.394875659382066</v>
      </c>
    </row>
    <row r="69" spans="1:9" x14ac:dyDescent="0.2">
      <c r="A69" s="300" t="s">
        <v>239</v>
      </c>
      <c r="B69" s="47">
        <v>64.850615114235495</v>
      </c>
      <c r="C69" s="47">
        <v>73.00813008130082</v>
      </c>
      <c r="D69" s="47">
        <v>73.36377473363774</v>
      </c>
      <c r="E69" s="47">
        <v>74.270557029177724</v>
      </c>
      <c r="F69" s="306">
        <v>80.290205562273272</v>
      </c>
      <c r="G69" s="47">
        <v>80.292792792792795</v>
      </c>
      <c r="H69" s="47">
        <v>77.956989247311824</v>
      </c>
      <c r="I69" s="47">
        <v>76.7944936086529</v>
      </c>
    </row>
    <row r="70" spans="1:9" x14ac:dyDescent="0.2">
      <c r="A70" s="300" t="s">
        <v>240</v>
      </c>
      <c r="B70" s="307">
        <v>61.469933184855229</v>
      </c>
      <c r="C70" s="307">
        <v>53.478260869565219</v>
      </c>
      <c r="D70" s="307">
        <v>49.893842887473461</v>
      </c>
      <c r="E70" s="307">
        <v>52.620087336244538</v>
      </c>
      <c r="F70" s="306">
        <v>50</v>
      </c>
      <c r="G70" s="307">
        <v>58.246346555323591</v>
      </c>
      <c r="H70" s="307">
        <v>63.689320388349515</v>
      </c>
      <c r="I70" s="307">
        <v>67.42160278745645</v>
      </c>
    </row>
    <row r="71" spans="1:9" x14ac:dyDescent="0.2">
      <c r="A71" s="300" t="s">
        <v>241</v>
      </c>
      <c r="B71" s="47">
        <v>66.009852216748769</v>
      </c>
      <c r="C71" s="47">
        <v>69.711538461538453</v>
      </c>
      <c r="D71" s="47">
        <v>68.073878627968341</v>
      </c>
      <c r="E71" s="47">
        <v>61.640211640211639</v>
      </c>
      <c r="F71" s="306">
        <v>57.908847184986598</v>
      </c>
      <c r="G71" s="47">
        <v>51.679586563307488</v>
      </c>
      <c r="H71" s="47">
        <v>46.373056994818654</v>
      </c>
      <c r="I71" s="47">
        <v>45.78005115089514</v>
      </c>
    </row>
    <row r="72" spans="1:9" x14ac:dyDescent="0.2">
      <c r="A72" s="300" t="s">
        <v>242</v>
      </c>
      <c r="B72" s="47">
        <v>47.868852459016395</v>
      </c>
      <c r="C72" s="47">
        <v>52.919708029197075</v>
      </c>
      <c r="D72" s="47">
        <v>52.317880794701985</v>
      </c>
      <c r="E72" s="47">
        <v>54.828660436137064</v>
      </c>
      <c r="F72" s="306">
        <v>56.687898089171973</v>
      </c>
      <c r="G72" s="47">
        <v>53.571428571428569</v>
      </c>
      <c r="H72" s="47">
        <v>59.561128526645767</v>
      </c>
      <c r="I72" s="47">
        <v>57.859531772575245</v>
      </c>
    </row>
    <row r="73" spans="1:9" x14ac:dyDescent="0.2">
      <c r="A73" s="300" t="s">
        <v>243</v>
      </c>
      <c r="B73" s="47">
        <v>37.414965986394563</v>
      </c>
      <c r="C73" s="47">
        <v>38.036809815950924</v>
      </c>
      <c r="D73" s="47">
        <v>37.583892617449663</v>
      </c>
      <c r="E73" s="47">
        <v>36.809815950920246</v>
      </c>
      <c r="F73" s="306">
        <v>43.243243243243242</v>
      </c>
      <c r="G73" s="47">
        <v>45.641025641025642</v>
      </c>
      <c r="H73" s="47">
        <v>42.93785310734463</v>
      </c>
      <c r="I73" s="47">
        <v>40.865384615384613</v>
      </c>
    </row>
    <row r="74" spans="1:9" x14ac:dyDescent="0.2">
      <c r="A74" s="300" t="s">
        <v>244</v>
      </c>
      <c r="B74" s="47">
        <v>37.037037037037038</v>
      </c>
      <c r="C74" s="47">
        <v>36.95652173913043</v>
      </c>
      <c r="D74" s="47">
        <v>30.909090909090907</v>
      </c>
      <c r="E74" s="47">
        <v>33.928571428571431</v>
      </c>
      <c r="F74" s="306">
        <v>26.666666666666668</v>
      </c>
      <c r="G74" s="47">
        <v>30.882352941176471</v>
      </c>
      <c r="H74" s="47">
        <v>31.03448275862069</v>
      </c>
      <c r="I74" s="47">
        <v>34.567901234567898</v>
      </c>
    </row>
    <row r="75" spans="1:9" x14ac:dyDescent="0.2">
      <c r="A75" s="300" t="s">
        <v>245</v>
      </c>
      <c r="B75" s="47">
        <v>26.47058823529412</v>
      </c>
      <c r="C75" s="47">
        <v>29.032258064516132</v>
      </c>
      <c r="D75" s="47">
        <v>38.095238095238095</v>
      </c>
      <c r="E75" s="47">
        <v>29.166666666666668</v>
      </c>
      <c r="F75" s="306">
        <v>19.230769230769234</v>
      </c>
      <c r="G75" s="47">
        <v>33.333333333333329</v>
      </c>
      <c r="H75" s="47">
        <v>38.888888888888893</v>
      </c>
      <c r="I75" s="47">
        <v>31.818181818181817</v>
      </c>
    </row>
    <row r="76" spans="1:9" x14ac:dyDescent="0.2">
      <c r="A76" s="300" t="s">
        <v>246</v>
      </c>
      <c r="B76" s="47">
        <v>0</v>
      </c>
      <c r="C76" s="47">
        <v>66.666666666666657</v>
      </c>
      <c r="D76" s="47">
        <v>14.285714285714285</v>
      </c>
      <c r="E76" s="47">
        <v>60</v>
      </c>
      <c r="F76" s="306">
        <v>66.666666666666657</v>
      </c>
      <c r="G76" s="47">
        <v>33.333333333333329</v>
      </c>
      <c r="H76" s="47">
        <v>40</v>
      </c>
      <c r="I76" s="47">
        <v>50</v>
      </c>
    </row>
    <row r="77" spans="1:9" ht="15" thickBot="1" x14ac:dyDescent="0.25">
      <c r="A77" s="302" t="s">
        <v>247</v>
      </c>
      <c r="B77" s="308">
        <v>0</v>
      </c>
      <c r="C77" s="308">
        <v>0</v>
      </c>
      <c r="D77" s="308">
        <v>0</v>
      </c>
      <c r="E77" s="308">
        <v>0</v>
      </c>
      <c r="F77" s="309">
        <v>0</v>
      </c>
      <c r="G77" s="308">
        <v>0</v>
      </c>
      <c r="H77" s="308">
        <v>100</v>
      </c>
      <c r="I77" s="308">
        <v>0</v>
      </c>
    </row>
  </sheetData>
  <mergeCells count="11">
    <mergeCell ref="A54:A55"/>
    <mergeCell ref="B55:I55"/>
    <mergeCell ref="J32:Q32"/>
    <mergeCell ref="A53:I53"/>
    <mergeCell ref="A1:I1"/>
    <mergeCell ref="R32:X32"/>
    <mergeCell ref="A2:A3"/>
    <mergeCell ref="B3:I3"/>
    <mergeCell ref="A28:A29"/>
    <mergeCell ref="B29:I29"/>
    <mergeCell ref="A27:I27"/>
  </mergeCells>
  <pageMargins left="0.7" right="0.7" top="0.75" bottom="0.75" header="0.3" footer="0.3"/>
  <pageSetup orientation="portrait" horizontalDpi="0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6"/>
  <sheetViews>
    <sheetView workbookViewId="0">
      <selection activeCell="L37" sqref="L37"/>
    </sheetView>
  </sheetViews>
  <sheetFormatPr defaultRowHeight="15" x14ac:dyDescent="0.25"/>
  <cols>
    <col min="1" max="1" width="12.85546875" customWidth="1"/>
    <col min="2" max="2" width="14.7109375" customWidth="1"/>
  </cols>
  <sheetData>
    <row r="1" spans="1:10" x14ac:dyDescent="0.25">
      <c r="A1" s="389" t="s">
        <v>118</v>
      </c>
      <c r="B1" s="389"/>
      <c r="C1" s="389"/>
      <c r="D1" s="389"/>
      <c r="E1" s="389"/>
      <c r="F1" s="389"/>
      <c r="G1" s="23"/>
      <c r="H1" s="5"/>
      <c r="I1" s="5"/>
      <c r="J1" s="206"/>
    </row>
    <row r="2" spans="1:10" ht="15.75" thickBot="1" x14ac:dyDescent="0.3">
      <c r="A2" s="23"/>
      <c r="B2" s="23"/>
      <c r="C2" s="23"/>
      <c r="D2" s="23"/>
      <c r="E2" s="23"/>
      <c r="F2" s="23"/>
      <c r="G2" s="23"/>
      <c r="H2" s="5"/>
      <c r="I2" s="5"/>
      <c r="J2" s="206"/>
    </row>
    <row r="3" spans="1:10" x14ac:dyDescent="0.25">
      <c r="A3" s="367" t="s">
        <v>116</v>
      </c>
      <c r="B3" s="369" t="s">
        <v>2</v>
      </c>
      <c r="C3" s="219">
        <v>2013</v>
      </c>
      <c r="D3" s="220">
        <v>2014</v>
      </c>
      <c r="E3" s="220">
        <v>2015</v>
      </c>
      <c r="F3" s="220">
        <v>2016</v>
      </c>
      <c r="G3" s="220">
        <v>2017</v>
      </c>
      <c r="H3" s="220">
        <v>2018</v>
      </c>
      <c r="I3" s="220">
        <v>2019</v>
      </c>
      <c r="J3" s="220">
        <v>2020</v>
      </c>
    </row>
    <row r="4" spans="1:10" ht="15.75" thickBot="1" x14ac:dyDescent="0.3">
      <c r="A4" s="368"/>
      <c r="B4" s="370"/>
      <c r="C4" s="371" t="s">
        <v>119</v>
      </c>
      <c r="D4" s="371"/>
      <c r="E4" s="371"/>
      <c r="F4" s="371"/>
      <c r="G4" s="221"/>
      <c r="H4" s="221"/>
      <c r="I4" s="221"/>
      <c r="J4" s="221"/>
    </row>
    <row r="5" spans="1:10" x14ac:dyDescent="0.25">
      <c r="A5" s="210" t="s">
        <v>47</v>
      </c>
      <c r="B5" s="226" t="s">
        <v>48</v>
      </c>
      <c r="C5" s="230">
        <f t="shared" ref="C5:E5" si="0">SUM(C6:C23)</f>
        <v>15578</v>
      </c>
      <c r="D5" s="230">
        <f t="shared" si="0"/>
        <v>15786</v>
      </c>
      <c r="E5" s="230">
        <f t="shared" si="0"/>
        <v>16072</v>
      </c>
      <c r="F5" s="230">
        <f>SUM(F6:F23)</f>
        <v>16254</v>
      </c>
      <c r="G5" s="230">
        <f>SUM(G6:G23)</f>
        <v>16494</v>
      </c>
      <c r="H5" s="230">
        <f>SUM(H6:H23)</f>
        <v>16711</v>
      </c>
      <c r="I5" s="230">
        <v>16075</v>
      </c>
      <c r="J5" s="230">
        <v>16339</v>
      </c>
    </row>
    <row r="6" spans="1:10" x14ac:dyDescent="0.25">
      <c r="A6" s="211" t="s">
        <v>11</v>
      </c>
      <c r="B6" s="227" t="s">
        <v>12</v>
      </c>
      <c r="C6" s="231">
        <v>5058</v>
      </c>
      <c r="D6" s="231">
        <v>5147</v>
      </c>
      <c r="E6" s="232">
        <v>5305</v>
      </c>
      <c r="F6" s="233">
        <v>5340</v>
      </c>
      <c r="G6" s="231">
        <v>5360</v>
      </c>
      <c r="H6" s="231">
        <v>5460</v>
      </c>
      <c r="I6" s="231">
        <v>5210</v>
      </c>
      <c r="J6" s="234">
        <v>5259</v>
      </c>
    </row>
    <row r="7" spans="1:10" x14ac:dyDescent="0.25">
      <c r="A7" s="211" t="s">
        <v>13</v>
      </c>
      <c r="B7" s="228" t="s">
        <v>14</v>
      </c>
      <c r="C7" s="231">
        <v>542</v>
      </c>
      <c r="D7" s="231">
        <v>544</v>
      </c>
      <c r="E7" s="232">
        <v>571</v>
      </c>
      <c r="F7" s="233">
        <v>573</v>
      </c>
      <c r="G7" s="30">
        <v>559</v>
      </c>
      <c r="H7" s="30">
        <v>565</v>
      </c>
      <c r="I7" s="30">
        <v>548</v>
      </c>
      <c r="J7" s="234">
        <v>567</v>
      </c>
    </row>
    <row r="8" spans="1:10" x14ac:dyDescent="0.25">
      <c r="A8" s="211" t="s">
        <v>15</v>
      </c>
      <c r="B8" s="228" t="s">
        <v>16</v>
      </c>
      <c r="C8" s="231">
        <v>777</v>
      </c>
      <c r="D8" s="231">
        <v>796</v>
      </c>
      <c r="E8" s="232">
        <v>799</v>
      </c>
      <c r="F8" s="233">
        <v>796</v>
      </c>
      <c r="G8" s="30">
        <v>806</v>
      </c>
      <c r="H8" s="30">
        <v>809</v>
      </c>
      <c r="I8" s="30">
        <v>790</v>
      </c>
      <c r="J8" s="234">
        <v>808</v>
      </c>
    </row>
    <row r="9" spans="1:10" x14ac:dyDescent="0.25">
      <c r="A9" s="211" t="s">
        <v>17</v>
      </c>
      <c r="B9" s="228" t="s">
        <v>18</v>
      </c>
      <c r="C9" s="231">
        <v>623</v>
      </c>
      <c r="D9" s="231">
        <v>625</v>
      </c>
      <c r="E9" s="232">
        <v>635</v>
      </c>
      <c r="F9" s="233">
        <v>635</v>
      </c>
      <c r="G9" s="30">
        <v>656</v>
      </c>
      <c r="H9" s="30">
        <v>660</v>
      </c>
      <c r="I9" s="30">
        <v>640</v>
      </c>
      <c r="J9" s="234">
        <v>647</v>
      </c>
    </row>
    <row r="10" spans="1:10" x14ac:dyDescent="0.25">
      <c r="A10" s="211" t="s">
        <v>19</v>
      </c>
      <c r="B10" s="228" t="s">
        <v>20</v>
      </c>
      <c r="C10" s="231">
        <v>558</v>
      </c>
      <c r="D10" s="231">
        <v>582</v>
      </c>
      <c r="E10" s="232">
        <v>580</v>
      </c>
      <c r="F10" s="233">
        <v>582</v>
      </c>
      <c r="G10" s="30">
        <v>587</v>
      </c>
      <c r="H10" s="30">
        <v>593</v>
      </c>
      <c r="I10" s="30">
        <v>580</v>
      </c>
      <c r="J10" s="234">
        <v>592</v>
      </c>
    </row>
    <row r="11" spans="1:10" x14ac:dyDescent="0.25">
      <c r="A11" s="211" t="s">
        <v>21</v>
      </c>
      <c r="B11" s="228" t="s">
        <v>22</v>
      </c>
      <c r="C11" s="231">
        <v>492</v>
      </c>
      <c r="D11" s="231">
        <v>491</v>
      </c>
      <c r="E11" s="232">
        <v>484</v>
      </c>
      <c r="F11" s="233">
        <v>491</v>
      </c>
      <c r="G11" s="30">
        <v>496</v>
      </c>
      <c r="H11" s="30">
        <v>496</v>
      </c>
      <c r="I11" s="30">
        <v>466</v>
      </c>
      <c r="J11" s="234">
        <v>469</v>
      </c>
    </row>
    <row r="12" spans="1:10" x14ac:dyDescent="0.25">
      <c r="A12" s="211" t="s">
        <v>23</v>
      </c>
      <c r="B12" s="228" t="s">
        <v>24</v>
      </c>
      <c r="C12" s="231">
        <v>841</v>
      </c>
      <c r="D12" s="231">
        <v>863</v>
      </c>
      <c r="E12" s="232">
        <v>861</v>
      </c>
      <c r="F12" s="233">
        <v>882</v>
      </c>
      <c r="G12" s="30">
        <v>903</v>
      </c>
      <c r="H12" s="30">
        <v>922</v>
      </c>
      <c r="I12" s="30">
        <v>914</v>
      </c>
      <c r="J12" s="234">
        <v>916</v>
      </c>
    </row>
    <row r="13" spans="1:10" x14ac:dyDescent="0.25">
      <c r="A13" s="211" t="s">
        <v>25</v>
      </c>
      <c r="B13" s="228" t="s">
        <v>26</v>
      </c>
      <c r="C13" s="231">
        <v>479</v>
      </c>
      <c r="D13" s="231">
        <v>484</v>
      </c>
      <c r="E13" s="232">
        <v>504</v>
      </c>
      <c r="F13" s="233">
        <v>500</v>
      </c>
      <c r="G13" s="30">
        <v>518</v>
      </c>
      <c r="H13" s="30">
        <v>530</v>
      </c>
      <c r="I13" s="30">
        <v>496</v>
      </c>
      <c r="J13" s="234">
        <v>501</v>
      </c>
    </row>
    <row r="14" spans="1:10" x14ac:dyDescent="0.25">
      <c r="A14" s="211" t="s">
        <v>27</v>
      </c>
      <c r="B14" s="228" t="s">
        <v>28</v>
      </c>
      <c r="C14" s="231">
        <v>426</v>
      </c>
      <c r="D14" s="231">
        <v>425</v>
      </c>
      <c r="E14" s="232">
        <v>448</v>
      </c>
      <c r="F14" s="233">
        <v>474</v>
      </c>
      <c r="G14" s="30">
        <v>499</v>
      </c>
      <c r="H14" s="30">
        <v>508</v>
      </c>
      <c r="I14" s="30">
        <v>467</v>
      </c>
      <c r="J14" s="234">
        <v>474</v>
      </c>
    </row>
    <row r="15" spans="1:10" x14ac:dyDescent="0.25">
      <c r="A15" s="211" t="s">
        <v>29</v>
      </c>
      <c r="B15" s="228" t="s">
        <v>30</v>
      </c>
      <c r="C15" s="231">
        <v>628</v>
      </c>
      <c r="D15" s="231">
        <v>632</v>
      </c>
      <c r="E15" s="232">
        <v>626</v>
      </c>
      <c r="F15" s="233">
        <v>640</v>
      </c>
      <c r="G15" s="30">
        <v>651</v>
      </c>
      <c r="H15" s="30">
        <v>646</v>
      </c>
      <c r="I15" s="30">
        <v>644</v>
      </c>
      <c r="J15" s="234">
        <v>651</v>
      </c>
    </row>
    <row r="16" spans="1:10" x14ac:dyDescent="0.25">
      <c r="A16" s="211" t="s">
        <v>31</v>
      </c>
      <c r="B16" s="228" t="s">
        <v>32</v>
      </c>
      <c r="C16" s="231">
        <v>528</v>
      </c>
      <c r="D16" s="231">
        <v>540</v>
      </c>
      <c r="E16" s="232">
        <v>534</v>
      </c>
      <c r="F16" s="233">
        <v>548</v>
      </c>
      <c r="G16" s="30">
        <v>566</v>
      </c>
      <c r="H16" s="30">
        <v>568</v>
      </c>
      <c r="I16" s="30">
        <v>578</v>
      </c>
      <c r="J16" s="234">
        <v>591</v>
      </c>
    </row>
    <row r="17" spans="1:10" x14ac:dyDescent="0.25">
      <c r="A17" s="211" t="s">
        <v>33</v>
      </c>
      <c r="B17" s="228" t="s">
        <v>34</v>
      </c>
      <c r="C17" s="231">
        <v>687</v>
      </c>
      <c r="D17" s="231">
        <v>664</v>
      </c>
      <c r="E17" s="232">
        <v>687</v>
      </c>
      <c r="F17" s="233">
        <v>700</v>
      </c>
      <c r="G17" s="30">
        <v>706</v>
      </c>
      <c r="H17" s="30">
        <v>725</v>
      </c>
      <c r="I17" s="30">
        <v>671</v>
      </c>
      <c r="J17" s="234">
        <v>688</v>
      </c>
    </row>
    <row r="18" spans="1:10" x14ac:dyDescent="0.25">
      <c r="A18" s="211" t="s">
        <v>35</v>
      </c>
      <c r="B18" s="228" t="s">
        <v>36</v>
      </c>
      <c r="C18" s="231">
        <v>632</v>
      </c>
      <c r="D18" s="231">
        <v>654</v>
      </c>
      <c r="E18" s="232">
        <v>659</v>
      </c>
      <c r="F18" s="233">
        <v>678</v>
      </c>
      <c r="G18" s="30">
        <v>686</v>
      </c>
      <c r="H18" s="30">
        <v>684</v>
      </c>
      <c r="I18" s="30">
        <v>646</v>
      </c>
      <c r="J18" s="234">
        <v>658</v>
      </c>
    </row>
    <row r="19" spans="1:10" x14ac:dyDescent="0.25">
      <c r="A19" s="211" t="s">
        <v>37</v>
      </c>
      <c r="B19" s="228" t="s">
        <v>38</v>
      </c>
      <c r="C19" s="231">
        <v>983</v>
      </c>
      <c r="D19" s="231">
        <v>992</v>
      </c>
      <c r="E19" s="232">
        <v>1016</v>
      </c>
      <c r="F19" s="233">
        <v>1034</v>
      </c>
      <c r="G19" s="30">
        <v>1058</v>
      </c>
      <c r="H19" s="30">
        <v>1075</v>
      </c>
      <c r="I19" s="30">
        <v>1018</v>
      </c>
      <c r="J19" s="234">
        <v>1039</v>
      </c>
    </row>
    <row r="20" spans="1:10" x14ac:dyDescent="0.25">
      <c r="A20" s="211" t="s">
        <v>39</v>
      </c>
      <c r="B20" s="228" t="s">
        <v>40</v>
      </c>
      <c r="C20" s="231">
        <v>579</v>
      </c>
      <c r="D20" s="231">
        <v>585</v>
      </c>
      <c r="E20" s="232">
        <v>589</v>
      </c>
      <c r="F20" s="233">
        <v>587</v>
      </c>
      <c r="G20" s="30">
        <v>610</v>
      </c>
      <c r="H20" s="30">
        <v>613</v>
      </c>
      <c r="I20" s="30">
        <v>599</v>
      </c>
      <c r="J20" s="234">
        <v>617</v>
      </c>
    </row>
    <row r="21" spans="1:10" x14ac:dyDescent="0.25">
      <c r="A21" s="211" t="s">
        <v>41</v>
      </c>
      <c r="B21" s="228" t="s">
        <v>42</v>
      </c>
      <c r="C21" s="231">
        <v>610</v>
      </c>
      <c r="D21" s="231">
        <v>612</v>
      </c>
      <c r="E21" s="232">
        <v>620</v>
      </c>
      <c r="F21" s="233">
        <v>633</v>
      </c>
      <c r="G21" s="30">
        <v>644</v>
      </c>
      <c r="H21" s="30">
        <v>652</v>
      </c>
      <c r="I21" s="30">
        <v>625</v>
      </c>
      <c r="J21" s="234">
        <v>652</v>
      </c>
    </row>
    <row r="22" spans="1:10" x14ac:dyDescent="0.25">
      <c r="A22" s="211" t="s">
        <v>43</v>
      </c>
      <c r="B22" s="228" t="s">
        <v>44</v>
      </c>
      <c r="C22" s="231">
        <v>565</v>
      </c>
      <c r="D22" s="231">
        <v>567</v>
      </c>
      <c r="E22" s="232">
        <v>578</v>
      </c>
      <c r="F22" s="233">
        <v>571</v>
      </c>
      <c r="G22" s="30">
        <v>582</v>
      </c>
      <c r="H22" s="30">
        <v>578</v>
      </c>
      <c r="I22" s="30">
        <v>566</v>
      </c>
      <c r="J22" s="235">
        <v>589</v>
      </c>
    </row>
    <row r="23" spans="1:10" ht="15.75" thickBot="1" x14ac:dyDescent="0.3">
      <c r="A23" s="222" t="s">
        <v>45</v>
      </c>
      <c r="B23" s="229" t="s">
        <v>46</v>
      </c>
      <c r="C23" s="236">
        <v>570</v>
      </c>
      <c r="D23" s="236">
        <v>583</v>
      </c>
      <c r="E23" s="237">
        <v>576</v>
      </c>
      <c r="F23" s="238">
        <v>590</v>
      </c>
      <c r="G23" s="149">
        <v>607</v>
      </c>
      <c r="H23" s="149">
        <v>627</v>
      </c>
      <c r="I23" s="149">
        <v>617</v>
      </c>
      <c r="J23" s="149">
        <v>621</v>
      </c>
    </row>
    <row r="25" spans="1:10" x14ac:dyDescent="0.25">
      <c r="C25">
        <v>2013</v>
      </c>
      <c r="D25">
        <v>2014</v>
      </c>
      <c r="E25">
        <v>2015</v>
      </c>
      <c r="F25">
        <v>2016</v>
      </c>
      <c r="G25">
        <v>2017</v>
      </c>
      <c r="H25">
        <v>2018</v>
      </c>
      <c r="I25">
        <v>2019</v>
      </c>
      <c r="J25">
        <v>2020</v>
      </c>
    </row>
    <row r="26" spans="1:10" x14ac:dyDescent="0.25">
      <c r="B26" t="s">
        <v>280</v>
      </c>
      <c r="C26" s="209">
        <f>+C5/1000</f>
        <v>15.577999999999999</v>
      </c>
      <c r="D26" s="209">
        <f t="shared" ref="D26:J26" si="1">+D5/1000</f>
        <v>15.786</v>
      </c>
      <c r="E26" s="209">
        <f t="shared" si="1"/>
        <v>16.071999999999999</v>
      </c>
      <c r="F26" s="209">
        <f t="shared" si="1"/>
        <v>16.254000000000001</v>
      </c>
      <c r="G26" s="209">
        <f t="shared" si="1"/>
        <v>16.494</v>
      </c>
      <c r="H26" s="209">
        <f t="shared" si="1"/>
        <v>16.710999999999999</v>
      </c>
      <c r="I26" s="209">
        <f t="shared" si="1"/>
        <v>16.074999999999999</v>
      </c>
      <c r="J26" s="209">
        <f t="shared" si="1"/>
        <v>16.338999999999999</v>
      </c>
    </row>
  </sheetData>
  <mergeCells count="4">
    <mergeCell ref="A1:F1"/>
    <mergeCell ref="A3:A4"/>
    <mergeCell ref="B3:B4"/>
    <mergeCell ref="C4:F4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11"/>
  <sheetViews>
    <sheetView workbookViewId="0">
      <selection activeCell="F24" sqref="F24"/>
    </sheetView>
  </sheetViews>
  <sheetFormatPr defaultRowHeight="11.25" x14ac:dyDescent="0.2"/>
  <cols>
    <col min="1" max="1" width="12.7109375" style="243" bestFit="1" customWidth="1"/>
    <col min="2" max="2" width="5.28515625" style="243" bestFit="1" customWidth="1"/>
    <col min="3" max="3" width="7.7109375" style="243" bestFit="1" customWidth="1"/>
    <col min="4" max="4" width="6.140625" style="243" customWidth="1"/>
    <col min="5" max="5" width="6.42578125" style="243" bestFit="1" customWidth="1"/>
    <col min="6" max="6" width="5.140625" style="243" customWidth="1"/>
    <col min="7" max="7" width="3.28515625" style="243" customWidth="1"/>
    <col min="8" max="8" width="14" style="243" bestFit="1" customWidth="1"/>
    <col min="9" max="9" width="4.7109375" style="243" bestFit="1" customWidth="1"/>
    <col min="10" max="10" width="6.140625" style="243" bestFit="1" customWidth="1"/>
    <col min="11" max="11" width="6.5703125" style="243" customWidth="1"/>
    <col min="12" max="12" width="6.140625" style="243" customWidth="1"/>
    <col min="13" max="13" width="5.28515625" style="243" bestFit="1" customWidth="1"/>
    <col min="14" max="16384" width="9.140625" style="243"/>
  </cols>
  <sheetData>
    <row r="1" spans="1:13" ht="15" x14ac:dyDescent="0.2">
      <c r="A1" s="390" t="s">
        <v>228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</row>
    <row r="2" spans="1:13" x14ac:dyDescent="0.2">
      <c r="A2" s="391" t="s">
        <v>126</v>
      </c>
      <c r="B2" s="391" t="s">
        <v>227</v>
      </c>
      <c r="C2" s="392" t="s">
        <v>120</v>
      </c>
      <c r="D2" s="393"/>
      <c r="E2" s="393"/>
      <c r="F2" s="393"/>
      <c r="H2" s="391" t="s">
        <v>126</v>
      </c>
      <c r="I2" s="391" t="s">
        <v>227</v>
      </c>
      <c r="J2" s="392" t="s">
        <v>120</v>
      </c>
      <c r="K2" s="393"/>
      <c r="L2" s="393"/>
      <c r="M2" s="393"/>
    </row>
    <row r="3" spans="1:13" ht="22.5" x14ac:dyDescent="0.2">
      <c r="A3" s="391"/>
      <c r="B3" s="391"/>
      <c r="C3" s="240" t="s">
        <v>115</v>
      </c>
      <c r="D3" s="252" t="s">
        <v>112</v>
      </c>
      <c r="E3" s="240" t="s">
        <v>113</v>
      </c>
      <c r="F3" s="240" t="s">
        <v>114</v>
      </c>
      <c r="H3" s="391"/>
      <c r="I3" s="391"/>
      <c r="J3" s="240" t="s">
        <v>115</v>
      </c>
      <c r="K3" s="252" t="s">
        <v>112</v>
      </c>
      <c r="L3" s="240" t="s">
        <v>113</v>
      </c>
      <c r="M3" s="240" t="s">
        <v>114</v>
      </c>
    </row>
    <row r="4" spans="1:13" s="258" customFormat="1" x14ac:dyDescent="0.2">
      <c r="A4" s="263" t="s">
        <v>49</v>
      </c>
      <c r="B4" s="241">
        <v>16339</v>
      </c>
      <c r="C4" s="241">
        <v>4903</v>
      </c>
      <c r="D4" s="241">
        <v>464</v>
      </c>
      <c r="E4" s="241">
        <v>3401</v>
      </c>
      <c r="F4" s="241">
        <v>7571</v>
      </c>
      <c r="H4" s="262" t="s">
        <v>179</v>
      </c>
      <c r="I4" s="242">
        <v>126</v>
      </c>
      <c r="J4" s="242">
        <v>0</v>
      </c>
      <c r="K4" s="259"/>
      <c r="L4" s="242">
        <v>49</v>
      </c>
      <c r="M4" s="242">
        <v>77</v>
      </c>
    </row>
    <row r="5" spans="1:13" x14ac:dyDescent="0.2">
      <c r="A5" s="262" t="s">
        <v>127</v>
      </c>
      <c r="B5" s="242">
        <v>649</v>
      </c>
      <c r="C5" s="242">
        <v>649</v>
      </c>
      <c r="D5" s="259"/>
      <c r="E5" s="242">
        <v>0</v>
      </c>
      <c r="F5" s="242">
        <v>0</v>
      </c>
      <c r="G5" s="258"/>
      <c r="H5" s="262" t="s">
        <v>180</v>
      </c>
      <c r="I5" s="242">
        <v>149</v>
      </c>
      <c r="J5" s="242">
        <v>0</v>
      </c>
      <c r="K5" s="259"/>
      <c r="L5" s="242">
        <v>61</v>
      </c>
      <c r="M5" s="242">
        <v>88</v>
      </c>
    </row>
    <row r="6" spans="1:13" x14ac:dyDescent="0.2">
      <c r="A6" s="262" t="s">
        <v>128</v>
      </c>
      <c r="B6" s="242">
        <v>620</v>
      </c>
      <c r="C6" s="242">
        <v>620</v>
      </c>
      <c r="D6" s="259"/>
      <c r="E6" s="242">
        <v>0</v>
      </c>
      <c r="F6" s="242">
        <v>0</v>
      </c>
      <c r="G6" s="258"/>
      <c r="H6" s="262" t="s">
        <v>181</v>
      </c>
      <c r="I6" s="242">
        <v>107</v>
      </c>
      <c r="J6" s="242">
        <v>0</v>
      </c>
      <c r="K6" s="259"/>
      <c r="L6" s="242">
        <v>42</v>
      </c>
      <c r="M6" s="242">
        <v>65</v>
      </c>
    </row>
    <row r="7" spans="1:13" x14ac:dyDescent="0.2">
      <c r="A7" s="262" t="s">
        <v>129</v>
      </c>
      <c r="B7" s="242">
        <v>593</v>
      </c>
      <c r="C7" s="242">
        <v>593</v>
      </c>
      <c r="D7" s="259"/>
      <c r="E7" s="242">
        <v>0</v>
      </c>
      <c r="F7" s="242">
        <v>0</v>
      </c>
      <c r="G7" s="258"/>
      <c r="H7" s="262" t="s">
        <v>182</v>
      </c>
      <c r="I7" s="242">
        <v>113</v>
      </c>
      <c r="J7" s="242">
        <v>0</v>
      </c>
      <c r="K7" s="259"/>
      <c r="L7" s="242">
        <v>36</v>
      </c>
      <c r="M7" s="242">
        <v>77</v>
      </c>
    </row>
    <row r="8" spans="1:13" x14ac:dyDescent="0.2">
      <c r="A8" s="262" t="s">
        <v>130</v>
      </c>
      <c r="B8" s="242">
        <v>573</v>
      </c>
      <c r="C8" s="242">
        <v>573</v>
      </c>
      <c r="D8" s="259"/>
      <c r="E8" s="242">
        <v>0</v>
      </c>
      <c r="F8" s="242">
        <v>0</v>
      </c>
      <c r="G8" s="258"/>
      <c r="H8" s="262" t="s">
        <v>183</v>
      </c>
      <c r="I8" s="242">
        <v>156</v>
      </c>
      <c r="J8" s="242">
        <v>0</v>
      </c>
      <c r="K8" s="259"/>
      <c r="L8" s="242">
        <v>55</v>
      </c>
      <c r="M8" s="242">
        <v>101</v>
      </c>
    </row>
    <row r="9" spans="1:13" x14ac:dyDescent="0.2">
      <c r="A9" s="262" t="s">
        <v>131</v>
      </c>
      <c r="B9" s="242">
        <v>203</v>
      </c>
      <c r="C9" s="242">
        <v>0</v>
      </c>
      <c r="D9" s="259"/>
      <c r="E9" s="242">
        <v>0</v>
      </c>
      <c r="F9" s="242">
        <v>203</v>
      </c>
      <c r="G9" s="258"/>
      <c r="H9" s="261" t="s">
        <v>29</v>
      </c>
      <c r="I9" s="241">
        <v>651</v>
      </c>
      <c r="J9" s="241">
        <v>0</v>
      </c>
      <c r="K9" s="260"/>
      <c r="L9" s="241">
        <v>243</v>
      </c>
      <c r="M9" s="241">
        <v>408</v>
      </c>
    </row>
    <row r="10" spans="1:13" x14ac:dyDescent="0.2">
      <c r="A10" s="262" t="s">
        <v>132</v>
      </c>
      <c r="B10" s="242">
        <v>153</v>
      </c>
      <c r="C10" s="242">
        <v>0</v>
      </c>
      <c r="D10" s="259"/>
      <c r="E10" s="242">
        <v>0</v>
      </c>
      <c r="F10" s="242">
        <v>153</v>
      </c>
      <c r="G10" s="258"/>
      <c r="H10" s="262" t="s">
        <v>185</v>
      </c>
      <c r="I10" s="242">
        <v>155</v>
      </c>
      <c r="J10" s="242">
        <v>0</v>
      </c>
      <c r="K10" s="259"/>
      <c r="L10" s="242">
        <v>61</v>
      </c>
      <c r="M10" s="242">
        <v>94</v>
      </c>
    </row>
    <row r="11" spans="1:13" x14ac:dyDescent="0.2">
      <c r="A11" s="262" t="s">
        <v>133</v>
      </c>
      <c r="B11" s="242">
        <v>603</v>
      </c>
      <c r="C11" s="242">
        <v>603</v>
      </c>
      <c r="D11" s="259"/>
      <c r="E11" s="242">
        <v>0</v>
      </c>
      <c r="F11" s="242">
        <v>0</v>
      </c>
      <c r="G11" s="258"/>
      <c r="H11" s="262" t="s">
        <v>186</v>
      </c>
      <c r="I11" s="242">
        <v>155</v>
      </c>
      <c r="J11" s="242">
        <v>0</v>
      </c>
      <c r="K11" s="259"/>
      <c r="L11" s="242">
        <v>49</v>
      </c>
      <c r="M11" s="242">
        <v>106</v>
      </c>
    </row>
    <row r="12" spans="1:13" x14ac:dyDescent="0.2">
      <c r="A12" s="262" t="s">
        <v>134</v>
      </c>
      <c r="B12" s="242">
        <v>586</v>
      </c>
      <c r="C12" s="242">
        <v>586</v>
      </c>
      <c r="D12" s="259"/>
      <c r="E12" s="242">
        <v>0</v>
      </c>
      <c r="F12" s="242">
        <v>0</v>
      </c>
      <c r="G12" s="258"/>
      <c r="H12" s="262" t="s">
        <v>187</v>
      </c>
      <c r="I12" s="242">
        <v>91</v>
      </c>
      <c r="J12" s="242">
        <v>0</v>
      </c>
      <c r="K12" s="259"/>
      <c r="L12" s="242">
        <v>50</v>
      </c>
      <c r="M12" s="242">
        <v>41</v>
      </c>
    </row>
    <row r="13" spans="1:13" x14ac:dyDescent="0.2">
      <c r="A13" s="262" t="s">
        <v>135</v>
      </c>
      <c r="B13" s="242">
        <v>591</v>
      </c>
      <c r="C13" s="242">
        <v>591</v>
      </c>
      <c r="D13" s="259"/>
      <c r="E13" s="242">
        <v>0</v>
      </c>
      <c r="F13" s="242">
        <v>0</v>
      </c>
      <c r="G13" s="258"/>
      <c r="H13" s="262" t="s">
        <v>188</v>
      </c>
      <c r="I13" s="242">
        <v>97</v>
      </c>
      <c r="J13" s="242">
        <v>0</v>
      </c>
      <c r="K13" s="259"/>
      <c r="L13" s="242">
        <v>32</v>
      </c>
      <c r="M13" s="242">
        <v>65</v>
      </c>
    </row>
    <row r="14" spans="1:13" x14ac:dyDescent="0.2">
      <c r="A14" s="262" t="s">
        <v>136</v>
      </c>
      <c r="B14" s="242">
        <v>688</v>
      </c>
      <c r="C14" s="242">
        <v>688</v>
      </c>
      <c r="D14" s="259"/>
      <c r="E14" s="242">
        <v>0</v>
      </c>
      <c r="F14" s="242">
        <v>0</v>
      </c>
      <c r="G14" s="258"/>
      <c r="H14" s="262" t="s">
        <v>189</v>
      </c>
      <c r="I14" s="242">
        <v>93</v>
      </c>
      <c r="J14" s="242">
        <v>0</v>
      </c>
      <c r="K14" s="259"/>
      <c r="L14" s="242">
        <v>43</v>
      </c>
      <c r="M14" s="242">
        <v>50</v>
      </c>
    </row>
    <row r="15" spans="1:13" s="258" customFormat="1" x14ac:dyDescent="0.2">
      <c r="A15" s="261" t="s">
        <v>11</v>
      </c>
      <c r="B15" s="241">
        <v>5259</v>
      </c>
      <c r="C15" s="241">
        <v>4903</v>
      </c>
      <c r="D15" s="260"/>
      <c r="E15" s="241">
        <v>0</v>
      </c>
      <c r="F15" s="241">
        <v>356</v>
      </c>
      <c r="H15" s="261" t="s">
        <v>184</v>
      </c>
      <c r="I15" s="241">
        <v>591</v>
      </c>
      <c r="J15" s="241">
        <v>0</v>
      </c>
      <c r="K15" s="260"/>
      <c r="L15" s="241">
        <v>235</v>
      </c>
      <c r="M15" s="241">
        <v>356</v>
      </c>
    </row>
    <row r="16" spans="1:13" x14ac:dyDescent="0.2">
      <c r="A16" s="262" t="s">
        <v>138</v>
      </c>
      <c r="B16" s="242">
        <v>103</v>
      </c>
      <c r="C16" s="242">
        <v>0</v>
      </c>
      <c r="D16" s="259"/>
      <c r="E16" s="242">
        <v>0</v>
      </c>
      <c r="F16" s="242">
        <v>103</v>
      </c>
      <c r="G16" s="258"/>
      <c r="H16" s="262" t="s">
        <v>191</v>
      </c>
      <c r="I16" s="242">
        <v>207</v>
      </c>
      <c r="J16" s="242">
        <v>0</v>
      </c>
      <c r="K16" s="259"/>
      <c r="L16" s="242">
        <v>93</v>
      </c>
      <c r="M16" s="242">
        <v>114</v>
      </c>
    </row>
    <row r="17" spans="1:13" x14ac:dyDescent="0.2">
      <c r="A17" s="262" t="s">
        <v>139</v>
      </c>
      <c r="B17" s="242">
        <v>90</v>
      </c>
      <c r="C17" s="242">
        <v>0</v>
      </c>
      <c r="D17" s="259"/>
      <c r="E17" s="242">
        <v>0</v>
      </c>
      <c r="F17" s="242">
        <v>90</v>
      </c>
      <c r="G17" s="258"/>
      <c r="H17" s="262" t="s">
        <v>192</v>
      </c>
      <c r="I17" s="242">
        <v>172</v>
      </c>
      <c r="J17" s="242">
        <v>0</v>
      </c>
      <c r="K17" s="259"/>
      <c r="L17" s="242">
        <v>28</v>
      </c>
      <c r="M17" s="242">
        <v>144</v>
      </c>
    </row>
    <row r="18" spans="1:13" x14ac:dyDescent="0.2">
      <c r="A18" s="262" t="s">
        <v>140</v>
      </c>
      <c r="B18" s="242">
        <v>115</v>
      </c>
      <c r="C18" s="242">
        <v>0</v>
      </c>
      <c r="D18" s="259"/>
      <c r="E18" s="242">
        <v>0</v>
      </c>
      <c r="F18" s="242">
        <v>115</v>
      </c>
      <c r="G18" s="258"/>
      <c r="H18" s="262" t="s">
        <v>193</v>
      </c>
      <c r="I18" s="242">
        <v>173</v>
      </c>
      <c r="J18" s="242">
        <v>0</v>
      </c>
      <c r="K18" s="259"/>
      <c r="L18" s="242">
        <v>3</v>
      </c>
      <c r="M18" s="242">
        <v>170</v>
      </c>
    </row>
    <row r="19" spans="1:13" x14ac:dyDescent="0.2">
      <c r="A19" s="262" t="s">
        <v>141</v>
      </c>
      <c r="B19" s="242">
        <v>259</v>
      </c>
      <c r="C19" s="242">
        <v>0</v>
      </c>
      <c r="D19" s="259"/>
      <c r="E19" s="242">
        <v>259</v>
      </c>
      <c r="F19" s="242">
        <v>0</v>
      </c>
      <c r="G19" s="258"/>
      <c r="H19" s="262" t="s">
        <v>194</v>
      </c>
      <c r="I19" s="242">
        <v>136</v>
      </c>
      <c r="J19" s="242">
        <v>0</v>
      </c>
      <c r="K19" s="259"/>
      <c r="L19" s="242">
        <v>63</v>
      </c>
      <c r="M19" s="242">
        <v>73</v>
      </c>
    </row>
    <row r="20" spans="1:13" s="258" customFormat="1" x14ac:dyDescent="0.2">
      <c r="A20" s="261" t="s">
        <v>13</v>
      </c>
      <c r="B20" s="241">
        <v>567</v>
      </c>
      <c r="C20" s="241">
        <v>0</v>
      </c>
      <c r="D20" s="260"/>
      <c r="E20" s="241">
        <v>259</v>
      </c>
      <c r="F20" s="241">
        <v>308</v>
      </c>
      <c r="H20" s="261" t="s">
        <v>190</v>
      </c>
      <c r="I20" s="241">
        <v>688</v>
      </c>
      <c r="J20" s="241">
        <v>0</v>
      </c>
      <c r="K20" s="260"/>
      <c r="L20" s="241">
        <v>187</v>
      </c>
      <c r="M20" s="241">
        <v>501</v>
      </c>
    </row>
    <row r="21" spans="1:13" x14ac:dyDescent="0.2">
      <c r="A21" s="262" t="s">
        <v>142</v>
      </c>
      <c r="B21" s="242">
        <v>115</v>
      </c>
      <c r="C21" s="242">
        <v>0</v>
      </c>
      <c r="D21" s="259"/>
      <c r="E21" s="242">
        <v>46</v>
      </c>
      <c r="F21" s="242">
        <v>69</v>
      </c>
      <c r="G21" s="258"/>
      <c r="H21" s="262" t="s">
        <v>196</v>
      </c>
      <c r="I21" s="242">
        <v>145</v>
      </c>
      <c r="J21" s="242">
        <v>0</v>
      </c>
      <c r="K21" s="259"/>
      <c r="L21" s="242">
        <v>0</v>
      </c>
      <c r="M21" s="242">
        <v>145</v>
      </c>
    </row>
    <row r="22" spans="1:13" ht="18" x14ac:dyDescent="0.2">
      <c r="A22" s="262" t="s">
        <v>143</v>
      </c>
      <c r="B22" s="242">
        <v>114</v>
      </c>
      <c r="C22" s="242">
        <v>0</v>
      </c>
      <c r="D22" s="259"/>
      <c r="E22" s="242">
        <v>56</v>
      </c>
      <c r="F22" s="242">
        <v>58</v>
      </c>
      <c r="G22" s="258"/>
      <c r="H22" s="262" t="s">
        <v>197</v>
      </c>
      <c r="I22" s="242">
        <v>130</v>
      </c>
      <c r="J22" s="242">
        <v>0</v>
      </c>
      <c r="K22" s="259"/>
      <c r="L22" s="242">
        <v>0</v>
      </c>
      <c r="M22" s="242">
        <v>130</v>
      </c>
    </row>
    <row r="23" spans="1:13" x14ac:dyDescent="0.2">
      <c r="A23" s="262" t="s">
        <v>144</v>
      </c>
      <c r="B23" s="242">
        <v>147</v>
      </c>
      <c r="C23" s="242">
        <v>0</v>
      </c>
      <c r="D23" s="259"/>
      <c r="E23" s="242">
        <v>84</v>
      </c>
      <c r="F23" s="242">
        <v>63</v>
      </c>
      <c r="G23" s="258"/>
      <c r="H23" s="262" t="s">
        <v>198</v>
      </c>
      <c r="I23" s="242">
        <v>129</v>
      </c>
      <c r="J23" s="242">
        <v>0</v>
      </c>
      <c r="K23" s="259"/>
      <c r="L23" s="242">
        <v>0</v>
      </c>
      <c r="M23" s="242">
        <v>129</v>
      </c>
    </row>
    <row r="24" spans="1:13" x14ac:dyDescent="0.2">
      <c r="A24" s="262" t="s">
        <v>145</v>
      </c>
      <c r="B24" s="242">
        <v>110</v>
      </c>
      <c r="C24" s="242">
        <v>0</v>
      </c>
      <c r="D24" s="259"/>
      <c r="E24" s="242">
        <v>19</v>
      </c>
      <c r="F24" s="242">
        <v>91</v>
      </c>
      <c r="G24" s="258"/>
      <c r="H24" s="262" t="s">
        <v>199</v>
      </c>
      <c r="I24" s="242">
        <v>149</v>
      </c>
      <c r="J24" s="242">
        <v>0</v>
      </c>
      <c r="K24" s="259"/>
      <c r="L24" s="242">
        <v>0</v>
      </c>
      <c r="M24" s="242">
        <v>149</v>
      </c>
    </row>
    <row r="25" spans="1:13" x14ac:dyDescent="0.2">
      <c r="A25" s="262" t="s">
        <v>146</v>
      </c>
      <c r="B25" s="242">
        <v>165</v>
      </c>
      <c r="C25" s="242">
        <v>0</v>
      </c>
      <c r="D25" s="259"/>
      <c r="E25" s="242">
        <v>42</v>
      </c>
      <c r="F25" s="242">
        <v>123</v>
      </c>
      <c r="G25" s="258"/>
      <c r="H25" s="262" t="s">
        <v>200</v>
      </c>
      <c r="I25" s="242">
        <v>105</v>
      </c>
      <c r="J25" s="242">
        <v>0</v>
      </c>
      <c r="K25" s="259"/>
      <c r="L25" s="242">
        <v>105</v>
      </c>
      <c r="M25" s="242">
        <v>0</v>
      </c>
    </row>
    <row r="26" spans="1:13" x14ac:dyDescent="0.2">
      <c r="A26" s="262" t="s">
        <v>147</v>
      </c>
      <c r="B26" s="242">
        <v>157</v>
      </c>
      <c r="C26" s="242">
        <v>0</v>
      </c>
      <c r="D26" s="259"/>
      <c r="E26" s="242">
        <v>54</v>
      </c>
      <c r="F26" s="242">
        <v>103</v>
      </c>
      <c r="G26" s="258"/>
      <c r="H26" s="261" t="s">
        <v>195</v>
      </c>
      <c r="I26" s="241">
        <v>658</v>
      </c>
      <c r="J26" s="241">
        <v>0</v>
      </c>
      <c r="K26" s="260"/>
      <c r="L26" s="241">
        <v>105</v>
      </c>
      <c r="M26" s="241">
        <v>553</v>
      </c>
    </row>
    <row r="27" spans="1:13" s="258" customFormat="1" x14ac:dyDescent="0.2">
      <c r="A27" s="261" t="s">
        <v>229</v>
      </c>
      <c r="B27" s="241">
        <v>808</v>
      </c>
      <c r="C27" s="241">
        <v>0</v>
      </c>
      <c r="D27" s="260"/>
      <c r="E27" s="241">
        <v>301</v>
      </c>
      <c r="F27" s="241">
        <v>507</v>
      </c>
      <c r="H27" s="262" t="s">
        <v>202</v>
      </c>
      <c r="I27" s="242">
        <v>102</v>
      </c>
      <c r="J27" s="242">
        <v>0</v>
      </c>
      <c r="K27" s="259"/>
      <c r="L27" s="242">
        <v>23</v>
      </c>
      <c r="M27" s="242">
        <v>79</v>
      </c>
    </row>
    <row r="28" spans="1:13" x14ac:dyDescent="0.2">
      <c r="A28" s="262" t="s">
        <v>149</v>
      </c>
      <c r="B28" s="242">
        <v>159</v>
      </c>
      <c r="C28" s="242">
        <v>0</v>
      </c>
      <c r="D28" s="259"/>
      <c r="E28" s="242">
        <v>53</v>
      </c>
      <c r="F28" s="242">
        <v>106</v>
      </c>
      <c r="G28" s="258"/>
      <c r="H28" s="262" t="s">
        <v>203</v>
      </c>
      <c r="I28" s="242">
        <v>102</v>
      </c>
      <c r="J28" s="242">
        <v>0</v>
      </c>
      <c r="K28" s="259"/>
      <c r="L28" s="242">
        <v>8</v>
      </c>
      <c r="M28" s="242">
        <v>94</v>
      </c>
    </row>
    <row r="29" spans="1:13" x14ac:dyDescent="0.2">
      <c r="A29" s="262" t="s">
        <v>150</v>
      </c>
      <c r="B29" s="242">
        <v>141</v>
      </c>
      <c r="C29" s="242">
        <v>0</v>
      </c>
      <c r="D29" s="259"/>
      <c r="E29" s="242">
        <v>92</v>
      </c>
      <c r="F29" s="242">
        <v>49</v>
      </c>
      <c r="G29" s="258"/>
      <c r="H29" s="262" t="s">
        <v>204</v>
      </c>
      <c r="I29" s="242">
        <v>90</v>
      </c>
      <c r="J29" s="242">
        <v>0</v>
      </c>
      <c r="K29" s="259"/>
      <c r="L29" s="242">
        <v>11</v>
      </c>
      <c r="M29" s="242">
        <v>79</v>
      </c>
    </row>
    <row r="30" spans="1:13" x14ac:dyDescent="0.2">
      <c r="A30" s="262" t="s">
        <v>151</v>
      </c>
      <c r="B30" s="242">
        <v>103</v>
      </c>
      <c r="C30" s="242">
        <v>0</v>
      </c>
      <c r="D30" s="259"/>
      <c r="E30" s="242">
        <v>22</v>
      </c>
      <c r="F30" s="242">
        <v>81</v>
      </c>
      <c r="G30" s="258"/>
      <c r="H30" s="262" t="s">
        <v>205</v>
      </c>
      <c r="I30" s="242">
        <v>192</v>
      </c>
      <c r="J30" s="242">
        <v>0</v>
      </c>
      <c r="K30" s="259"/>
      <c r="L30" s="242">
        <v>105</v>
      </c>
      <c r="M30" s="242">
        <v>87</v>
      </c>
    </row>
    <row r="31" spans="1:13" x14ac:dyDescent="0.2">
      <c r="A31" s="262" t="s">
        <v>152</v>
      </c>
      <c r="B31" s="242">
        <v>96</v>
      </c>
      <c r="C31" s="242">
        <v>0</v>
      </c>
      <c r="D31" s="259"/>
      <c r="E31" s="242">
        <v>6</v>
      </c>
      <c r="F31" s="242">
        <v>90</v>
      </c>
      <c r="G31" s="258"/>
      <c r="H31" s="262" t="s">
        <v>206</v>
      </c>
      <c r="I31" s="242">
        <v>190</v>
      </c>
      <c r="J31" s="242">
        <v>0</v>
      </c>
      <c r="K31" s="259"/>
      <c r="L31" s="242">
        <v>20</v>
      </c>
      <c r="M31" s="242">
        <v>170</v>
      </c>
    </row>
    <row r="32" spans="1:13" x14ac:dyDescent="0.2">
      <c r="A32" s="262" t="s">
        <v>153</v>
      </c>
      <c r="B32" s="242">
        <v>148</v>
      </c>
      <c r="C32" s="242">
        <v>0</v>
      </c>
      <c r="D32" s="259"/>
      <c r="E32" s="242">
        <v>39</v>
      </c>
      <c r="F32" s="242">
        <v>109</v>
      </c>
      <c r="G32" s="258"/>
      <c r="H32" s="262" t="s">
        <v>207</v>
      </c>
      <c r="I32" s="242">
        <v>107</v>
      </c>
      <c r="J32" s="242">
        <v>0</v>
      </c>
      <c r="K32" s="259"/>
      <c r="L32" s="242">
        <v>21</v>
      </c>
      <c r="M32" s="242">
        <v>86</v>
      </c>
    </row>
    <row r="33" spans="1:13" s="258" customFormat="1" x14ac:dyDescent="0.2">
      <c r="A33" s="261" t="s">
        <v>148</v>
      </c>
      <c r="B33" s="241">
        <v>647</v>
      </c>
      <c r="C33" s="241">
        <v>0</v>
      </c>
      <c r="D33" s="260"/>
      <c r="E33" s="241">
        <v>212</v>
      </c>
      <c r="F33" s="241">
        <v>435</v>
      </c>
      <c r="H33" s="262" t="s">
        <v>208</v>
      </c>
      <c r="I33" s="242">
        <v>256</v>
      </c>
      <c r="J33" s="242">
        <v>0</v>
      </c>
      <c r="K33" s="259">
        <v>256</v>
      </c>
      <c r="L33" s="242">
        <v>0</v>
      </c>
      <c r="M33" s="242">
        <v>0</v>
      </c>
    </row>
    <row r="34" spans="1:13" x14ac:dyDescent="0.2">
      <c r="A34" s="262" t="s">
        <v>155</v>
      </c>
      <c r="B34" s="242">
        <v>126</v>
      </c>
      <c r="C34" s="242">
        <v>0</v>
      </c>
      <c r="D34" s="259"/>
      <c r="E34" s="242">
        <v>0</v>
      </c>
      <c r="F34" s="242">
        <v>126</v>
      </c>
      <c r="G34" s="258"/>
      <c r="H34" s="261" t="s">
        <v>201</v>
      </c>
      <c r="I34" s="241">
        <v>1039</v>
      </c>
      <c r="J34" s="241">
        <v>0</v>
      </c>
      <c r="K34" s="260">
        <f>+K33</f>
        <v>256</v>
      </c>
      <c r="L34" s="241">
        <v>188</v>
      </c>
      <c r="M34" s="241">
        <v>595</v>
      </c>
    </row>
    <row r="35" spans="1:13" x14ac:dyDescent="0.2">
      <c r="A35" s="262" t="s">
        <v>156</v>
      </c>
      <c r="B35" s="242">
        <v>94</v>
      </c>
      <c r="C35" s="242">
        <v>0</v>
      </c>
      <c r="D35" s="259"/>
      <c r="E35" s="242">
        <v>0</v>
      </c>
      <c r="F35" s="242">
        <v>94</v>
      </c>
      <c r="G35" s="258"/>
      <c r="H35" s="262" t="s">
        <v>172</v>
      </c>
      <c r="I35" s="242">
        <v>138</v>
      </c>
      <c r="J35" s="242">
        <v>0</v>
      </c>
      <c r="K35" s="259"/>
      <c r="L35" s="242">
        <v>99</v>
      </c>
      <c r="M35" s="242">
        <v>39</v>
      </c>
    </row>
    <row r="36" spans="1:13" x14ac:dyDescent="0.2">
      <c r="A36" s="262" t="s">
        <v>157</v>
      </c>
      <c r="B36" s="242">
        <v>137</v>
      </c>
      <c r="C36" s="242">
        <v>0</v>
      </c>
      <c r="D36" s="259"/>
      <c r="E36" s="242">
        <v>0</v>
      </c>
      <c r="F36" s="242">
        <v>137</v>
      </c>
      <c r="G36" s="258"/>
      <c r="H36" s="262" t="s">
        <v>209</v>
      </c>
      <c r="I36" s="242">
        <v>160</v>
      </c>
      <c r="J36" s="242">
        <v>0</v>
      </c>
      <c r="K36" s="259"/>
      <c r="L36" s="242">
        <v>69</v>
      </c>
      <c r="M36" s="242">
        <v>91</v>
      </c>
    </row>
    <row r="37" spans="1:13" x14ac:dyDescent="0.2">
      <c r="A37" s="262" t="s">
        <v>158</v>
      </c>
      <c r="B37" s="242">
        <v>137</v>
      </c>
      <c r="C37" s="242">
        <v>0</v>
      </c>
      <c r="D37" s="259"/>
      <c r="E37" s="242">
        <v>0</v>
      </c>
      <c r="F37" s="242">
        <v>137</v>
      </c>
      <c r="G37" s="258"/>
      <c r="H37" s="262" t="s">
        <v>210</v>
      </c>
      <c r="I37" s="242">
        <v>144</v>
      </c>
      <c r="J37" s="242">
        <v>0</v>
      </c>
      <c r="K37" s="259"/>
      <c r="L37" s="242">
        <v>39</v>
      </c>
      <c r="M37" s="242">
        <v>105</v>
      </c>
    </row>
    <row r="38" spans="1:13" x14ac:dyDescent="0.2">
      <c r="A38" s="262" t="s">
        <v>159</v>
      </c>
      <c r="B38" s="242">
        <v>98</v>
      </c>
      <c r="C38" s="242">
        <v>0</v>
      </c>
      <c r="D38" s="259"/>
      <c r="E38" s="242">
        <v>98</v>
      </c>
      <c r="F38" s="242">
        <v>0</v>
      </c>
      <c r="G38" s="258"/>
      <c r="H38" s="262" t="s">
        <v>211</v>
      </c>
      <c r="I38" s="242">
        <v>175</v>
      </c>
      <c r="J38" s="242">
        <v>0</v>
      </c>
      <c r="K38" s="259"/>
      <c r="L38" s="242">
        <v>115</v>
      </c>
      <c r="M38" s="242">
        <v>60</v>
      </c>
    </row>
    <row r="39" spans="1:13" s="258" customFormat="1" x14ac:dyDescent="0.2">
      <c r="A39" s="261" t="s">
        <v>154</v>
      </c>
      <c r="B39" s="241">
        <v>592</v>
      </c>
      <c r="C39" s="241">
        <v>0</v>
      </c>
      <c r="D39" s="260"/>
      <c r="E39" s="241">
        <v>98</v>
      </c>
      <c r="F39" s="241">
        <v>494</v>
      </c>
      <c r="H39" s="261" t="s">
        <v>39</v>
      </c>
      <c r="I39" s="241">
        <v>617</v>
      </c>
      <c r="J39" s="241">
        <v>0</v>
      </c>
      <c r="K39" s="260"/>
      <c r="L39" s="241">
        <v>322</v>
      </c>
      <c r="M39" s="241">
        <v>295</v>
      </c>
    </row>
    <row r="40" spans="1:13" x14ac:dyDescent="0.2">
      <c r="A40" s="262" t="s">
        <v>161</v>
      </c>
      <c r="B40" s="242">
        <v>137</v>
      </c>
      <c r="C40" s="242">
        <v>0</v>
      </c>
      <c r="D40" s="259"/>
      <c r="E40" s="242">
        <v>0</v>
      </c>
      <c r="F40" s="242">
        <v>137</v>
      </c>
      <c r="G40" s="258"/>
      <c r="H40" s="262" t="s">
        <v>213</v>
      </c>
      <c r="I40" s="242">
        <v>107</v>
      </c>
      <c r="J40" s="242">
        <v>0</v>
      </c>
      <c r="K40" s="259"/>
      <c r="L40" s="242">
        <v>18</v>
      </c>
      <c r="M40" s="242">
        <v>89</v>
      </c>
    </row>
    <row r="41" spans="1:13" x14ac:dyDescent="0.2">
      <c r="A41" s="262" t="s">
        <v>162</v>
      </c>
      <c r="B41" s="242">
        <v>111</v>
      </c>
      <c r="C41" s="242">
        <v>0</v>
      </c>
      <c r="D41" s="259"/>
      <c r="E41" s="242">
        <v>0</v>
      </c>
      <c r="F41" s="242">
        <v>111</v>
      </c>
      <c r="G41" s="258"/>
      <c r="H41" s="262" t="s">
        <v>214</v>
      </c>
      <c r="I41" s="242">
        <v>105</v>
      </c>
      <c r="J41" s="242">
        <v>0</v>
      </c>
      <c r="K41" s="259"/>
      <c r="L41" s="242">
        <v>0</v>
      </c>
      <c r="M41" s="242">
        <v>105</v>
      </c>
    </row>
    <row r="42" spans="1:13" x14ac:dyDescent="0.2">
      <c r="A42" s="262" t="s">
        <v>163</v>
      </c>
      <c r="B42" s="242">
        <v>121</v>
      </c>
      <c r="C42" s="242">
        <v>0</v>
      </c>
      <c r="D42" s="259"/>
      <c r="E42" s="242">
        <v>0</v>
      </c>
      <c r="F42" s="242">
        <v>121</v>
      </c>
      <c r="G42" s="258"/>
      <c r="H42" s="262" t="s">
        <v>215</v>
      </c>
      <c r="I42" s="242">
        <v>117</v>
      </c>
      <c r="J42" s="242">
        <v>0</v>
      </c>
      <c r="K42" s="259"/>
      <c r="L42" s="242">
        <v>41</v>
      </c>
      <c r="M42" s="242">
        <v>76</v>
      </c>
    </row>
    <row r="43" spans="1:13" x14ac:dyDescent="0.2">
      <c r="A43" s="262" t="s">
        <v>164</v>
      </c>
      <c r="B43" s="242">
        <v>100</v>
      </c>
      <c r="C43" s="242">
        <v>0</v>
      </c>
      <c r="D43" s="259"/>
      <c r="E43" s="242">
        <v>100</v>
      </c>
      <c r="F43" s="242">
        <v>0</v>
      </c>
      <c r="G43" s="258"/>
      <c r="H43" s="262" t="s">
        <v>216</v>
      </c>
      <c r="I43" s="242">
        <v>102</v>
      </c>
      <c r="J43" s="242">
        <v>0</v>
      </c>
      <c r="K43" s="259"/>
      <c r="L43" s="242">
        <v>25</v>
      </c>
      <c r="M43" s="242">
        <v>77</v>
      </c>
    </row>
    <row r="44" spans="1:13" s="258" customFormat="1" x14ac:dyDescent="0.2">
      <c r="A44" s="261" t="s">
        <v>160</v>
      </c>
      <c r="B44" s="241">
        <v>469</v>
      </c>
      <c r="C44" s="241">
        <v>0</v>
      </c>
      <c r="D44" s="260"/>
      <c r="E44" s="241">
        <v>100</v>
      </c>
      <c r="F44" s="241">
        <v>369</v>
      </c>
      <c r="H44" s="262" t="s">
        <v>217</v>
      </c>
      <c r="I44" s="242">
        <v>221</v>
      </c>
      <c r="J44" s="242">
        <v>0</v>
      </c>
      <c r="K44" s="259"/>
      <c r="L44" s="242">
        <v>221</v>
      </c>
      <c r="M44" s="242">
        <v>0</v>
      </c>
    </row>
    <row r="45" spans="1:13" x14ac:dyDescent="0.2">
      <c r="A45" s="262" t="s">
        <v>166</v>
      </c>
      <c r="B45" s="242">
        <v>249</v>
      </c>
      <c r="C45" s="242">
        <v>0</v>
      </c>
      <c r="D45" s="259"/>
      <c r="E45" s="242">
        <v>0</v>
      </c>
      <c r="F45" s="242">
        <v>249</v>
      </c>
      <c r="G45" s="258"/>
      <c r="H45" s="261" t="s">
        <v>212</v>
      </c>
      <c r="I45" s="241">
        <v>652</v>
      </c>
      <c r="J45" s="241">
        <v>0</v>
      </c>
      <c r="K45" s="260"/>
      <c r="L45" s="241">
        <f>+L40+L41+L42+L43+L44</f>
        <v>305</v>
      </c>
      <c r="M45" s="241">
        <f>+M40+M41+M42+M43+M44</f>
        <v>347</v>
      </c>
    </row>
    <row r="46" spans="1:13" x14ac:dyDescent="0.2">
      <c r="A46" s="262" t="s">
        <v>167</v>
      </c>
      <c r="B46" s="242">
        <v>115</v>
      </c>
      <c r="C46" s="242">
        <v>0</v>
      </c>
      <c r="D46" s="259"/>
      <c r="E46" s="242">
        <v>0</v>
      </c>
      <c r="F46" s="242">
        <v>115</v>
      </c>
      <c r="G46" s="258"/>
      <c r="H46" s="262" t="s">
        <v>219</v>
      </c>
      <c r="I46" s="242">
        <v>252</v>
      </c>
      <c r="J46" s="242">
        <v>0</v>
      </c>
      <c r="K46" s="259"/>
      <c r="L46" s="242">
        <v>252</v>
      </c>
      <c r="M46" s="242">
        <v>0</v>
      </c>
    </row>
    <row r="47" spans="1:13" x14ac:dyDescent="0.2">
      <c r="A47" s="262" t="s">
        <v>168</v>
      </c>
      <c r="B47" s="242">
        <v>188</v>
      </c>
      <c r="C47" s="242">
        <v>0</v>
      </c>
      <c r="D47" s="259"/>
      <c r="E47" s="242">
        <v>0</v>
      </c>
      <c r="F47" s="242">
        <v>188</v>
      </c>
      <c r="G47" s="258"/>
      <c r="H47" s="262" t="s">
        <v>220</v>
      </c>
      <c r="I47" s="242">
        <v>120</v>
      </c>
      <c r="J47" s="242">
        <v>0</v>
      </c>
      <c r="K47" s="259"/>
      <c r="L47" s="242">
        <v>0</v>
      </c>
      <c r="M47" s="242">
        <v>120</v>
      </c>
    </row>
    <row r="48" spans="1:13" x14ac:dyDescent="0.2">
      <c r="A48" s="262" t="s">
        <v>169</v>
      </c>
      <c r="B48" s="242">
        <v>156</v>
      </c>
      <c r="C48" s="242">
        <v>0</v>
      </c>
      <c r="D48" s="259"/>
      <c r="E48" s="242">
        <v>156</v>
      </c>
      <c r="F48" s="242">
        <v>0</v>
      </c>
      <c r="G48" s="258"/>
      <c r="H48" s="262" t="s">
        <v>221</v>
      </c>
      <c r="I48" s="242">
        <v>85</v>
      </c>
      <c r="J48" s="242">
        <v>0</v>
      </c>
      <c r="K48" s="259"/>
      <c r="L48" s="242">
        <v>0</v>
      </c>
      <c r="M48" s="242">
        <v>85</v>
      </c>
    </row>
    <row r="49" spans="1:13" x14ac:dyDescent="0.2">
      <c r="A49" s="262" t="s">
        <v>170</v>
      </c>
      <c r="B49" s="242">
        <v>208</v>
      </c>
      <c r="C49" s="242">
        <v>0</v>
      </c>
      <c r="D49" s="259">
        <v>208</v>
      </c>
      <c r="E49" s="242">
        <v>0</v>
      </c>
      <c r="F49" s="242">
        <v>0</v>
      </c>
      <c r="G49" s="258"/>
      <c r="H49" s="262" t="s">
        <v>222</v>
      </c>
      <c r="I49" s="242">
        <v>132</v>
      </c>
      <c r="J49" s="242">
        <v>0</v>
      </c>
      <c r="K49" s="259"/>
      <c r="L49" s="242">
        <v>0</v>
      </c>
      <c r="M49" s="242">
        <v>132</v>
      </c>
    </row>
    <row r="50" spans="1:13" s="258" customFormat="1" x14ac:dyDescent="0.2">
      <c r="A50" s="261" t="s">
        <v>165</v>
      </c>
      <c r="B50" s="241">
        <v>916</v>
      </c>
      <c r="C50" s="241">
        <v>0</v>
      </c>
      <c r="D50" s="260">
        <v>208</v>
      </c>
      <c r="E50" s="241">
        <v>156</v>
      </c>
      <c r="F50" s="241">
        <v>552</v>
      </c>
      <c r="H50" s="261" t="s">
        <v>218</v>
      </c>
      <c r="I50" s="241">
        <v>589</v>
      </c>
      <c r="J50" s="241">
        <v>0</v>
      </c>
      <c r="K50" s="260"/>
      <c r="L50" s="241">
        <v>252</v>
      </c>
      <c r="M50" s="241">
        <v>337</v>
      </c>
    </row>
    <row r="51" spans="1:13" x14ac:dyDescent="0.2">
      <c r="A51" s="262" t="s">
        <v>172</v>
      </c>
      <c r="B51" s="242">
        <v>217</v>
      </c>
      <c r="C51" s="242">
        <v>0</v>
      </c>
      <c r="D51" s="259"/>
      <c r="E51" s="242">
        <v>26</v>
      </c>
      <c r="F51" s="242">
        <v>191</v>
      </c>
      <c r="G51" s="258"/>
      <c r="H51" s="262" t="s">
        <v>223</v>
      </c>
      <c r="I51" s="242">
        <v>151</v>
      </c>
      <c r="J51" s="242">
        <v>0</v>
      </c>
      <c r="K51" s="259"/>
      <c r="L51" s="242">
        <v>57</v>
      </c>
      <c r="M51" s="242">
        <v>94</v>
      </c>
    </row>
    <row r="52" spans="1:13" x14ac:dyDescent="0.2">
      <c r="A52" s="262" t="s">
        <v>173</v>
      </c>
      <c r="B52" s="242">
        <v>144</v>
      </c>
      <c r="C52" s="242">
        <v>0</v>
      </c>
      <c r="D52" s="259"/>
      <c r="E52" s="242">
        <v>37</v>
      </c>
      <c r="F52" s="242">
        <v>107</v>
      </c>
      <c r="G52" s="258"/>
      <c r="H52" s="262" t="s">
        <v>224</v>
      </c>
      <c r="I52" s="242">
        <v>159</v>
      </c>
      <c r="J52" s="242">
        <v>0</v>
      </c>
      <c r="K52" s="259"/>
      <c r="L52" s="242">
        <v>72</v>
      </c>
      <c r="M52" s="242">
        <v>87</v>
      </c>
    </row>
    <row r="53" spans="1:13" x14ac:dyDescent="0.2">
      <c r="A53" s="262" t="s">
        <v>174</v>
      </c>
      <c r="B53" s="242">
        <v>140</v>
      </c>
      <c r="C53" s="242">
        <v>0</v>
      </c>
      <c r="D53" s="259"/>
      <c r="E53" s="242">
        <v>34</v>
      </c>
      <c r="F53" s="242">
        <v>106</v>
      </c>
      <c r="G53" s="258"/>
      <c r="H53" s="262" t="s">
        <v>225</v>
      </c>
      <c r="I53" s="242">
        <v>161</v>
      </c>
      <c r="J53" s="242">
        <v>0</v>
      </c>
      <c r="K53" s="259"/>
      <c r="L53" s="242">
        <v>73</v>
      </c>
      <c r="M53" s="242">
        <v>88</v>
      </c>
    </row>
    <row r="54" spans="1:13" s="258" customFormat="1" x14ac:dyDescent="0.2">
      <c r="A54" s="261" t="s">
        <v>171</v>
      </c>
      <c r="B54" s="241">
        <v>501</v>
      </c>
      <c r="C54" s="241">
        <v>0</v>
      </c>
      <c r="D54" s="260"/>
      <c r="E54" s="241">
        <v>97</v>
      </c>
      <c r="F54" s="241">
        <v>404</v>
      </c>
      <c r="H54" s="262" t="s">
        <v>226</v>
      </c>
      <c r="I54" s="242">
        <v>150</v>
      </c>
      <c r="J54" s="242">
        <v>0</v>
      </c>
      <c r="K54" s="259"/>
      <c r="L54" s="242">
        <v>48</v>
      </c>
      <c r="M54" s="242">
        <v>102</v>
      </c>
    </row>
    <row r="55" spans="1:13" x14ac:dyDescent="0.2">
      <c r="A55" s="262" t="s">
        <v>176</v>
      </c>
      <c r="B55" s="242">
        <v>182</v>
      </c>
      <c r="C55" s="242">
        <v>0</v>
      </c>
      <c r="D55" s="259"/>
      <c r="E55" s="242">
        <v>82</v>
      </c>
      <c r="F55" s="242">
        <v>100</v>
      </c>
      <c r="G55" s="258"/>
      <c r="H55" s="261" t="s">
        <v>45</v>
      </c>
      <c r="I55" s="241">
        <v>621</v>
      </c>
      <c r="J55" s="241">
        <v>0</v>
      </c>
      <c r="K55" s="260"/>
      <c r="L55" s="241">
        <v>250</v>
      </c>
      <c r="M55" s="241">
        <v>371</v>
      </c>
    </row>
    <row r="56" spans="1:13" x14ac:dyDescent="0.2">
      <c r="A56" s="262" t="s">
        <v>177</v>
      </c>
      <c r="B56" s="242">
        <v>135</v>
      </c>
      <c r="C56" s="242">
        <v>0</v>
      </c>
      <c r="D56" s="259"/>
      <c r="E56" s="242">
        <v>0</v>
      </c>
      <c r="F56" s="242">
        <v>135</v>
      </c>
      <c r="G56" s="258"/>
      <c r="H56" s="258"/>
      <c r="I56" s="258"/>
      <c r="J56" s="258"/>
      <c r="K56" s="258"/>
      <c r="L56" s="258"/>
      <c r="M56" s="258"/>
    </row>
    <row r="57" spans="1:13" x14ac:dyDescent="0.2">
      <c r="A57" s="262" t="s">
        <v>178</v>
      </c>
      <c r="B57" s="242">
        <v>157</v>
      </c>
      <c r="C57" s="242">
        <v>0</v>
      </c>
      <c r="D57" s="259"/>
      <c r="E57" s="242">
        <v>9</v>
      </c>
      <c r="F57" s="242">
        <v>148</v>
      </c>
      <c r="G57" s="258"/>
    </row>
    <row r="58" spans="1:13" s="258" customFormat="1" x14ac:dyDescent="0.2">
      <c r="A58" s="261" t="s">
        <v>175</v>
      </c>
      <c r="B58" s="241">
        <v>474</v>
      </c>
      <c r="C58" s="241">
        <v>0</v>
      </c>
      <c r="D58" s="260"/>
      <c r="E58" s="241">
        <v>91</v>
      </c>
      <c r="F58" s="241">
        <v>383</v>
      </c>
      <c r="H58" s="243"/>
      <c r="I58" s="243"/>
      <c r="J58" s="243"/>
      <c r="K58" s="243"/>
      <c r="L58" s="243"/>
      <c r="M58" s="243"/>
    </row>
    <row r="59" spans="1:13" ht="15" customHeight="1" x14ac:dyDescent="0.2">
      <c r="G59" s="258"/>
    </row>
    <row r="60" spans="1:13" ht="15" customHeight="1" x14ac:dyDescent="0.2">
      <c r="G60" s="258"/>
    </row>
    <row r="61" spans="1:13" ht="15" customHeight="1" x14ac:dyDescent="0.2">
      <c r="G61" s="258"/>
    </row>
    <row r="62" spans="1:13" ht="15" customHeight="1" x14ac:dyDescent="0.2">
      <c r="G62" s="258"/>
      <c r="H62" s="258"/>
      <c r="I62" s="258"/>
      <c r="J62" s="258"/>
      <c r="K62" s="258"/>
      <c r="L62" s="258"/>
      <c r="M62" s="258"/>
    </row>
    <row r="63" spans="1:13" ht="15" customHeight="1" x14ac:dyDescent="0.2">
      <c r="G63" s="258"/>
    </row>
    <row r="64" spans="1:13" s="258" customFormat="1" ht="15" customHeight="1" x14ac:dyDescent="0.2">
      <c r="A64" s="243"/>
      <c r="B64" s="243"/>
      <c r="C64" s="243"/>
      <c r="D64" s="243"/>
      <c r="E64" s="243"/>
      <c r="F64" s="243"/>
      <c r="H64" s="243"/>
      <c r="I64" s="243"/>
      <c r="J64" s="243"/>
      <c r="K64" s="243"/>
      <c r="L64" s="243"/>
      <c r="M64" s="243"/>
    </row>
    <row r="65" spans="1:13" ht="15" customHeight="1" x14ac:dyDescent="0.2">
      <c r="G65" s="258"/>
    </row>
    <row r="66" spans="1:13" ht="15" customHeight="1" x14ac:dyDescent="0.2">
      <c r="G66" s="258"/>
    </row>
    <row r="67" spans="1:13" ht="15" customHeight="1" x14ac:dyDescent="0.2">
      <c r="G67" s="258"/>
      <c r="H67" s="258"/>
      <c r="I67" s="258"/>
      <c r="J67" s="258"/>
      <c r="K67" s="258"/>
      <c r="L67" s="258"/>
      <c r="M67" s="258"/>
    </row>
    <row r="68" spans="1:13" ht="15" customHeight="1" x14ac:dyDescent="0.2">
      <c r="G68" s="258"/>
    </row>
    <row r="69" spans="1:13" ht="15" customHeight="1" x14ac:dyDescent="0.2">
      <c r="G69" s="258"/>
    </row>
    <row r="70" spans="1:13" s="258" customFormat="1" ht="15" customHeight="1" x14ac:dyDescent="0.2">
      <c r="A70" s="243"/>
      <c r="B70" s="243"/>
      <c r="C70" s="243"/>
      <c r="D70" s="243"/>
      <c r="E70" s="243"/>
      <c r="F70" s="243"/>
      <c r="H70" s="243"/>
      <c r="I70" s="243"/>
      <c r="J70" s="243"/>
      <c r="K70" s="243"/>
      <c r="L70" s="243"/>
      <c r="M70" s="243"/>
    </row>
    <row r="71" spans="1:13" ht="15" customHeight="1" x14ac:dyDescent="0.2">
      <c r="G71" s="258"/>
    </row>
    <row r="72" spans="1:13" ht="15" customHeight="1" x14ac:dyDescent="0.2">
      <c r="G72" s="258"/>
    </row>
    <row r="73" spans="1:13" ht="15" customHeight="1" x14ac:dyDescent="0.2">
      <c r="G73" s="258"/>
      <c r="H73" s="258"/>
      <c r="I73" s="258"/>
      <c r="J73" s="258"/>
      <c r="K73" s="258"/>
      <c r="L73" s="258"/>
      <c r="M73" s="258"/>
    </row>
    <row r="74" spans="1:13" ht="15" customHeight="1" x14ac:dyDescent="0.2">
      <c r="G74" s="258"/>
    </row>
    <row r="75" spans="1:13" s="258" customFormat="1" ht="15" customHeight="1" x14ac:dyDescent="0.2">
      <c r="A75" s="243"/>
      <c r="B75" s="243"/>
      <c r="C75" s="243"/>
      <c r="D75" s="243"/>
      <c r="E75" s="243"/>
      <c r="F75" s="243"/>
      <c r="H75" s="243"/>
      <c r="I75" s="243"/>
      <c r="J75" s="243"/>
      <c r="K75" s="243"/>
      <c r="L75" s="243"/>
      <c r="M75" s="243"/>
    </row>
    <row r="76" spans="1:13" ht="15" customHeight="1" x14ac:dyDescent="0.2">
      <c r="G76" s="258"/>
    </row>
    <row r="77" spans="1:13" ht="15" customHeight="1" x14ac:dyDescent="0.2">
      <c r="G77" s="258"/>
    </row>
    <row r="78" spans="1:13" ht="15" customHeight="1" x14ac:dyDescent="0.2">
      <c r="G78" s="258"/>
    </row>
    <row r="79" spans="1:13" ht="15" customHeight="1" x14ac:dyDescent="0.2">
      <c r="G79" s="258"/>
    </row>
    <row r="80" spans="1:13" ht="15" customHeight="1" x14ac:dyDescent="0.2">
      <c r="G80" s="258"/>
    </row>
    <row r="81" spans="1:13" s="258" customFormat="1" ht="15" customHeight="1" x14ac:dyDescent="0.2">
      <c r="A81" s="243"/>
      <c r="B81" s="243"/>
      <c r="C81" s="243"/>
      <c r="D81" s="243"/>
      <c r="E81" s="243"/>
      <c r="F81" s="243"/>
    </row>
    <row r="82" spans="1:13" ht="15" customHeight="1" x14ac:dyDescent="0.2">
      <c r="G82" s="258"/>
    </row>
    <row r="83" spans="1:13" ht="15" customHeight="1" x14ac:dyDescent="0.2">
      <c r="G83" s="258"/>
    </row>
    <row r="84" spans="1:13" ht="15" customHeight="1" x14ac:dyDescent="0.2">
      <c r="G84" s="258"/>
    </row>
    <row r="85" spans="1:13" ht="15" customHeight="1" x14ac:dyDescent="0.2">
      <c r="G85" s="258"/>
    </row>
    <row r="86" spans="1:13" ht="15" customHeight="1" x14ac:dyDescent="0.2">
      <c r="G86" s="258"/>
      <c r="H86" s="258"/>
      <c r="I86" s="258"/>
      <c r="J86" s="258"/>
      <c r="K86" s="258"/>
      <c r="L86" s="258"/>
      <c r="M86" s="258"/>
    </row>
    <row r="87" spans="1:13" ht="15" customHeight="1" x14ac:dyDescent="0.2">
      <c r="G87" s="258"/>
    </row>
    <row r="88" spans="1:13" ht="15" customHeight="1" x14ac:dyDescent="0.2">
      <c r="G88" s="258"/>
    </row>
    <row r="89" spans="1:13" s="258" customFormat="1" ht="15" customHeight="1" x14ac:dyDescent="0.2">
      <c r="A89" s="243"/>
      <c r="B89" s="243"/>
      <c r="C89" s="243"/>
      <c r="D89" s="243"/>
      <c r="E89" s="243"/>
      <c r="F89" s="243"/>
      <c r="H89" s="243"/>
      <c r="I89" s="243"/>
      <c r="J89" s="243"/>
      <c r="K89" s="243"/>
      <c r="L89" s="243"/>
      <c r="M89" s="243"/>
    </row>
    <row r="90" spans="1:13" ht="15" customHeight="1" x14ac:dyDescent="0.2">
      <c r="G90" s="258"/>
    </row>
    <row r="91" spans="1:13" ht="15" customHeight="1" x14ac:dyDescent="0.2">
      <c r="G91" s="258"/>
    </row>
    <row r="92" spans="1:13" ht="15" customHeight="1" x14ac:dyDescent="0.2">
      <c r="G92" s="258"/>
      <c r="H92" s="258"/>
      <c r="I92" s="258"/>
      <c r="J92" s="258"/>
      <c r="K92" s="258"/>
      <c r="L92" s="258"/>
      <c r="M92" s="258"/>
    </row>
    <row r="93" spans="1:13" ht="15" customHeight="1" x14ac:dyDescent="0.2">
      <c r="G93" s="258"/>
    </row>
    <row r="94" spans="1:13" s="258" customFormat="1" ht="15" customHeight="1" x14ac:dyDescent="0.2">
      <c r="A94" s="243"/>
      <c r="B94" s="243"/>
      <c r="C94" s="243"/>
      <c r="D94" s="243"/>
      <c r="E94" s="243"/>
      <c r="F94" s="243"/>
      <c r="H94" s="243"/>
      <c r="I94" s="243"/>
      <c r="J94" s="243"/>
      <c r="K94" s="243"/>
      <c r="L94" s="243"/>
      <c r="M94" s="243"/>
    </row>
    <row r="95" spans="1:13" ht="15" customHeight="1" x14ac:dyDescent="0.2">
      <c r="G95" s="258"/>
    </row>
    <row r="96" spans="1:13" ht="15" customHeight="1" x14ac:dyDescent="0.2">
      <c r="G96" s="258"/>
    </row>
    <row r="97" spans="1:13" ht="15" customHeight="1" x14ac:dyDescent="0.2">
      <c r="G97" s="258"/>
      <c r="H97" s="258"/>
      <c r="I97" s="258"/>
      <c r="J97" s="258"/>
      <c r="K97" s="258"/>
      <c r="L97" s="258"/>
      <c r="M97" s="258"/>
    </row>
    <row r="98" spans="1:13" ht="15" customHeight="1" x14ac:dyDescent="0.2">
      <c r="G98" s="258"/>
    </row>
    <row r="99" spans="1:13" ht="15" customHeight="1" x14ac:dyDescent="0.2">
      <c r="G99" s="258"/>
    </row>
    <row r="100" spans="1:13" s="258" customFormat="1" ht="15" customHeight="1" x14ac:dyDescent="0.2">
      <c r="A100" s="243"/>
      <c r="B100" s="243"/>
      <c r="C100" s="243"/>
      <c r="D100" s="243"/>
      <c r="E100" s="243"/>
      <c r="F100" s="243"/>
      <c r="H100" s="243"/>
      <c r="I100" s="243"/>
      <c r="J100" s="243"/>
      <c r="K100" s="243"/>
      <c r="L100" s="243"/>
      <c r="M100" s="243"/>
    </row>
    <row r="101" spans="1:13" ht="15" customHeight="1" x14ac:dyDescent="0.2">
      <c r="G101" s="258"/>
    </row>
    <row r="102" spans="1:13" ht="15" customHeight="1" x14ac:dyDescent="0.2">
      <c r="G102" s="258"/>
      <c r="H102" s="258"/>
      <c r="I102" s="258"/>
      <c r="J102" s="258"/>
      <c r="K102" s="258"/>
      <c r="L102" s="258"/>
      <c r="M102" s="258"/>
    </row>
    <row r="103" spans="1:13" ht="15" customHeight="1" x14ac:dyDescent="0.2">
      <c r="G103" s="258"/>
    </row>
    <row r="104" spans="1:13" ht="15" customHeight="1" x14ac:dyDescent="0.2">
      <c r="G104" s="258"/>
    </row>
    <row r="105" spans="1:13" s="258" customFormat="1" ht="15" customHeight="1" x14ac:dyDescent="0.2">
      <c r="A105" s="243"/>
      <c r="B105" s="243"/>
      <c r="C105" s="243"/>
      <c r="D105" s="243"/>
      <c r="E105" s="243"/>
      <c r="F105" s="243"/>
      <c r="H105" s="243"/>
      <c r="I105" s="243"/>
      <c r="J105" s="243"/>
      <c r="K105" s="243"/>
      <c r="L105" s="243"/>
      <c r="M105" s="243"/>
    </row>
    <row r="106" spans="1:13" ht="15" customHeight="1" x14ac:dyDescent="0.2">
      <c r="G106" s="258"/>
    </row>
    <row r="107" spans="1:13" ht="15" customHeight="1" x14ac:dyDescent="0.2">
      <c r="G107" s="258"/>
    </row>
    <row r="108" spans="1:13" ht="15" customHeight="1" x14ac:dyDescent="0.2">
      <c r="G108" s="258"/>
    </row>
    <row r="109" spans="1:13" ht="15" customHeight="1" x14ac:dyDescent="0.2">
      <c r="G109" s="258"/>
    </row>
    <row r="110" spans="1:13" s="258" customFormat="1" ht="15" customHeight="1" x14ac:dyDescent="0.2">
      <c r="A110" s="243"/>
      <c r="B110" s="243"/>
      <c r="C110" s="243"/>
      <c r="D110" s="243"/>
      <c r="E110" s="243"/>
      <c r="F110" s="243"/>
      <c r="H110" s="243"/>
      <c r="I110" s="243"/>
      <c r="J110" s="243"/>
      <c r="K110" s="243"/>
      <c r="L110" s="243"/>
      <c r="M110" s="243"/>
    </row>
    <row r="111" spans="1:13" ht="15" customHeight="1" x14ac:dyDescent="0.2"/>
  </sheetData>
  <mergeCells count="7">
    <mergeCell ref="A1:M1"/>
    <mergeCell ref="H2:H3"/>
    <mergeCell ref="I2:I3"/>
    <mergeCell ref="J2:M2"/>
    <mergeCell ref="A2:A3"/>
    <mergeCell ref="B2:B3"/>
    <mergeCell ref="C2:F2"/>
  </mergeCells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70"/>
  <sheetViews>
    <sheetView workbookViewId="0">
      <selection activeCell="L16" sqref="L16"/>
    </sheetView>
  </sheetViews>
  <sheetFormatPr defaultRowHeight="14.25" x14ac:dyDescent="0.2"/>
  <cols>
    <col min="1" max="1" width="12.28515625" style="5" customWidth="1"/>
    <col min="2" max="2" width="20.7109375" style="5" customWidth="1"/>
    <col min="3" max="16384" width="9.140625" style="5"/>
  </cols>
  <sheetData>
    <row r="1" spans="1:21" ht="29.25" customHeight="1" x14ac:dyDescent="0.2">
      <c r="A1" s="394" t="s">
        <v>56</v>
      </c>
      <c r="B1" s="394"/>
      <c r="C1" s="394"/>
      <c r="D1" s="394"/>
      <c r="E1" s="394"/>
      <c r="F1" s="394"/>
    </row>
    <row r="2" spans="1:21" ht="15" thickBot="1" x14ac:dyDescent="0.25">
      <c r="B2" s="6"/>
      <c r="F2" s="6"/>
    </row>
    <row r="3" spans="1:21" ht="15.75" thickBot="1" x14ac:dyDescent="0.3">
      <c r="A3" s="125" t="s">
        <v>51</v>
      </c>
      <c r="B3" s="128" t="s">
        <v>2</v>
      </c>
      <c r="C3" s="126">
        <v>2013</v>
      </c>
      <c r="D3" s="126">
        <v>2014</v>
      </c>
      <c r="E3" s="126">
        <v>2015</v>
      </c>
      <c r="F3" s="127">
        <v>2016</v>
      </c>
      <c r="G3" s="127">
        <v>2017</v>
      </c>
      <c r="H3" s="127">
        <v>2018</v>
      </c>
      <c r="I3" s="127">
        <v>2019</v>
      </c>
      <c r="J3" s="127">
        <v>2020</v>
      </c>
      <c r="M3" s="7"/>
      <c r="N3" s="8">
        <v>2013</v>
      </c>
      <c r="O3" s="8">
        <v>2014</v>
      </c>
      <c r="P3" s="8">
        <v>2015</v>
      </c>
      <c r="Q3" s="9">
        <v>2016</v>
      </c>
      <c r="R3" s="10">
        <v>2017</v>
      </c>
      <c r="S3" s="10">
        <v>2018</v>
      </c>
      <c r="T3" s="10">
        <v>2019</v>
      </c>
      <c r="U3" s="10">
        <v>2020</v>
      </c>
    </row>
    <row r="4" spans="1:21" ht="22.5" customHeight="1" x14ac:dyDescent="0.25">
      <c r="A4" s="122" t="s">
        <v>47</v>
      </c>
      <c r="B4" s="129" t="s">
        <v>48</v>
      </c>
      <c r="C4" s="123">
        <f t="shared" ref="C4:F4" si="0">SUM(C5:C22)</f>
        <v>61</v>
      </c>
      <c r="D4" s="123">
        <f t="shared" si="0"/>
        <v>64</v>
      </c>
      <c r="E4" s="123">
        <f t="shared" si="0"/>
        <v>57</v>
      </c>
      <c r="F4" s="123">
        <f t="shared" si="0"/>
        <v>49</v>
      </c>
      <c r="G4" s="139">
        <f>SUM(G5:G22)</f>
        <v>51</v>
      </c>
      <c r="H4" s="139">
        <f t="shared" ref="H4:I4" si="1">SUM(H5:H22)</f>
        <v>54</v>
      </c>
      <c r="I4" s="139">
        <f t="shared" si="1"/>
        <v>54</v>
      </c>
      <c r="J4" s="139">
        <v>55</v>
      </c>
      <c r="M4" s="11" t="s">
        <v>57</v>
      </c>
      <c r="N4" s="12">
        <v>61</v>
      </c>
      <c r="O4" s="13">
        <v>64</v>
      </c>
      <c r="P4" s="13">
        <v>57</v>
      </c>
      <c r="Q4" s="13">
        <v>49</v>
      </c>
      <c r="R4" s="14">
        <v>51</v>
      </c>
      <c r="S4" s="14">
        <v>54</v>
      </c>
      <c r="T4" s="14">
        <v>54</v>
      </c>
      <c r="U4" s="5">
        <v>55</v>
      </c>
    </row>
    <row r="5" spans="1:21" ht="18.75" customHeight="1" x14ac:dyDescent="0.2">
      <c r="A5" s="15" t="s">
        <v>11</v>
      </c>
      <c r="B5" s="130" t="s">
        <v>12</v>
      </c>
      <c r="C5" s="140">
        <v>15</v>
      </c>
      <c r="D5" s="16">
        <v>20</v>
      </c>
      <c r="E5" s="16">
        <v>25</v>
      </c>
      <c r="F5" s="17">
        <v>18</v>
      </c>
      <c r="G5" s="18">
        <v>19</v>
      </c>
      <c r="H5" s="18">
        <v>20</v>
      </c>
      <c r="I5" s="18">
        <v>25</v>
      </c>
      <c r="J5" s="18">
        <v>23</v>
      </c>
      <c r="M5" s="5" t="s">
        <v>58</v>
      </c>
      <c r="N5" s="5">
        <v>963</v>
      </c>
      <c r="O5" s="5">
        <v>1147</v>
      </c>
      <c r="P5" s="5">
        <v>1030</v>
      </c>
      <c r="Q5" s="5">
        <v>968</v>
      </c>
      <c r="R5" s="5">
        <v>969</v>
      </c>
      <c r="S5" s="5">
        <v>995</v>
      </c>
      <c r="T5" s="5">
        <v>969</v>
      </c>
      <c r="U5" s="5">
        <v>1048</v>
      </c>
    </row>
    <row r="6" spans="1:21" x14ac:dyDescent="0.2">
      <c r="A6" s="15" t="s">
        <v>13</v>
      </c>
      <c r="B6" s="131" t="s">
        <v>14</v>
      </c>
      <c r="C6" s="140">
        <v>4</v>
      </c>
      <c r="D6" s="16" t="s">
        <v>50</v>
      </c>
      <c r="E6" s="16">
        <v>2</v>
      </c>
      <c r="F6" s="17">
        <v>3</v>
      </c>
      <c r="G6" s="18">
        <v>1</v>
      </c>
      <c r="H6" s="18">
        <v>4</v>
      </c>
      <c r="I6" s="18">
        <v>5</v>
      </c>
      <c r="J6" s="18">
        <v>4</v>
      </c>
    </row>
    <row r="7" spans="1:21" x14ac:dyDescent="0.2">
      <c r="A7" s="15" t="s">
        <v>15</v>
      </c>
      <c r="B7" s="131" t="s">
        <v>16</v>
      </c>
      <c r="C7" s="140">
        <v>4</v>
      </c>
      <c r="D7" s="16">
        <v>4</v>
      </c>
      <c r="E7" s="16">
        <v>2</v>
      </c>
      <c r="F7" s="17">
        <v>3</v>
      </c>
      <c r="G7" s="18">
        <v>5</v>
      </c>
      <c r="H7" s="18">
        <v>4</v>
      </c>
      <c r="I7" s="18">
        <v>3</v>
      </c>
      <c r="J7" s="18">
        <v>2</v>
      </c>
    </row>
    <row r="8" spans="1:21" x14ac:dyDescent="0.2">
      <c r="A8" s="15" t="s">
        <v>17</v>
      </c>
      <c r="B8" s="131" t="s">
        <v>18</v>
      </c>
      <c r="C8" s="140">
        <v>3</v>
      </c>
      <c r="D8" s="16">
        <v>1</v>
      </c>
      <c r="E8" s="16">
        <v>1</v>
      </c>
      <c r="F8" s="17">
        <v>1</v>
      </c>
      <c r="G8" s="18">
        <v>1</v>
      </c>
      <c r="H8" s="18">
        <v>1</v>
      </c>
      <c r="I8" s="18">
        <v>1</v>
      </c>
      <c r="J8" s="18"/>
    </row>
    <row r="9" spans="1:21" x14ac:dyDescent="0.2">
      <c r="A9" s="15" t="s">
        <v>19</v>
      </c>
      <c r="B9" s="131" t="s">
        <v>20</v>
      </c>
      <c r="C9" s="140">
        <v>6</v>
      </c>
      <c r="D9" s="16">
        <v>6</v>
      </c>
      <c r="E9" s="16">
        <v>3</v>
      </c>
      <c r="F9" s="17">
        <v>1</v>
      </c>
      <c r="G9" s="18">
        <v>4</v>
      </c>
      <c r="H9" s="18">
        <v>1</v>
      </c>
      <c r="I9" s="18"/>
      <c r="J9" s="18"/>
    </row>
    <row r="10" spans="1:21" x14ac:dyDescent="0.2">
      <c r="A10" s="15" t="s">
        <v>21</v>
      </c>
      <c r="B10" s="131" t="s">
        <v>22</v>
      </c>
      <c r="C10" s="140">
        <v>1</v>
      </c>
      <c r="D10" s="16">
        <v>1</v>
      </c>
      <c r="E10" s="16"/>
      <c r="F10" s="17"/>
      <c r="G10" s="18"/>
      <c r="H10" s="18">
        <v>1</v>
      </c>
      <c r="I10" s="18">
        <v>1</v>
      </c>
      <c r="J10" s="18">
        <v>1</v>
      </c>
    </row>
    <row r="11" spans="1:21" x14ac:dyDescent="0.2">
      <c r="A11" s="15" t="s">
        <v>23</v>
      </c>
      <c r="B11" s="131" t="s">
        <v>24</v>
      </c>
      <c r="C11" s="140">
        <v>1</v>
      </c>
      <c r="D11" s="16">
        <v>1</v>
      </c>
      <c r="E11" s="16">
        <v>1</v>
      </c>
      <c r="F11" s="17">
        <v>1</v>
      </c>
      <c r="G11" s="18">
        <v>2</v>
      </c>
      <c r="H11" s="18"/>
      <c r="I11" s="18"/>
      <c r="J11" s="18"/>
    </row>
    <row r="12" spans="1:21" x14ac:dyDescent="0.2">
      <c r="A12" s="15" t="s">
        <v>25</v>
      </c>
      <c r="B12" s="131" t="s">
        <v>26</v>
      </c>
      <c r="C12" s="16" t="s">
        <v>50</v>
      </c>
      <c r="D12" s="16" t="s">
        <v>50</v>
      </c>
      <c r="E12" s="16" t="s">
        <v>50</v>
      </c>
      <c r="F12" s="16" t="s">
        <v>50</v>
      </c>
      <c r="G12" s="18"/>
      <c r="H12" s="18"/>
      <c r="I12" s="18"/>
      <c r="J12" s="18">
        <v>1</v>
      </c>
    </row>
    <row r="13" spans="1:21" x14ac:dyDescent="0.2">
      <c r="A13" s="15" t="s">
        <v>27</v>
      </c>
      <c r="B13" s="131" t="s">
        <v>28</v>
      </c>
      <c r="C13" s="140">
        <v>5</v>
      </c>
      <c r="D13" s="16">
        <v>4</v>
      </c>
      <c r="E13" s="16">
        <v>2</v>
      </c>
      <c r="F13" s="17">
        <v>3</v>
      </c>
      <c r="G13" s="18">
        <v>2</v>
      </c>
      <c r="H13" s="18">
        <v>1</v>
      </c>
      <c r="I13" s="18">
        <v>1</v>
      </c>
      <c r="J13" s="18">
        <v>1</v>
      </c>
    </row>
    <row r="14" spans="1:21" x14ac:dyDescent="0.2">
      <c r="A14" s="15" t="s">
        <v>29</v>
      </c>
      <c r="B14" s="131" t="s">
        <v>30</v>
      </c>
      <c r="C14" s="16" t="s">
        <v>50</v>
      </c>
      <c r="D14" s="16" t="s">
        <v>50</v>
      </c>
      <c r="E14" s="16" t="s">
        <v>50</v>
      </c>
      <c r="F14" s="16" t="s">
        <v>50</v>
      </c>
      <c r="G14" s="18"/>
      <c r="H14" s="18">
        <v>1</v>
      </c>
      <c r="I14" s="18">
        <v>3</v>
      </c>
      <c r="J14" s="18">
        <v>3</v>
      </c>
    </row>
    <row r="15" spans="1:21" x14ac:dyDescent="0.2">
      <c r="A15" s="15" t="s">
        <v>31</v>
      </c>
      <c r="B15" s="131" t="s">
        <v>32</v>
      </c>
      <c r="C15" s="16" t="s">
        <v>50</v>
      </c>
      <c r="D15" s="16" t="s">
        <v>50</v>
      </c>
      <c r="E15" s="16">
        <v>1</v>
      </c>
      <c r="F15" s="17">
        <v>1</v>
      </c>
      <c r="G15" s="18">
        <v>1</v>
      </c>
      <c r="H15" s="18">
        <v>1</v>
      </c>
      <c r="I15" s="18">
        <v>1</v>
      </c>
      <c r="J15" s="18">
        <v>1</v>
      </c>
    </row>
    <row r="16" spans="1:21" x14ac:dyDescent="0.2">
      <c r="A16" s="15" t="s">
        <v>33</v>
      </c>
      <c r="B16" s="131" t="s">
        <v>34</v>
      </c>
      <c r="C16" s="140">
        <v>1</v>
      </c>
      <c r="D16" s="16" t="s">
        <v>50</v>
      </c>
      <c r="E16" s="16" t="s">
        <v>50</v>
      </c>
      <c r="F16" s="16" t="s">
        <v>50</v>
      </c>
      <c r="G16" s="18">
        <v>1</v>
      </c>
      <c r="H16" s="18">
        <v>5</v>
      </c>
      <c r="I16" s="18">
        <v>5</v>
      </c>
      <c r="J16" s="18">
        <v>5</v>
      </c>
    </row>
    <row r="17" spans="1:10" x14ac:dyDescent="0.2">
      <c r="A17" s="15" t="s">
        <v>35</v>
      </c>
      <c r="B17" s="131" t="s">
        <v>36</v>
      </c>
      <c r="C17" s="140">
        <v>2</v>
      </c>
      <c r="D17" s="16">
        <v>5</v>
      </c>
      <c r="E17" s="16">
        <v>2</v>
      </c>
      <c r="F17" s="17">
        <v>2</v>
      </c>
      <c r="G17" s="18">
        <v>3</v>
      </c>
      <c r="H17" s="18">
        <v>1</v>
      </c>
      <c r="I17" s="18"/>
      <c r="J17" s="18">
        <v>3</v>
      </c>
    </row>
    <row r="18" spans="1:10" x14ac:dyDescent="0.2">
      <c r="A18" s="15" t="s">
        <v>37</v>
      </c>
      <c r="B18" s="131" t="s">
        <v>38</v>
      </c>
      <c r="C18" s="140">
        <v>8</v>
      </c>
      <c r="D18" s="16">
        <v>10</v>
      </c>
      <c r="E18" s="16">
        <v>5</v>
      </c>
      <c r="F18" s="17">
        <v>3</v>
      </c>
      <c r="G18" s="18">
        <v>1</v>
      </c>
      <c r="H18" s="18">
        <v>4</v>
      </c>
      <c r="I18" s="18">
        <v>3</v>
      </c>
      <c r="J18" s="18">
        <v>2</v>
      </c>
    </row>
    <row r="19" spans="1:10" x14ac:dyDescent="0.2">
      <c r="A19" s="15" t="s">
        <v>39</v>
      </c>
      <c r="B19" s="131" t="s">
        <v>40</v>
      </c>
      <c r="C19" s="140">
        <v>2</v>
      </c>
      <c r="D19" s="16">
        <v>1</v>
      </c>
      <c r="E19" s="16">
        <v>3</v>
      </c>
      <c r="F19" s="17">
        <v>3</v>
      </c>
      <c r="G19" s="18">
        <v>2</v>
      </c>
      <c r="H19" s="18">
        <v>4</v>
      </c>
      <c r="I19" s="18">
        <v>3</v>
      </c>
      <c r="J19" s="18">
        <v>4</v>
      </c>
    </row>
    <row r="20" spans="1:10" x14ac:dyDescent="0.2">
      <c r="A20" s="15" t="s">
        <v>41</v>
      </c>
      <c r="B20" s="131" t="s">
        <v>42</v>
      </c>
      <c r="C20" s="140">
        <v>2</v>
      </c>
      <c r="D20" s="16">
        <v>2</v>
      </c>
      <c r="E20" s="16">
        <v>1</v>
      </c>
      <c r="F20" s="17">
        <v>1</v>
      </c>
      <c r="G20" s="18">
        <v>1</v>
      </c>
      <c r="H20" s="18">
        <v>1</v>
      </c>
      <c r="I20" s="18"/>
      <c r="J20" s="18"/>
    </row>
    <row r="21" spans="1:10" x14ac:dyDescent="0.2">
      <c r="A21" s="15" t="s">
        <v>43</v>
      </c>
      <c r="B21" s="131" t="s">
        <v>44</v>
      </c>
      <c r="C21" s="140">
        <v>4</v>
      </c>
      <c r="D21" s="16">
        <v>3</v>
      </c>
      <c r="E21" s="16">
        <v>3</v>
      </c>
      <c r="F21" s="17">
        <v>3</v>
      </c>
      <c r="G21" s="18">
        <v>3</v>
      </c>
      <c r="H21" s="18">
        <v>2</v>
      </c>
      <c r="I21" s="18">
        <v>1</v>
      </c>
      <c r="J21" s="18">
        <v>1</v>
      </c>
    </row>
    <row r="22" spans="1:10" ht="15" thickBot="1" x14ac:dyDescent="0.25">
      <c r="A22" s="132" t="s">
        <v>45</v>
      </c>
      <c r="B22" s="133" t="s">
        <v>46</v>
      </c>
      <c r="C22" s="141">
        <v>3</v>
      </c>
      <c r="D22" s="134">
        <v>6</v>
      </c>
      <c r="E22" s="134">
        <v>6</v>
      </c>
      <c r="F22" s="137">
        <v>6</v>
      </c>
      <c r="G22" s="138">
        <v>5</v>
      </c>
      <c r="H22" s="138">
        <v>3</v>
      </c>
      <c r="I22" s="138">
        <v>2</v>
      </c>
      <c r="J22" s="138">
        <v>4</v>
      </c>
    </row>
    <row r="23" spans="1:10" x14ac:dyDescent="0.2">
      <c r="F23" s="19"/>
    </row>
    <row r="24" spans="1:10" ht="15" x14ac:dyDescent="0.25">
      <c r="A24" s="394" t="s">
        <v>59</v>
      </c>
      <c r="B24" s="394"/>
      <c r="C24" s="394"/>
      <c r="D24" s="394"/>
      <c r="E24" s="394"/>
      <c r="F24" s="394"/>
      <c r="G24" s="20"/>
      <c r="H24" s="20"/>
    </row>
    <row r="25" spans="1:10" ht="15" thickBot="1" x14ac:dyDescent="0.25">
      <c r="B25" s="6"/>
      <c r="F25" s="6"/>
    </row>
    <row r="26" spans="1:10" ht="15.75" thickBot="1" x14ac:dyDescent="0.3">
      <c r="A26" s="125" t="s">
        <v>51</v>
      </c>
      <c r="B26" s="128" t="s">
        <v>2</v>
      </c>
      <c r="C26" s="126">
        <v>2013</v>
      </c>
      <c r="D26" s="126">
        <v>2014</v>
      </c>
      <c r="E26" s="126">
        <v>2015</v>
      </c>
      <c r="F26" s="127">
        <v>2016</v>
      </c>
      <c r="G26" s="127">
        <v>2017</v>
      </c>
      <c r="H26" s="127">
        <v>2018</v>
      </c>
      <c r="I26" s="127">
        <v>2019</v>
      </c>
      <c r="J26" s="127">
        <v>2020</v>
      </c>
    </row>
    <row r="27" spans="1:10" ht="15" x14ac:dyDescent="0.25">
      <c r="A27" s="122" t="s">
        <v>47</v>
      </c>
      <c r="B27" s="129" t="s">
        <v>48</v>
      </c>
      <c r="C27" s="123">
        <f t="shared" ref="C27:H27" si="2">SUM(C28:C45)</f>
        <v>963</v>
      </c>
      <c r="D27" s="123">
        <f t="shared" si="2"/>
        <v>1147</v>
      </c>
      <c r="E27" s="123">
        <f t="shared" si="2"/>
        <v>1030</v>
      </c>
      <c r="F27" s="123">
        <f t="shared" si="2"/>
        <v>968</v>
      </c>
      <c r="G27" s="123">
        <f>SUM(G28:G45)</f>
        <v>969</v>
      </c>
      <c r="H27" s="123">
        <f t="shared" si="2"/>
        <v>995</v>
      </c>
      <c r="I27" s="123">
        <f>SUM(I28:I45)</f>
        <v>969</v>
      </c>
      <c r="J27" s="124">
        <f t="shared" ref="J27" si="3">SUM(J28:J45)</f>
        <v>1048</v>
      </c>
    </row>
    <row r="28" spans="1:10" ht="15" x14ac:dyDescent="0.25">
      <c r="A28" s="15" t="s">
        <v>11</v>
      </c>
      <c r="B28" s="130" t="s">
        <v>12</v>
      </c>
      <c r="C28" s="16">
        <v>396</v>
      </c>
      <c r="D28" s="16">
        <v>565</v>
      </c>
      <c r="E28" s="16">
        <v>521</v>
      </c>
      <c r="F28" s="21">
        <v>463</v>
      </c>
      <c r="G28" s="22">
        <v>469</v>
      </c>
      <c r="H28" s="21">
        <v>406</v>
      </c>
      <c r="I28" s="22">
        <v>469</v>
      </c>
      <c r="J28" s="51">
        <v>449</v>
      </c>
    </row>
    <row r="29" spans="1:10" ht="15" x14ac:dyDescent="0.25">
      <c r="A29" s="15" t="s">
        <v>13</v>
      </c>
      <c r="B29" s="131" t="s">
        <v>14</v>
      </c>
      <c r="C29" s="16">
        <v>42</v>
      </c>
      <c r="D29" s="16">
        <v>48</v>
      </c>
      <c r="E29" s="16">
        <v>39</v>
      </c>
      <c r="F29" s="21">
        <v>22</v>
      </c>
      <c r="G29" s="22">
        <v>30</v>
      </c>
      <c r="H29" s="21">
        <v>51</v>
      </c>
      <c r="I29" s="22">
        <v>30</v>
      </c>
      <c r="J29" s="51">
        <v>47</v>
      </c>
    </row>
    <row r="30" spans="1:10" ht="15" x14ac:dyDescent="0.25">
      <c r="A30" s="15" t="s">
        <v>15</v>
      </c>
      <c r="B30" s="131" t="s">
        <v>16</v>
      </c>
      <c r="C30" s="16">
        <v>25</v>
      </c>
      <c r="D30" s="16">
        <v>27</v>
      </c>
      <c r="E30" s="16">
        <v>28</v>
      </c>
      <c r="F30" s="21">
        <v>29</v>
      </c>
      <c r="G30" s="22">
        <v>39</v>
      </c>
      <c r="H30" s="21">
        <v>60</v>
      </c>
      <c r="I30" s="22">
        <v>39</v>
      </c>
      <c r="J30" s="51">
        <v>54</v>
      </c>
    </row>
    <row r="31" spans="1:10" ht="15" x14ac:dyDescent="0.25">
      <c r="A31" s="15" t="s">
        <v>17</v>
      </c>
      <c r="B31" s="131" t="s">
        <v>18</v>
      </c>
      <c r="C31" s="16">
        <v>11</v>
      </c>
      <c r="D31" s="16">
        <v>14</v>
      </c>
      <c r="E31" s="16">
        <v>16</v>
      </c>
      <c r="F31" s="21">
        <v>27</v>
      </c>
      <c r="G31" s="22">
        <v>25</v>
      </c>
      <c r="H31" s="21">
        <v>28</v>
      </c>
      <c r="I31" s="22">
        <v>25</v>
      </c>
      <c r="J31" s="51">
        <v>28</v>
      </c>
    </row>
    <row r="32" spans="1:10" ht="15" x14ac:dyDescent="0.25">
      <c r="A32" s="15" t="s">
        <v>19</v>
      </c>
      <c r="B32" s="131" t="s">
        <v>20</v>
      </c>
      <c r="C32" s="16">
        <v>46</v>
      </c>
      <c r="D32" s="16">
        <v>46</v>
      </c>
      <c r="E32" s="16">
        <v>31</v>
      </c>
      <c r="F32" s="21">
        <v>19</v>
      </c>
      <c r="G32" s="22">
        <v>25</v>
      </c>
      <c r="H32" s="21">
        <v>14</v>
      </c>
      <c r="I32" s="22">
        <v>25</v>
      </c>
      <c r="J32" s="51">
        <v>21</v>
      </c>
    </row>
    <row r="33" spans="1:10" ht="15" x14ac:dyDescent="0.25">
      <c r="A33" s="15" t="s">
        <v>21</v>
      </c>
      <c r="B33" s="131" t="s">
        <v>22</v>
      </c>
      <c r="C33" s="16">
        <v>24</v>
      </c>
      <c r="D33" s="16">
        <v>17</v>
      </c>
      <c r="E33" s="16">
        <v>9</v>
      </c>
      <c r="F33" s="21">
        <v>14</v>
      </c>
      <c r="G33" s="22">
        <v>16</v>
      </c>
      <c r="H33" s="21">
        <v>22</v>
      </c>
      <c r="I33" s="22">
        <v>16</v>
      </c>
      <c r="J33" s="51">
        <v>32</v>
      </c>
    </row>
    <row r="34" spans="1:10" ht="15" x14ac:dyDescent="0.25">
      <c r="A34" s="15" t="s">
        <v>23</v>
      </c>
      <c r="B34" s="131" t="s">
        <v>24</v>
      </c>
      <c r="C34" s="16">
        <v>75</v>
      </c>
      <c r="D34" s="16">
        <v>64</v>
      </c>
      <c r="E34" s="16">
        <v>46</v>
      </c>
      <c r="F34" s="21">
        <v>56</v>
      </c>
      <c r="G34" s="22">
        <v>34</v>
      </c>
      <c r="H34" s="21">
        <v>33</v>
      </c>
      <c r="I34" s="22">
        <v>34</v>
      </c>
      <c r="J34" s="51">
        <v>38</v>
      </c>
    </row>
    <row r="35" spans="1:10" ht="15" x14ac:dyDescent="0.25">
      <c r="A35" s="15" t="s">
        <v>25</v>
      </c>
      <c r="B35" s="131" t="s">
        <v>26</v>
      </c>
      <c r="C35" s="16">
        <v>19</v>
      </c>
      <c r="D35" s="16">
        <v>14</v>
      </c>
      <c r="E35" s="16">
        <v>15</v>
      </c>
      <c r="F35" s="21">
        <v>9</v>
      </c>
      <c r="G35" s="22">
        <v>15</v>
      </c>
      <c r="H35" s="21">
        <v>11</v>
      </c>
      <c r="I35" s="22">
        <v>15</v>
      </c>
      <c r="J35" s="51">
        <v>7</v>
      </c>
    </row>
    <row r="36" spans="1:10" ht="15" x14ac:dyDescent="0.25">
      <c r="A36" s="15" t="s">
        <v>27</v>
      </c>
      <c r="B36" s="131" t="s">
        <v>28</v>
      </c>
      <c r="C36" s="16">
        <v>5</v>
      </c>
      <c r="D36" s="16">
        <v>4</v>
      </c>
      <c r="E36" s="16">
        <v>6</v>
      </c>
      <c r="F36" s="21">
        <v>18</v>
      </c>
      <c r="G36" s="22">
        <v>18</v>
      </c>
      <c r="H36" s="21">
        <v>12</v>
      </c>
      <c r="I36" s="22">
        <v>18</v>
      </c>
      <c r="J36" s="51">
        <v>11</v>
      </c>
    </row>
    <row r="37" spans="1:10" ht="15" x14ac:dyDescent="0.25">
      <c r="A37" s="15" t="s">
        <v>29</v>
      </c>
      <c r="B37" s="131" t="s">
        <v>30</v>
      </c>
      <c r="C37" s="16">
        <v>23</v>
      </c>
      <c r="D37" s="16">
        <v>23</v>
      </c>
      <c r="E37" s="16">
        <v>25</v>
      </c>
      <c r="F37" s="21">
        <v>27</v>
      </c>
      <c r="G37" s="22">
        <v>27</v>
      </c>
      <c r="H37" s="21">
        <v>26</v>
      </c>
      <c r="I37" s="22">
        <v>27</v>
      </c>
      <c r="J37" s="51">
        <v>31</v>
      </c>
    </row>
    <row r="38" spans="1:10" ht="15" x14ac:dyDescent="0.25">
      <c r="A38" s="15" t="s">
        <v>31</v>
      </c>
      <c r="B38" s="131" t="s">
        <v>32</v>
      </c>
      <c r="C38" s="16">
        <v>31</v>
      </c>
      <c r="D38" s="16">
        <v>36</v>
      </c>
      <c r="E38" s="16">
        <v>33</v>
      </c>
      <c r="F38" s="21">
        <v>21</v>
      </c>
      <c r="G38" s="22">
        <v>25</v>
      </c>
      <c r="H38" s="21">
        <v>48</v>
      </c>
      <c r="I38" s="22">
        <v>25</v>
      </c>
      <c r="J38" s="51">
        <v>38</v>
      </c>
    </row>
    <row r="39" spans="1:10" ht="15" x14ac:dyDescent="0.25">
      <c r="A39" s="15" t="s">
        <v>33</v>
      </c>
      <c r="B39" s="131" t="s">
        <v>34</v>
      </c>
      <c r="C39" s="16">
        <v>20</v>
      </c>
      <c r="D39" s="16">
        <v>39</v>
      </c>
      <c r="E39" s="16">
        <v>31</v>
      </c>
      <c r="F39" s="21">
        <v>55</v>
      </c>
      <c r="G39" s="22">
        <v>60</v>
      </c>
      <c r="H39" s="21">
        <v>52</v>
      </c>
      <c r="I39" s="22">
        <v>60</v>
      </c>
      <c r="J39" s="51">
        <v>68</v>
      </c>
    </row>
    <row r="40" spans="1:10" ht="15" x14ac:dyDescent="0.25">
      <c r="A40" s="15" t="s">
        <v>35</v>
      </c>
      <c r="B40" s="131" t="s">
        <v>36</v>
      </c>
      <c r="C40" s="16">
        <v>21</v>
      </c>
      <c r="D40" s="16">
        <v>27</v>
      </c>
      <c r="E40" s="16">
        <v>22</v>
      </c>
      <c r="F40" s="21">
        <v>35</v>
      </c>
      <c r="G40" s="22">
        <v>37</v>
      </c>
      <c r="H40" s="21">
        <v>39</v>
      </c>
      <c r="I40" s="22">
        <v>37</v>
      </c>
      <c r="J40" s="51">
        <v>35</v>
      </c>
    </row>
    <row r="41" spans="1:10" ht="15" x14ac:dyDescent="0.25">
      <c r="A41" s="15" t="s">
        <v>37</v>
      </c>
      <c r="B41" s="131" t="s">
        <v>38</v>
      </c>
      <c r="C41" s="16">
        <v>73</v>
      </c>
      <c r="D41" s="16">
        <v>75</v>
      </c>
      <c r="E41" s="16">
        <v>71</v>
      </c>
      <c r="F41" s="21">
        <v>60</v>
      </c>
      <c r="G41" s="22">
        <v>38</v>
      </c>
      <c r="H41" s="21">
        <v>61</v>
      </c>
      <c r="I41" s="22">
        <v>38</v>
      </c>
      <c r="J41" s="51">
        <v>42</v>
      </c>
    </row>
    <row r="42" spans="1:10" ht="15" x14ac:dyDescent="0.25">
      <c r="A42" s="15" t="s">
        <v>39</v>
      </c>
      <c r="B42" s="131" t="s">
        <v>40</v>
      </c>
      <c r="C42" s="16">
        <v>40</v>
      </c>
      <c r="D42" s="16">
        <v>35</v>
      </c>
      <c r="E42" s="16">
        <v>29</v>
      </c>
      <c r="F42" s="21">
        <v>25</v>
      </c>
      <c r="G42" s="22">
        <v>27</v>
      </c>
      <c r="H42" s="21">
        <v>28</v>
      </c>
      <c r="I42" s="22">
        <v>27</v>
      </c>
      <c r="J42" s="51">
        <v>53</v>
      </c>
    </row>
    <row r="43" spans="1:10" ht="15" x14ac:dyDescent="0.25">
      <c r="A43" s="15" t="s">
        <v>41</v>
      </c>
      <c r="B43" s="131" t="s">
        <v>42</v>
      </c>
      <c r="C43" s="16">
        <v>47</v>
      </c>
      <c r="D43" s="16">
        <v>47</v>
      </c>
      <c r="E43" s="16">
        <v>41</v>
      </c>
      <c r="F43" s="21">
        <v>33</v>
      </c>
      <c r="G43" s="22">
        <v>33</v>
      </c>
      <c r="H43" s="21">
        <v>33</v>
      </c>
      <c r="I43" s="22">
        <v>33</v>
      </c>
      <c r="J43" s="51">
        <v>26</v>
      </c>
    </row>
    <row r="44" spans="1:10" ht="15" x14ac:dyDescent="0.25">
      <c r="A44" s="15" t="s">
        <v>43</v>
      </c>
      <c r="B44" s="131" t="s">
        <v>44</v>
      </c>
      <c r="C44" s="16">
        <v>10</v>
      </c>
      <c r="D44" s="16">
        <v>16</v>
      </c>
      <c r="E44" s="16">
        <v>20</v>
      </c>
      <c r="F44" s="21">
        <v>15</v>
      </c>
      <c r="G44" s="22">
        <v>21</v>
      </c>
      <c r="H44" s="21">
        <v>20</v>
      </c>
      <c r="I44" s="22">
        <v>21</v>
      </c>
      <c r="J44" s="51">
        <v>27</v>
      </c>
    </row>
    <row r="45" spans="1:10" ht="15.75" thickBot="1" x14ac:dyDescent="0.3">
      <c r="A45" s="132" t="s">
        <v>45</v>
      </c>
      <c r="B45" s="133" t="s">
        <v>46</v>
      </c>
      <c r="C45" s="134">
        <v>55</v>
      </c>
      <c r="D45" s="134">
        <v>50</v>
      </c>
      <c r="E45" s="134">
        <v>47</v>
      </c>
      <c r="F45" s="135">
        <v>40</v>
      </c>
      <c r="G45" s="136">
        <v>30</v>
      </c>
      <c r="H45" s="135">
        <v>51</v>
      </c>
      <c r="I45" s="136">
        <v>30</v>
      </c>
      <c r="J45" s="61">
        <v>41</v>
      </c>
    </row>
    <row r="49" spans="1:20" ht="15" x14ac:dyDescent="0.25">
      <c r="A49" s="23" t="s">
        <v>60</v>
      </c>
      <c r="B49" s="24"/>
      <c r="C49" s="24"/>
      <c r="D49" s="24"/>
      <c r="E49" s="24"/>
      <c r="F49" s="24"/>
      <c r="G49" s="23"/>
    </row>
    <row r="50" spans="1:20" ht="15.75" thickBot="1" x14ac:dyDescent="0.3">
      <c r="A50" s="1"/>
      <c r="B50" s="1"/>
      <c r="C50" s="1"/>
      <c r="D50" s="1"/>
      <c r="E50" s="1"/>
      <c r="F50" s="1"/>
      <c r="G50" s="1"/>
      <c r="H50"/>
      <c r="I50"/>
      <c r="J50"/>
    </row>
    <row r="51" spans="1:20" ht="15.75" thickBot="1" x14ac:dyDescent="0.3">
      <c r="A51" s="125" t="s">
        <v>51</v>
      </c>
      <c r="B51" s="128" t="s">
        <v>2</v>
      </c>
      <c r="C51" s="144">
        <v>2013</v>
      </c>
      <c r="D51" s="144">
        <v>2014</v>
      </c>
      <c r="E51" s="144">
        <v>2015</v>
      </c>
      <c r="F51" s="145">
        <v>2016</v>
      </c>
      <c r="G51" s="145">
        <v>2017</v>
      </c>
      <c r="H51" s="145">
        <v>2018</v>
      </c>
      <c r="I51" s="145">
        <v>2019</v>
      </c>
      <c r="J51" s="145">
        <v>2020</v>
      </c>
      <c r="L51" s="25"/>
      <c r="M51" s="26">
        <v>2013</v>
      </c>
      <c r="N51" s="26">
        <v>2014</v>
      </c>
      <c r="O51" s="26">
        <v>2015</v>
      </c>
      <c r="P51" s="27">
        <v>2016</v>
      </c>
      <c r="Q51" s="27">
        <v>2017</v>
      </c>
      <c r="R51" s="27">
        <v>2018</v>
      </c>
      <c r="S51" s="27">
        <v>2019</v>
      </c>
      <c r="T51" s="27">
        <v>2020</v>
      </c>
    </row>
    <row r="52" spans="1:20" ht="15" x14ac:dyDescent="0.25">
      <c r="A52" s="142" t="s">
        <v>47</v>
      </c>
      <c r="B52" s="146" t="s">
        <v>48</v>
      </c>
      <c r="C52" s="143">
        <f t="shared" ref="C52:I52" si="4">SUM(C53:C70)</f>
        <v>2081</v>
      </c>
      <c r="D52" s="143">
        <f t="shared" si="4"/>
        <v>2237</v>
      </c>
      <c r="E52" s="143">
        <f t="shared" si="4"/>
        <v>2386</v>
      </c>
      <c r="F52" s="143">
        <f t="shared" si="4"/>
        <v>2383</v>
      </c>
      <c r="G52" s="143">
        <f t="shared" si="4"/>
        <v>2539</v>
      </c>
      <c r="H52" s="143">
        <f t="shared" si="4"/>
        <v>2401</v>
      </c>
      <c r="I52" s="143">
        <f t="shared" si="4"/>
        <v>1835</v>
      </c>
      <c r="J52" s="143">
        <v>1703</v>
      </c>
      <c r="L52" s="25" t="s">
        <v>61</v>
      </c>
      <c r="M52" s="28">
        <v>2081</v>
      </c>
      <c r="N52" s="29">
        <v>2237</v>
      </c>
      <c r="O52" s="29">
        <v>2386</v>
      </c>
      <c r="P52" s="29">
        <v>2383</v>
      </c>
      <c r="Q52" s="29">
        <v>2539</v>
      </c>
      <c r="R52" s="29">
        <v>2401</v>
      </c>
      <c r="S52" s="29">
        <v>1835</v>
      </c>
      <c r="T52" s="113">
        <v>1703</v>
      </c>
    </row>
    <row r="53" spans="1:20" x14ac:dyDescent="0.2">
      <c r="A53" s="30" t="s">
        <v>11</v>
      </c>
      <c r="B53" s="147" t="s">
        <v>12</v>
      </c>
      <c r="C53" s="31">
        <v>710</v>
      </c>
      <c r="D53" s="32">
        <v>765</v>
      </c>
      <c r="E53" s="32">
        <v>840</v>
      </c>
      <c r="F53" s="32">
        <v>832</v>
      </c>
      <c r="G53" s="4">
        <v>839</v>
      </c>
      <c r="H53" s="32">
        <v>842</v>
      </c>
      <c r="I53" s="4">
        <v>756</v>
      </c>
      <c r="J53" s="4">
        <v>723</v>
      </c>
    </row>
    <row r="54" spans="1:20" x14ac:dyDescent="0.2">
      <c r="A54" s="30" t="s">
        <v>13</v>
      </c>
      <c r="B54" s="148" t="s">
        <v>14</v>
      </c>
      <c r="C54" s="31">
        <v>77</v>
      </c>
      <c r="D54" s="32">
        <v>76</v>
      </c>
      <c r="E54" s="32">
        <v>98</v>
      </c>
      <c r="F54" s="32">
        <v>84</v>
      </c>
      <c r="G54" s="4">
        <v>76</v>
      </c>
      <c r="H54" s="32">
        <v>80</v>
      </c>
      <c r="I54" s="4">
        <v>87</v>
      </c>
      <c r="J54" s="4">
        <v>88</v>
      </c>
    </row>
    <row r="55" spans="1:20" x14ac:dyDescent="0.2">
      <c r="A55" s="30" t="s">
        <v>15</v>
      </c>
      <c r="B55" s="148" t="s">
        <v>16</v>
      </c>
      <c r="C55" s="31">
        <v>94</v>
      </c>
      <c r="D55" s="32">
        <v>92</v>
      </c>
      <c r="E55" s="32">
        <v>65</v>
      </c>
      <c r="F55" s="32">
        <v>78</v>
      </c>
      <c r="G55" s="4">
        <v>64</v>
      </c>
      <c r="H55" s="32">
        <v>117</v>
      </c>
      <c r="I55" s="4">
        <v>105</v>
      </c>
      <c r="J55" s="4">
        <v>118</v>
      </c>
    </row>
    <row r="56" spans="1:20" x14ac:dyDescent="0.2">
      <c r="A56" s="30" t="s">
        <v>17</v>
      </c>
      <c r="B56" s="148" t="s">
        <v>18</v>
      </c>
      <c r="C56" s="31">
        <v>67</v>
      </c>
      <c r="D56" s="32">
        <v>89</v>
      </c>
      <c r="E56" s="32">
        <v>89</v>
      </c>
      <c r="F56" s="32">
        <v>104</v>
      </c>
      <c r="G56" s="4">
        <v>94</v>
      </c>
      <c r="H56" s="32">
        <v>110</v>
      </c>
      <c r="I56" s="4">
        <v>59</v>
      </c>
      <c r="J56" s="4">
        <v>46</v>
      </c>
    </row>
    <row r="57" spans="1:20" x14ac:dyDescent="0.2">
      <c r="A57" s="30" t="s">
        <v>19</v>
      </c>
      <c r="B57" s="148" t="s">
        <v>20</v>
      </c>
      <c r="C57" s="31">
        <v>51</v>
      </c>
      <c r="D57" s="32">
        <v>51</v>
      </c>
      <c r="E57" s="32">
        <v>58</v>
      </c>
      <c r="F57" s="32">
        <v>68</v>
      </c>
      <c r="G57" s="4">
        <v>68</v>
      </c>
      <c r="H57" s="32">
        <v>76</v>
      </c>
      <c r="I57" s="4">
        <v>54</v>
      </c>
      <c r="J57" s="4">
        <v>66</v>
      </c>
    </row>
    <row r="58" spans="1:20" x14ac:dyDescent="0.2">
      <c r="A58" s="30" t="s">
        <v>21</v>
      </c>
      <c r="B58" s="148" t="s">
        <v>22</v>
      </c>
      <c r="C58" s="31">
        <v>32</v>
      </c>
      <c r="D58" s="32">
        <v>34</v>
      </c>
      <c r="E58" s="32">
        <v>59</v>
      </c>
      <c r="F58" s="32">
        <v>81</v>
      </c>
      <c r="G58" s="4">
        <v>91</v>
      </c>
      <c r="H58" s="32">
        <v>85</v>
      </c>
      <c r="I58" s="4">
        <v>34</v>
      </c>
      <c r="J58" s="4">
        <v>46</v>
      </c>
    </row>
    <row r="59" spans="1:20" x14ac:dyDescent="0.2">
      <c r="A59" s="30" t="s">
        <v>23</v>
      </c>
      <c r="B59" s="148" t="s">
        <v>24</v>
      </c>
      <c r="C59" s="31">
        <v>79</v>
      </c>
      <c r="D59" s="32">
        <v>81</v>
      </c>
      <c r="E59" s="32">
        <v>91</v>
      </c>
      <c r="F59" s="32">
        <v>113</v>
      </c>
      <c r="G59" s="4">
        <v>145</v>
      </c>
      <c r="H59" s="32">
        <v>132</v>
      </c>
      <c r="I59" s="4">
        <v>64</v>
      </c>
      <c r="J59" s="4">
        <v>50</v>
      </c>
    </row>
    <row r="60" spans="1:20" x14ac:dyDescent="0.2">
      <c r="A60" s="30" t="s">
        <v>25</v>
      </c>
      <c r="B60" s="148" t="s">
        <v>26</v>
      </c>
      <c r="C60" s="31">
        <v>61</v>
      </c>
      <c r="D60" s="32">
        <v>41</v>
      </c>
      <c r="E60" s="32">
        <v>47</v>
      </c>
      <c r="F60" s="32">
        <v>60</v>
      </c>
      <c r="G60" s="4">
        <v>64</v>
      </c>
      <c r="H60" s="32">
        <v>63</v>
      </c>
      <c r="I60" s="4">
        <v>22</v>
      </c>
      <c r="J60" s="4">
        <v>24</v>
      </c>
    </row>
    <row r="61" spans="1:20" x14ac:dyDescent="0.2">
      <c r="A61" s="30" t="s">
        <v>27</v>
      </c>
      <c r="B61" s="148" t="s">
        <v>28</v>
      </c>
      <c r="C61" s="31">
        <v>43</v>
      </c>
      <c r="D61" s="32">
        <v>46</v>
      </c>
      <c r="E61" s="32">
        <v>52</v>
      </c>
      <c r="F61" s="32">
        <v>41</v>
      </c>
      <c r="G61" s="4">
        <v>49</v>
      </c>
      <c r="H61" s="32">
        <v>24</v>
      </c>
      <c r="I61" s="4">
        <v>37</v>
      </c>
      <c r="J61" s="4">
        <v>39</v>
      </c>
    </row>
    <row r="62" spans="1:20" x14ac:dyDescent="0.2">
      <c r="A62" s="30" t="s">
        <v>29</v>
      </c>
      <c r="B62" s="148" t="s">
        <v>30</v>
      </c>
      <c r="C62" s="31">
        <v>112</v>
      </c>
      <c r="D62" s="32">
        <v>112</v>
      </c>
      <c r="E62" s="32">
        <v>113</v>
      </c>
      <c r="F62" s="32">
        <v>114</v>
      </c>
      <c r="G62" s="4">
        <v>122</v>
      </c>
      <c r="H62" s="32">
        <v>76</v>
      </c>
      <c r="I62" s="4">
        <v>62</v>
      </c>
      <c r="J62" s="4">
        <v>39</v>
      </c>
    </row>
    <row r="63" spans="1:20" x14ac:dyDescent="0.2">
      <c r="A63" s="30" t="s">
        <v>31</v>
      </c>
      <c r="B63" s="148" t="s">
        <v>32</v>
      </c>
      <c r="C63" s="31">
        <v>92</v>
      </c>
      <c r="D63" s="32">
        <v>86</v>
      </c>
      <c r="E63" s="32">
        <v>89</v>
      </c>
      <c r="F63" s="32">
        <v>61</v>
      </c>
      <c r="G63" s="4">
        <v>97</v>
      </c>
      <c r="H63" s="32">
        <v>82</v>
      </c>
      <c r="I63" s="4">
        <v>47</v>
      </c>
      <c r="J63" s="4">
        <v>42</v>
      </c>
    </row>
    <row r="64" spans="1:20" x14ac:dyDescent="0.2">
      <c r="A64" s="30" t="s">
        <v>33</v>
      </c>
      <c r="B64" s="148" t="s">
        <v>34</v>
      </c>
      <c r="C64" s="31">
        <v>75</v>
      </c>
      <c r="D64" s="32">
        <v>89</v>
      </c>
      <c r="E64" s="32">
        <v>85</v>
      </c>
      <c r="F64" s="32">
        <v>90</v>
      </c>
      <c r="G64" s="4">
        <v>90</v>
      </c>
      <c r="H64" s="32">
        <v>108</v>
      </c>
      <c r="I64" s="4">
        <v>52</v>
      </c>
      <c r="J64" s="4">
        <v>77</v>
      </c>
    </row>
    <row r="65" spans="1:10" x14ac:dyDescent="0.2">
      <c r="A65" s="30" t="s">
        <v>35</v>
      </c>
      <c r="B65" s="148" t="s">
        <v>36</v>
      </c>
      <c r="C65" s="31">
        <v>97</v>
      </c>
      <c r="D65" s="32">
        <v>89</v>
      </c>
      <c r="E65" s="32">
        <v>76</v>
      </c>
      <c r="F65" s="32">
        <v>92</v>
      </c>
      <c r="G65" s="4">
        <v>92</v>
      </c>
      <c r="H65" s="32">
        <v>63</v>
      </c>
      <c r="I65" s="4">
        <v>37</v>
      </c>
      <c r="J65" s="4">
        <v>37</v>
      </c>
    </row>
    <row r="66" spans="1:10" x14ac:dyDescent="0.2">
      <c r="A66" s="30" t="s">
        <v>37</v>
      </c>
      <c r="B66" s="148" t="s">
        <v>38</v>
      </c>
      <c r="C66" s="31">
        <v>134</v>
      </c>
      <c r="D66" s="32">
        <v>140</v>
      </c>
      <c r="E66" s="32">
        <v>182</v>
      </c>
      <c r="F66" s="32">
        <v>137</v>
      </c>
      <c r="G66" s="4">
        <v>182</v>
      </c>
      <c r="H66" s="32">
        <v>155</v>
      </c>
      <c r="I66" s="4">
        <v>138</v>
      </c>
      <c r="J66" s="4">
        <v>84</v>
      </c>
    </row>
    <row r="67" spans="1:10" x14ac:dyDescent="0.2">
      <c r="A67" s="30" t="s">
        <v>39</v>
      </c>
      <c r="B67" s="148" t="s">
        <v>40</v>
      </c>
      <c r="C67" s="31">
        <v>30</v>
      </c>
      <c r="D67" s="32">
        <v>110</v>
      </c>
      <c r="E67" s="32">
        <v>116</v>
      </c>
      <c r="F67" s="32">
        <v>118</v>
      </c>
      <c r="G67" s="4">
        <v>107</v>
      </c>
      <c r="H67" s="32">
        <v>120</v>
      </c>
      <c r="I67" s="4">
        <v>103</v>
      </c>
      <c r="J67" s="4">
        <v>95</v>
      </c>
    </row>
    <row r="68" spans="1:10" x14ac:dyDescent="0.2">
      <c r="A68" s="30" t="s">
        <v>41</v>
      </c>
      <c r="B68" s="148" t="s">
        <v>42</v>
      </c>
      <c r="C68" s="31">
        <v>131</v>
      </c>
      <c r="D68" s="32">
        <v>120</v>
      </c>
      <c r="E68" s="32">
        <v>117</v>
      </c>
      <c r="F68" s="32">
        <v>130</v>
      </c>
      <c r="G68" s="4">
        <v>139</v>
      </c>
      <c r="H68" s="32">
        <v>140</v>
      </c>
      <c r="I68" s="4">
        <v>83</v>
      </c>
      <c r="J68" s="4">
        <v>69</v>
      </c>
    </row>
    <row r="69" spans="1:10" x14ac:dyDescent="0.2">
      <c r="A69" s="30" t="s">
        <v>43</v>
      </c>
      <c r="B69" s="148" t="s">
        <v>44</v>
      </c>
      <c r="C69" s="31">
        <v>101</v>
      </c>
      <c r="D69" s="32">
        <v>110</v>
      </c>
      <c r="E69" s="32">
        <v>112</v>
      </c>
      <c r="F69" s="32">
        <v>114</v>
      </c>
      <c r="G69" s="4">
        <v>112</v>
      </c>
      <c r="H69" s="32">
        <v>40</v>
      </c>
      <c r="I69" s="4">
        <v>71</v>
      </c>
      <c r="J69" s="4">
        <v>26</v>
      </c>
    </row>
    <row r="70" spans="1:10" ht="15" thickBot="1" x14ac:dyDescent="0.25">
      <c r="A70" s="149" t="s">
        <v>45</v>
      </c>
      <c r="B70" s="150" t="s">
        <v>46</v>
      </c>
      <c r="C70" s="151">
        <v>95</v>
      </c>
      <c r="D70" s="152">
        <v>106</v>
      </c>
      <c r="E70" s="152">
        <v>97</v>
      </c>
      <c r="F70" s="152">
        <v>66</v>
      </c>
      <c r="G70" s="153">
        <v>108</v>
      </c>
      <c r="H70" s="152">
        <v>88</v>
      </c>
      <c r="I70" s="153">
        <v>24</v>
      </c>
      <c r="J70" s="153">
        <v>34</v>
      </c>
    </row>
  </sheetData>
  <mergeCells count="2">
    <mergeCell ref="A1:F1"/>
    <mergeCell ref="A24:F24"/>
  </mergeCells>
  <pageMargins left="0.7" right="0.7" top="0.75" bottom="0.75" header="0.3" footer="0.3"/>
  <pageSetup orientation="portrait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72"/>
  <sheetViews>
    <sheetView tabSelected="1" topLeftCell="A16" workbookViewId="0">
      <selection activeCell="M28" sqref="M28"/>
    </sheetView>
  </sheetViews>
  <sheetFormatPr defaultRowHeight="15" x14ac:dyDescent="0.25"/>
  <cols>
    <col min="1" max="1" width="11.5703125" customWidth="1"/>
    <col min="2" max="2" width="15" customWidth="1"/>
    <col min="3" max="7" width="10.5703125" customWidth="1"/>
  </cols>
  <sheetData>
    <row r="1" spans="1:10" x14ac:dyDescent="0.25">
      <c r="A1" s="404" t="s">
        <v>93</v>
      </c>
      <c r="B1" s="404"/>
      <c r="C1" s="404"/>
      <c r="D1" s="404"/>
      <c r="E1" s="404"/>
      <c r="F1" s="404"/>
      <c r="G1" s="404"/>
      <c r="H1" s="404"/>
      <c r="I1" s="163"/>
      <c r="J1" s="164"/>
    </row>
    <row r="2" spans="1:10" ht="15.75" thickBot="1" x14ac:dyDescent="0.3">
      <c r="A2" s="405" t="s">
        <v>0</v>
      </c>
      <c r="B2" s="405"/>
      <c r="C2" s="405"/>
      <c r="D2" s="405"/>
      <c r="E2" s="405"/>
      <c r="F2" s="405"/>
      <c r="G2" s="405"/>
      <c r="H2" s="405"/>
      <c r="I2" s="163"/>
      <c r="J2" s="164"/>
    </row>
    <row r="3" spans="1:10" ht="15.75" thickBot="1" x14ac:dyDescent="0.3">
      <c r="A3" s="406" t="s">
        <v>1</v>
      </c>
      <c r="B3" s="407" t="s">
        <v>2</v>
      </c>
      <c r="C3" s="408" t="s">
        <v>3</v>
      </c>
      <c r="D3" s="409" t="s">
        <v>92</v>
      </c>
      <c r="E3" s="409"/>
      <c r="F3" s="409"/>
      <c r="G3" s="409"/>
      <c r="H3" s="409"/>
      <c r="I3" s="409"/>
      <c r="J3" s="409"/>
    </row>
    <row r="4" spans="1:10" ht="63.75" thickBot="1" x14ac:dyDescent="0.3">
      <c r="A4" s="406"/>
      <c r="B4" s="407"/>
      <c r="C4" s="408"/>
      <c r="D4" s="165" t="s">
        <v>4</v>
      </c>
      <c r="E4" s="165" t="s">
        <v>5</v>
      </c>
      <c r="F4" s="165" t="s">
        <v>6</v>
      </c>
      <c r="G4" s="165" t="s">
        <v>7</v>
      </c>
      <c r="H4" s="165" t="s">
        <v>8</v>
      </c>
      <c r="I4" s="165" t="s">
        <v>9</v>
      </c>
      <c r="J4" s="165" t="s">
        <v>10</v>
      </c>
    </row>
    <row r="5" spans="1:10" x14ac:dyDescent="0.25">
      <c r="A5" s="2" t="s">
        <v>11</v>
      </c>
      <c r="B5" s="166" t="s">
        <v>12</v>
      </c>
      <c r="C5" s="167">
        <v>689</v>
      </c>
      <c r="D5" s="168">
        <v>69</v>
      </c>
      <c r="E5" s="168">
        <v>11</v>
      </c>
      <c r="F5" s="168">
        <v>82</v>
      </c>
      <c r="G5" s="168">
        <v>156</v>
      </c>
      <c r="H5" s="168">
        <v>89</v>
      </c>
      <c r="I5" s="168">
        <v>28</v>
      </c>
      <c r="J5" s="168">
        <v>254</v>
      </c>
    </row>
    <row r="6" spans="1:10" x14ac:dyDescent="0.25">
      <c r="A6" s="2" t="s">
        <v>13</v>
      </c>
      <c r="B6" s="169" t="s">
        <v>14</v>
      </c>
      <c r="C6" s="167">
        <v>57</v>
      </c>
      <c r="D6" s="168">
        <v>8</v>
      </c>
      <c r="E6" s="168">
        <v>1</v>
      </c>
      <c r="F6" s="168">
        <v>2</v>
      </c>
      <c r="G6" s="168">
        <v>13</v>
      </c>
      <c r="H6" s="168">
        <v>10</v>
      </c>
      <c r="I6" s="168">
        <v>5</v>
      </c>
      <c r="J6" s="168">
        <v>18</v>
      </c>
    </row>
    <row r="7" spans="1:10" x14ac:dyDescent="0.25">
      <c r="A7" s="2" t="s">
        <v>15</v>
      </c>
      <c r="B7" s="169" t="s">
        <v>16</v>
      </c>
      <c r="C7" s="167">
        <v>137</v>
      </c>
      <c r="D7" s="168">
        <v>18</v>
      </c>
      <c r="E7" s="168">
        <v>5</v>
      </c>
      <c r="F7" s="168">
        <v>11</v>
      </c>
      <c r="G7" s="168">
        <v>35</v>
      </c>
      <c r="H7" s="168">
        <v>23</v>
      </c>
      <c r="I7" s="168">
        <v>12</v>
      </c>
      <c r="J7" s="168">
        <v>33</v>
      </c>
    </row>
    <row r="8" spans="1:10" x14ac:dyDescent="0.25">
      <c r="A8" s="2" t="s">
        <v>17</v>
      </c>
      <c r="B8" s="169" t="s">
        <v>18</v>
      </c>
      <c r="C8" s="167">
        <v>109</v>
      </c>
      <c r="D8" s="168">
        <v>9</v>
      </c>
      <c r="E8" s="168">
        <v>1</v>
      </c>
      <c r="F8" s="168">
        <v>11</v>
      </c>
      <c r="G8" s="168">
        <v>34</v>
      </c>
      <c r="H8" s="168">
        <v>19</v>
      </c>
      <c r="I8" s="168">
        <v>2</v>
      </c>
      <c r="J8" s="168">
        <v>33</v>
      </c>
    </row>
    <row r="9" spans="1:10" x14ac:dyDescent="0.25">
      <c r="A9" s="2" t="s">
        <v>19</v>
      </c>
      <c r="B9" s="169" t="s">
        <v>20</v>
      </c>
      <c r="C9" s="167">
        <v>88</v>
      </c>
      <c r="D9" s="168">
        <v>10</v>
      </c>
      <c r="E9" s="168">
        <v>3</v>
      </c>
      <c r="F9" s="168">
        <v>7</v>
      </c>
      <c r="G9" s="168">
        <v>13</v>
      </c>
      <c r="H9" s="168">
        <v>20</v>
      </c>
      <c r="I9" s="168">
        <v>11</v>
      </c>
      <c r="J9" s="168">
        <v>24</v>
      </c>
    </row>
    <row r="10" spans="1:10" x14ac:dyDescent="0.25">
      <c r="A10" s="2" t="s">
        <v>21</v>
      </c>
      <c r="B10" s="169" t="s">
        <v>22</v>
      </c>
      <c r="C10" s="167">
        <v>63</v>
      </c>
      <c r="D10" s="168">
        <v>9</v>
      </c>
      <c r="E10" s="168"/>
      <c r="F10" s="168">
        <v>4</v>
      </c>
      <c r="G10" s="168">
        <v>20</v>
      </c>
      <c r="H10" s="168">
        <v>8</v>
      </c>
      <c r="I10" s="168">
        <v>4</v>
      </c>
      <c r="J10" s="168">
        <v>18</v>
      </c>
    </row>
    <row r="11" spans="1:10" x14ac:dyDescent="0.25">
      <c r="A11" s="2" t="s">
        <v>23</v>
      </c>
      <c r="B11" s="169" t="s">
        <v>24</v>
      </c>
      <c r="C11" s="167">
        <v>182</v>
      </c>
      <c r="D11" s="168">
        <v>25</v>
      </c>
      <c r="E11" s="168">
        <v>14</v>
      </c>
      <c r="F11" s="168">
        <v>15</v>
      </c>
      <c r="G11" s="168">
        <v>62</v>
      </c>
      <c r="H11" s="168">
        <v>22</v>
      </c>
      <c r="I11" s="168">
        <v>24</v>
      </c>
      <c r="J11" s="168">
        <v>20</v>
      </c>
    </row>
    <row r="12" spans="1:10" x14ac:dyDescent="0.25">
      <c r="A12" s="2" t="s">
        <v>25</v>
      </c>
      <c r="B12" s="169" t="s">
        <v>26</v>
      </c>
      <c r="C12" s="167">
        <v>54</v>
      </c>
      <c r="D12" s="168">
        <v>9</v>
      </c>
      <c r="E12" s="168">
        <v>5</v>
      </c>
      <c r="F12" s="168">
        <v>5</v>
      </c>
      <c r="G12" s="168">
        <v>10</v>
      </c>
      <c r="H12" s="168">
        <v>15</v>
      </c>
      <c r="I12" s="168">
        <v>0</v>
      </c>
      <c r="J12" s="168">
        <v>10</v>
      </c>
    </row>
    <row r="13" spans="1:10" x14ac:dyDescent="0.25">
      <c r="A13" s="2" t="s">
        <v>27</v>
      </c>
      <c r="B13" s="169" t="s">
        <v>28</v>
      </c>
      <c r="C13" s="167">
        <v>44</v>
      </c>
      <c r="D13" s="168">
        <v>5</v>
      </c>
      <c r="E13" s="168">
        <v>2</v>
      </c>
      <c r="F13" s="168">
        <v>6</v>
      </c>
      <c r="G13" s="168">
        <v>20</v>
      </c>
      <c r="H13" s="168">
        <v>8</v>
      </c>
      <c r="I13" s="168">
        <v>0</v>
      </c>
      <c r="J13" s="168">
        <v>3</v>
      </c>
    </row>
    <row r="14" spans="1:10" x14ac:dyDescent="0.25">
      <c r="A14" s="2" t="s">
        <v>29</v>
      </c>
      <c r="B14" s="169" t="s">
        <v>30</v>
      </c>
      <c r="C14" s="167">
        <v>112</v>
      </c>
      <c r="D14" s="168">
        <v>15</v>
      </c>
      <c r="E14" s="168">
        <v>10</v>
      </c>
      <c r="F14" s="168">
        <v>3</v>
      </c>
      <c r="G14" s="168">
        <v>20</v>
      </c>
      <c r="H14" s="168">
        <v>21</v>
      </c>
      <c r="I14" s="168">
        <v>10</v>
      </c>
      <c r="J14" s="168">
        <v>33</v>
      </c>
    </row>
    <row r="15" spans="1:10" x14ac:dyDescent="0.25">
      <c r="A15" s="2" t="s">
        <v>31</v>
      </c>
      <c r="B15" s="169" t="s">
        <v>32</v>
      </c>
      <c r="C15" s="167">
        <v>48</v>
      </c>
      <c r="D15" s="168">
        <v>8</v>
      </c>
      <c r="E15" s="168">
        <v>2</v>
      </c>
      <c r="F15" s="168">
        <v>8</v>
      </c>
      <c r="G15" s="168">
        <v>14</v>
      </c>
      <c r="H15" s="168">
        <v>5</v>
      </c>
      <c r="I15" s="168">
        <v>2</v>
      </c>
      <c r="J15" s="168">
        <v>9</v>
      </c>
    </row>
    <row r="16" spans="1:10" x14ac:dyDescent="0.25">
      <c r="A16" s="2" t="s">
        <v>33</v>
      </c>
      <c r="B16" s="169" t="s">
        <v>34</v>
      </c>
      <c r="C16" s="167">
        <v>98</v>
      </c>
      <c r="D16" s="168">
        <v>6</v>
      </c>
      <c r="E16" s="168">
        <v>16</v>
      </c>
      <c r="F16" s="168">
        <v>14</v>
      </c>
      <c r="G16" s="168">
        <v>11</v>
      </c>
      <c r="H16" s="168">
        <v>14</v>
      </c>
      <c r="I16" s="168">
        <v>6</v>
      </c>
      <c r="J16" s="168">
        <v>31</v>
      </c>
    </row>
    <row r="17" spans="1:10" x14ac:dyDescent="0.25">
      <c r="A17" s="2" t="s">
        <v>35</v>
      </c>
      <c r="B17" s="169" t="s">
        <v>36</v>
      </c>
      <c r="C17" s="167">
        <v>96</v>
      </c>
      <c r="D17" s="168">
        <v>11</v>
      </c>
      <c r="E17" s="168">
        <v>6</v>
      </c>
      <c r="F17" s="168">
        <v>8</v>
      </c>
      <c r="G17" s="168">
        <v>23</v>
      </c>
      <c r="H17" s="168">
        <v>13</v>
      </c>
      <c r="I17" s="168">
        <v>5</v>
      </c>
      <c r="J17" s="168">
        <v>30</v>
      </c>
    </row>
    <row r="18" spans="1:10" x14ac:dyDescent="0.25">
      <c r="A18" s="2" t="s">
        <v>37</v>
      </c>
      <c r="B18" s="169" t="s">
        <v>38</v>
      </c>
      <c r="C18" s="167">
        <v>138</v>
      </c>
      <c r="D18" s="168">
        <v>18</v>
      </c>
      <c r="E18" s="168">
        <v>5</v>
      </c>
      <c r="F18" s="168">
        <v>14</v>
      </c>
      <c r="G18" s="168">
        <v>36</v>
      </c>
      <c r="H18" s="168">
        <v>32</v>
      </c>
      <c r="I18" s="168">
        <v>3</v>
      </c>
      <c r="J18" s="168">
        <v>30</v>
      </c>
    </row>
    <row r="19" spans="1:10" x14ac:dyDescent="0.25">
      <c r="A19" s="2" t="s">
        <v>39</v>
      </c>
      <c r="B19" s="169" t="s">
        <v>40</v>
      </c>
      <c r="C19" s="167">
        <v>43</v>
      </c>
      <c r="D19" s="168">
        <v>3</v>
      </c>
      <c r="E19" s="168">
        <v>5</v>
      </c>
      <c r="F19" s="168">
        <v>9</v>
      </c>
      <c r="G19" s="168">
        <v>14</v>
      </c>
      <c r="H19" s="168">
        <v>4</v>
      </c>
      <c r="I19" s="168">
        <v>1</v>
      </c>
      <c r="J19" s="168">
        <v>7</v>
      </c>
    </row>
    <row r="20" spans="1:10" x14ac:dyDescent="0.25">
      <c r="A20" s="2" t="s">
        <v>41</v>
      </c>
      <c r="B20" s="169" t="s">
        <v>42</v>
      </c>
      <c r="C20" s="167">
        <v>84</v>
      </c>
      <c r="D20" s="168">
        <v>15</v>
      </c>
      <c r="E20" s="168">
        <v>1</v>
      </c>
      <c r="F20" s="168">
        <v>13</v>
      </c>
      <c r="G20" s="168">
        <v>19</v>
      </c>
      <c r="H20" s="168">
        <v>21</v>
      </c>
      <c r="I20" s="168">
        <v>7</v>
      </c>
      <c r="J20" s="168">
        <v>8</v>
      </c>
    </row>
    <row r="21" spans="1:10" x14ac:dyDescent="0.25">
      <c r="A21" s="2" t="s">
        <v>43</v>
      </c>
      <c r="B21" s="169" t="s">
        <v>44</v>
      </c>
      <c r="C21" s="167">
        <v>77</v>
      </c>
      <c r="D21" s="168">
        <v>13</v>
      </c>
      <c r="E21" s="168">
        <v>2</v>
      </c>
      <c r="F21" s="168">
        <v>5</v>
      </c>
      <c r="G21" s="168">
        <v>16</v>
      </c>
      <c r="H21" s="168">
        <v>13</v>
      </c>
      <c r="I21" s="168">
        <v>0</v>
      </c>
      <c r="J21" s="168">
        <v>28</v>
      </c>
    </row>
    <row r="22" spans="1:10" x14ac:dyDescent="0.25">
      <c r="A22" s="2" t="s">
        <v>45</v>
      </c>
      <c r="B22" s="169" t="s">
        <v>46</v>
      </c>
      <c r="C22" s="167">
        <v>70</v>
      </c>
      <c r="D22" s="168">
        <v>7</v>
      </c>
      <c r="E22" s="168">
        <v>1</v>
      </c>
      <c r="F22" s="168">
        <v>4</v>
      </c>
      <c r="G22" s="168">
        <v>19</v>
      </c>
      <c r="H22" s="168">
        <v>26</v>
      </c>
      <c r="I22" s="168">
        <v>1</v>
      </c>
      <c r="J22" s="168">
        <v>12</v>
      </c>
    </row>
    <row r="23" spans="1:10" ht="15.75" thickBot="1" x14ac:dyDescent="0.3">
      <c r="A23" s="170" t="s">
        <v>47</v>
      </c>
      <c r="B23" s="171" t="s">
        <v>48</v>
      </c>
      <c r="C23" s="172">
        <f>SUM(C5:C22)</f>
        <v>2189</v>
      </c>
      <c r="D23" s="172">
        <f>SUM(D5:D22)</f>
        <v>258</v>
      </c>
      <c r="E23" s="172">
        <f t="shared" ref="E23:I23" si="0">SUM(E5:E22)</f>
        <v>90</v>
      </c>
      <c r="F23" s="172">
        <f t="shared" si="0"/>
        <v>221</v>
      </c>
      <c r="G23" s="172">
        <f>SUM(G5:G22)</f>
        <v>535</v>
      </c>
      <c r="H23" s="172">
        <f t="shared" si="0"/>
        <v>363</v>
      </c>
      <c r="I23" s="172">
        <f t="shared" si="0"/>
        <v>121</v>
      </c>
      <c r="J23" s="172">
        <f>SUM(J5:J22)</f>
        <v>601</v>
      </c>
    </row>
    <row r="26" spans="1:10" s="5" customFormat="1" x14ac:dyDescent="0.2">
      <c r="A26" s="395" t="s">
        <v>88</v>
      </c>
      <c r="B26" s="395"/>
      <c r="C26" s="395"/>
      <c r="D26" s="395"/>
      <c r="E26" s="395"/>
      <c r="F26" s="395"/>
      <c r="G26" s="395"/>
      <c r="H26" s="395"/>
      <c r="I26" s="157"/>
      <c r="J26" s="157"/>
    </row>
    <row r="27" spans="1:10" ht="15.75" thickBot="1" x14ac:dyDescent="0.3">
      <c r="A27" s="396" t="s">
        <v>89</v>
      </c>
      <c r="B27" s="396"/>
      <c r="C27" s="396"/>
      <c r="D27" s="396"/>
      <c r="E27" s="396"/>
      <c r="F27" s="396"/>
      <c r="G27" s="396"/>
      <c r="H27" s="396"/>
      <c r="I27" s="157"/>
      <c r="J27" s="157"/>
    </row>
    <row r="28" spans="1:10" ht="15.75" thickBot="1" x14ac:dyDescent="0.3">
      <c r="A28" s="397" t="s">
        <v>1</v>
      </c>
      <c r="B28" s="399" t="s">
        <v>2</v>
      </c>
      <c r="C28" s="401" t="s">
        <v>3</v>
      </c>
      <c r="D28" s="403" t="s">
        <v>90</v>
      </c>
      <c r="E28" s="403"/>
      <c r="F28" s="403"/>
      <c r="G28" s="403"/>
      <c r="H28" s="403"/>
      <c r="I28" s="403"/>
      <c r="J28" s="403"/>
    </row>
    <row r="29" spans="1:10" ht="73.5" thickBot="1" x14ac:dyDescent="0.3">
      <c r="A29" s="398"/>
      <c r="B29" s="400"/>
      <c r="C29" s="402"/>
      <c r="D29" s="159" t="s">
        <v>4</v>
      </c>
      <c r="E29" s="159" t="s">
        <v>5</v>
      </c>
      <c r="F29" s="159" t="s">
        <v>6</v>
      </c>
      <c r="G29" s="159" t="s">
        <v>7</v>
      </c>
      <c r="H29" s="159" t="s">
        <v>8</v>
      </c>
      <c r="I29" s="159" t="s">
        <v>9</v>
      </c>
      <c r="J29" s="159" t="s">
        <v>10</v>
      </c>
    </row>
    <row r="30" spans="1:10" x14ac:dyDescent="0.25">
      <c r="A30" s="160" t="s">
        <v>11</v>
      </c>
      <c r="B30" s="161" t="s">
        <v>12</v>
      </c>
      <c r="C30" s="154">
        <v>1111</v>
      </c>
      <c r="D30" s="156">
        <v>98</v>
      </c>
      <c r="E30" s="156">
        <v>18</v>
      </c>
      <c r="F30" s="156">
        <v>113</v>
      </c>
      <c r="G30" s="156">
        <v>202</v>
      </c>
      <c r="H30" s="156">
        <v>122</v>
      </c>
      <c r="I30" s="156">
        <v>0</v>
      </c>
      <c r="J30" s="156">
        <v>558</v>
      </c>
    </row>
    <row r="31" spans="1:10" x14ac:dyDescent="0.25">
      <c r="A31" s="160" t="s">
        <v>13</v>
      </c>
      <c r="B31" s="161" t="s">
        <v>14</v>
      </c>
      <c r="C31" s="154">
        <v>54</v>
      </c>
      <c r="D31" s="156">
        <v>3</v>
      </c>
      <c r="E31" s="156">
        <v>3</v>
      </c>
      <c r="F31" s="156">
        <v>5</v>
      </c>
      <c r="G31" s="156">
        <v>8</v>
      </c>
      <c r="H31" s="156">
        <v>8</v>
      </c>
      <c r="I31" s="156">
        <v>3</v>
      </c>
      <c r="J31" s="156">
        <v>24</v>
      </c>
    </row>
    <row r="32" spans="1:10" x14ac:dyDescent="0.25">
      <c r="A32" s="160" t="s">
        <v>15</v>
      </c>
      <c r="B32" s="161" t="s">
        <v>16</v>
      </c>
      <c r="C32" s="154">
        <v>152</v>
      </c>
      <c r="D32" s="156">
        <v>16</v>
      </c>
      <c r="E32" s="156">
        <v>11</v>
      </c>
      <c r="F32" s="156">
        <v>14</v>
      </c>
      <c r="G32" s="156">
        <v>36</v>
      </c>
      <c r="H32" s="156">
        <v>21</v>
      </c>
      <c r="I32" s="156">
        <v>26</v>
      </c>
      <c r="J32" s="156">
        <v>28</v>
      </c>
    </row>
    <row r="33" spans="1:10" x14ac:dyDescent="0.25">
      <c r="A33" s="160" t="s">
        <v>17</v>
      </c>
      <c r="B33" s="161" t="s">
        <v>18</v>
      </c>
      <c r="C33" s="154">
        <v>99</v>
      </c>
      <c r="D33" s="156">
        <v>8</v>
      </c>
      <c r="E33" s="156">
        <v>4</v>
      </c>
      <c r="F33" s="156">
        <v>8</v>
      </c>
      <c r="G33" s="156">
        <v>22</v>
      </c>
      <c r="H33" s="156">
        <v>19</v>
      </c>
      <c r="I33" s="156">
        <v>1</v>
      </c>
      <c r="J33" s="156">
        <v>37</v>
      </c>
    </row>
    <row r="34" spans="1:10" x14ac:dyDescent="0.25">
      <c r="A34" s="160" t="s">
        <v>19</v>
      </c>
      <c r="B34" s="161" t="s">
        <v>20</v>
      </c>
      <c r="C34" s="154">
        <v>92</v>
      </c>
      <c r="D34" s="156">
        <v>0</v>
      </c>
      <c r="E34" s="156">
        <v>3</v>
      </c>
      <c r="F34" s="156">
        <v>2</v>
      </c>
      <c r="G34" s="156">
        <v>20</v>
      </c>
      <c r="H34" s="156">
        <v>7</v>
      </c>
      <c r="I34" s="156">
        <v>5</v>
      </c>
      <c r="J34" s="156">
        <v>55</v>
      </c>
    </row>
    <row r="35" spans="1:10" x14ac:dyDescent="0.25">
      <c r="A35" s="160" t="s">
        <v>21</v>
      </c>
      <c r="B35" s="161" t="s">
        <v>22</v>
      </c>
      <c r="C35" s="154">
        <v>71</v>
      </c>
      <c r="D35" s="156">
        <v>7</v>
      </c>
      <c r="E35" s="156">
        <v>0</v>
      </c>
      <c r="F35" s="156">
        <v>2</v>
      </c>
      <c r="G35" s="156">
        <v>25</v>
      </c>
      <c r="H35" s="156">
        <v>13</v>
      </c>
      <c r="I35" s="156">
        <v>1</v>
      </c>
      <c r="J35" s="156">
        <v>23</v>
      </c>
    </row>
    <row r="36" spans="1:10" x14ac:dyDescent="0.25">
      <c r="A36" s="160" t="s">
        <v>23</v>
      </c>
      <c r="B36" s="161" t="s">
        <v>24</v>
      </c>
      <c r="C36" s="154">
        <v>98</v>
      </c>
      <c r="D36" s="156">
        <v>7</v>
      </c>
      <c r="E36" s="156">
        <v>9</v>
      </c>
      <c r="F36" s="156">
        <v>10</v>
      </c>
      <c r="G36" s="156">
        <v>17</v>
      </c>
      <c r="H36" s="156">
        <v>14</v>
      </c>
      <c r="I36" s="156">
        <v>13</v>
      </c>
      <c r="J36" s="156">
        <v>28</v>
      </c>
    </row>
    <row r="37" spans="1:10" x14ac:dyDescent="0.25">
      <c r="A37" s="160" t="s">
        <v>25</v>
      </c>
      <c r="B37" s="161" t="s">
        <v>26</v>
      </c>
      <c r="C37" s="154">
        <v>97</v>
      </c>
      <c r="D37" s="156">
        <v>7</v>
      </c>
      <c r="E37" s="156">
        <v>5</v>
      </c>
      <c r="F37" s="156">
        <v>7</v>
      </c>
      <c r="G37" s="156">
        <v>5</v>
      </c>
      <c r="H37" s="156">
        <v>9</v>
      </c>
      <c r="I37" s="156">
        <v>0</v>
      </c>
      <c r="J37" s="156">
        <v>64</v>
      </c>
    </row>
    <row r="38" spans="1:10" x14ac:dyDescent="0.25">
      <c r="A38" s="160" t="s">
        <v>27</v>
      </c>
      <c r="B38" s="161" t="s">
        <v>28</v>
      </c>
      <c r="C38" s="154">
        <v>76</v>
      </c>
      <c r="D38" s="156">
        <v>4</v>
      </c>
      <c r="E38" s="156">
        <v>2</v>
      </c>
      <c r="F38" s="156">
        <v>6</v>
      </c>
      <c r="G38" s="156">
        <v>22</v>
      </c>
      <c r="H38" s="156">
        <v>7</v>
      </c>
      <c r="I38" s="156">
        <v>0</v>
      </c>
      <c r="J38" s="156">
        <v>35</v>
      </c>
    </row>
    <row r="39" spans="1:10" x14ac:dyDescent="0.25">
      <c r="A39" s="160" t="s">
        <v>29</v>
      </c>
      <c r="B39" s="161" t="s">
        <v>30</v>
      </c>
      <c r="C39" s="154">
        <v>76</v>
      </c>
      <c r="D39" s="156">
        <v>8</v>
      </c>
      <c r="E39" s="156">
        <v>6</v>
      </c>
      <c r="F39" s="156">
        <v>3</v>
      </c>
      <c r="G39" s="156">
        <v>18</v>
      </c>
      <c r="H39" s="156">
        <v>11</v>
      </c>
      <c r="I39" s="156">
        <v>7</v>
      </c>
      <c r="J39" s="156">
        <v>23</v>
      </c>
    </row>
    <row r="40" spans="1:10" x14ac:dyDescent="0.25">
      <c r="A40" s="160" t="s">
        <v>31</v>
      </c>
      <c r="B40" s="161" t="s">
        <v>32</v>
      </c>
      <c r="C40" s="154">
        <v>45</v>
      </c>
      <c r="D40" s="156">
        <v>8</v>
      </c>
      <c r="E40" s="156">
        <v>3</v>
      </c>
      <c r="F40" s="156">
        <v>3</v>
      </c>
      <c r="G40" s="156">
        <v>15</v>
      </c>
      <c r="H40" s="156">
        <v>5</v>
      </c>
      <c r="I40" s="156">
        <v>0</v>
      </c>
      <c r="J40" s="156">
        <v>11</v>
      </c>
    </row>
    <row r="41" spans="1:10" x14ac:dyDescent="0.25">
      <c r="A41" s="160" t="s">
        <v>33</v>
      </c>
      <c r="B41" s="161" t="s">
        <v>34</v>
      </c>
      <c r="C41" s="154">
        <v>158</v>
      </c>
      <c r="D41" s="156">
        <v>15</v>
      </c>
      <c r="E41" s="156">
        <v>5</v>
      </c>
      <c r="F41" s="156">
        <v>18</v>
      </c>
      <c r="G41" s="156">
        <v>7</v>
      </c>
      <c r="H41" s="156">
        <v>26</v>
      </c>
      <c r="I41" s="156">
        <v>8</v>
      </c>
      <c r="J41" s="156">
        <v>79</v>
      </c>
    </row>
    <row r="42" spans="1:10" x14ac:dyDescent="0.25">
      <c r="A42" s="160" t="s">
        <v>35</v>
      </c>
      <c r="B42" s="161" t="s">
        <v>36</v>
      </c>
      <c r="C42" s="154">
        <v>109</v>
      </c>
      <c r="D42" s="156">
        <v>14</v>
      </c>
      <c r="E42" s="156">
        <v>10</v>
      </c>
      <c r="F42" s="156">
        <v>9</v>
      </c>
      <c r="G42" s="156">
        <v>18</v>
      </c>
      <c r="H42" s="156">
        <v>18</v>
      </c>
      <c r="I42" s="156">
        <v>8</v>
      </c>
      <c r="J42" s="156">
        <v>32</v>
      </c>
    </row>
    <row r="43" spans="1:10" x14ac:dyDescent="0.25">
      <c r="A43" s="160" t="s">
        <v>37</v>
      </c>
      <c r="B43" s="161" t="s">
        <v>38</v>
      </c>
      <c r="C43" s="154">
        <v>204</v>
      </c>
      <c r="D43" s="156">
        <v>19</v>
      </c>
      <c r="E43" s="156">
        <v>3</v>
      </c>
      <c r="F43" s="156">
        <v>13</v>
      </c>
      <c r="G43" s="156">
        <v>39</v>
      </c>
      <c r="H43" s="156">
        <v>34</v>
      </c>
      <c r="I43" s="156">
        <v>1</v>
      </c>
      <c r="J43" s="156">
        <v>95</v>
      </c>
    </row>
    <row r="44" spans="1:10" x14ac:dyDescent="0.25">
      <c r="A44" s="160" t="s">
        <v>39</v>
      </c>
      <c r="B44" s="161" t="s">
        <v>40</v>
      </c>
      <c r="C44" s="154">
        <v>84</v>
      </c>
      <c r="D44" s="156">
        <v>12</v>
      </c>
      <c r="E44" s="156">
        <v>7</v>
      </c>
      <c r="F44" s="156">
        <v>18</v>
      </c>
      <c r="G44" s="156">
        <v>17</v>
      </c>
      <c r="H44" s="156">
        <v>7</v>
      </c>
      <c r="I44" s="156">
        <v>3</v>
      </c>
      <c r="J44" s="156">
        <v>20</v>
      </c>
    </row>
    <row r="45" spans="1:10" x14ac:dyDescent="0.25">
      <c r="A45" s="160" t="s">
        <v>41</v>
      </c>
      <c r="B45" s="161" t="s">
        <v>42</v>
      </c>
      <c r="C45" s="154">
        <v>100</v>
      </c>
      <c r="D45" s="156">
        <v>11</v>
      </c>
      <c r="E45" s="156">
        <v>3</v>
      </c>
      <c r="F45" s="156">
        <v>14</v>
      </c>
      <c r="G45" s="156">
        <v>19</v>
      </c>
      <c r="H45" s="156">
        <v>22</v>
      </c>
      <c r="I45" s="156">
        <v>17</v>
      </c>
      <c r="J45" s="156">
        <v>14</v>
      </c>
    </row>
    <row r="46" spans="1:10" x14ac:dyDescent="0.25">
      <c r="A46" s="160" t="s">
        <v>43</v>
      </c>
      <c r="B46" s="161" t="s">
        <v>44</v>
      </c>
      <c r="C46" s="154">
        <v>94</v>
      </c>
      <c r="D46" s="156">
        <v>8</v>
      </c>
      <c r="E46" s="156">
        <v>1</v>
      </c>
      <c r="F46" s="156">
        <v>5</v>
      </c>
      <c r="G46" s="156">
        <v>11</v>
      </c>
      <c r="H46" s="156">
        <v>11</v>
      </c>
      <c r="I46" s="156">
        <v>3</v>
      </c>
      <c r="J46" s="156">
        <v>55</v>
      </c>
    </row>
    <row r="47" spans="1:10" x14ac:dyDescent="0.25">
      <c r="A47" s="160" t="s">
        <v>45</v>
      </c>
      <c r="B47" s="161" t="s">
        <v>46</v>
      </c>
      <c r="C47" s="154">
        <v>69</v>
      </c>
      <c r="D47" s="156">
        <v>7</v>
      </c>
      <c r="E47" s="156">
        <v>2</v>
      </c>
      <c r="F47" s="156">
        <v>2</v>
      </c>
      <c r="G47" s="156">
        <v>14</v>
      </c>
      <c r="H47" s="156">
        <v>25</v>
      </c>
      <c r="I47" s="156">
        <v>0</v>
      </c>
      <c r="J47" s="156">
        <v>19</v>
      </c>
    </row>
    <row r="48" spans="1:10" ht="15.75" thickBot="1" x14ac:dyDescent="0.3">
      <c r="A48" s="158" t="s">
        <v>47</v>
      </c>
      <c r="B48" s="162" t="s">
        <v>48</v>
      </c>
      <c r="C48" s="155">
        <v>2789</v>
      </c>
      <c r="D48" s="155">
        <v>252</v>
      </c>
      <c r="E48" s="155">
        <v>95</v>
      </c>
      <c r="F48" s="155">
        <v>252</v>
      </c>
      <c r="G48" s="155">
        <v>515</v>
      </c>
      <c r="H48" s="155">
        <v>379</v>
      </c>
      <c r="I48" s="155">
        <v>96</v>
      </c>
      <c r="J48" s="155">
        <v>1200</v>
      </c>
    </row>
    <row r="50" spans="1:10" x14ac:dyDescent="0.25">
      <c r="A50" s="404" t="s">
        <v>91</v>
      </c>
      <c r="B50" s="404"/>
      <c r="C50" s="404"/>
      <c r="D50" s="404"/>
      <c r="E50" s="404"/>
      <c r="F50" s="404"/>
      <c r="G50" s="404"/>
      <c r="H50" s="404"/>
      <c r="I50" s="163"/>
      <c r="J50" s="164"/>
    </row>
    <row r="51" spans="1:10" ht="15.75" thickBot="1" x14ac:dyDescent="0.3">
      <c r="A51" s="405" t="s">
        <v>0</v>
      </c>
      <c r="B51" s="405"/>
      <c r="C51" s="405"/>
      <c r="D51" s="405"/>
      <c r="E51" s="405"/>
      <c r="F51" s="405"/>
      <c r="G51" s="405"/>
      <c r="H51" s="405"/>
      <c r="I51" s="163"/>
      <c r="J51" s="164"/>
    </row>
    <row r="52" spans="1:10" ht="15.75" thickBot="1" x14ac:dyDescent="0.3">
      <c r="A52" s="406" t="s">
        <v>1</v>
      </c>
      <c r="B52" s="407" t="s">
        <v>2</v>
      </c>
      <c r="C52" s="408" t="s">
        <v>3</v>
      </c>
      <c r="D52" s="409" t="s">
        <v>92</v>
      </c>
      <c r="E52" s="409"/>
      <c r="F52" s="409"/>
      <c r="G52" s="409"/>
      <c r="H52" s="409"/>
      <c r="I52" s="409"/>
      <c r="J52" s="409"/>
    </row>
    <row r="53" spans="1:10" ht="63.75" thickBot="1" x14ac:dyDescent="0.3">
      <c r="A53" s="406"/>
      <c r="B53" s="407"/>
      <c r="C53" s="408"/>
      <c r="D53" s="165" t="s">
        <v>4</v>
      </c>
      <c r="E53" s="165" t="s">
        <v>5</v>
      </c>
      <c r="F53" s="165" t="s">
        <v>6</v>
      </c>
      <c r="G53" s="165" t="s">
        <v>7</v>
      </c>
      <c r="H53" s="165" t="s">
        <v>8</v>
      </c>
      <c r="I53" s="165" t="s">
        <v>9</v>
      </c>
      <c r="J53" s="165" t="s">
        <v>10</v>
      </c>
    </row>
    <row r="54" spans="1:10" x14ac:dyDescent="0.25">
      <c r="A54" s="2" t="s">
        <v>11</v>
      </c>
      <c r="B54" s="166" t="s">
        <v>12</v>
      </c>
      <c r="C54" s="167">
        <f>+D54+E54+F54+G54+H54+I54+J54</f>
        <v>1048</v>
      </c>
      <c r="D54" s="168">
        <v>97</v>
      </c>
      <c r="E54" s="168">
        <v>21</v>
      </c>
      <c r="F54">
        <v>100</v>
      </c>
      <c r="G54" s="168">
        <v>195</v>
      </c>
      <c r="H54" s="168">
        <v>120</v>
      </c>
      <c r="I54" s="168">
        <v>21</v>
      </c>
      <c r="J54" s="168">
        <v>494</v>
      </c>
    </row>
    <row r="55" spans="1:10" x14ac:dyDescent="0.25">
      <c r="A55" s="2" t="s">
        <v>13</v>
      </c>
      <c r="B55" s="169" t="s">
        <v>14</v>
      </c>
      <c r="C55" s="167">
        <f t="shared" ref="C55:C71" si="1">+D55+E55+F55+G55+H55+I55+J55</f>
        <v>73</v>
      </c>
      <c r="D55" s="168">
        <v>11</v>
      </c>
      <c r="E55" s="168">
        <v>7</v>
      </c>
      <c r="F55">
        <v>4</v>
      </c>
      <c r="G55" s="168">
        <v>11</v>
      </c>
      <c r="H55" s="168">
        <v>17</v>
      </c>
      <c r="I55" s="168">
        <v>2</v>
      </c>
      <c r="J55" s="168">
        <v>21</v>
      </c>
    </row>
    <row r="56" spans="1:10" x14ac:dyDescent="0.25">
      <c r="A56" s="2" t="s">
        <v>15</v>
      </c>
      <c r="B56" s="169" t="s">
        <v>16</v>
      </c>
      <c r="C56" s="167">
        <f t="shared" si="1"/>
        <v>183</v>
      </c>
      <c r="D56" s="168">
        <v>17</v>
      </c>
      <c r="E56" s="168">
        <v>4</v>
      </c>
      <c r="F56">
        <v>5</v>
      </c>
      <c r="G56" s="168">
        <v>38</v>
      </c>
      <c r="H56" s="168">
        <v>39</v>
      </c>
      <c r="I56" s="168">
        <v>20</v>
      </c>
      <c r="J56" s="168">
        <v>60</v>
      </c>
    </row>
    <row r="57" spans="1:10" x14ac:dyDescent="0.25">
      <c r="A57" s="2" t="s">
        <v>17</v>
      </c>
      <c r="B57" s="169" t="s">
        <v>18</v>
      </c>
      <c r="C57" s="167">
        <f t="shared" si="1"/>
        <v>101</v>
      </c>
      <c r="D57" s="168">
        <v>10</v>
      </c>
      <c r="E57" s="168">
        <v>1</v>
      </c>
      <c r="F57">
        <v>10</v>
      </c>
      <c r="G57" s="168">
        <v>23</v>
      </c>
      <c r="H57" s="168">
        <v>22</v>
      </c>
      <c r="I57" s="168"/>
      <c r="J57" s="168">
        <v>35</v>
      </c>
    </row>
    <row r="58" spans="1:10" x14ac:dyDescent="0.25">
      <c r="A58" s="2" t="s">
        <v>19</v>
      </c>
      <c r="B58" s="169" t="s">
        <v>20</v>
      </c>
      <c r="C58" s="167">
        <f t="shared" si="1"/>
        <v>125</v>
      </c>
      <c r="D58" s="168">
        <v>14</v>
      </c>
      <c r="E58" s="168">
        <v>2</v>
      </c>
      <c r="F58">
        <v>7</v>
      </c>
      <c r="G58" s="168">
        <v>31</v>
      </c>
      <c r="H58" s="168">
        <v>22</v>
      </c>
      <c r="I58" s="168">
        <v>12</v>
      </c>
      <c r="J58" s="168">
        <v>37</v>
      </c>
    </row>
    <row r="59" spans="1:10" x14ac:dyDescent="0.25">
      <c r="A59" s="2" t="s">
        <v>21</v>
      </c>
      <c r="B59" s="169" t="s">
        <v>22</v>
      </c>
      <c r="C59" s="167">
        <f t="shared" si="1"/>
        <v>74</v>
      </c>
      <c r="D59" s="168">
        <v>9</v>
      </c>
      <c r="E59" s="168"/>
      <c r="F59">
        <v>3</v>
      </c>
      <c r="G59" s="168">
        <v>26</v>
      </c>
      <c r="H59" s="168">
        <v>12</v>
      </c>
      <c r="I59" s="168">
        <v>2</v>
      </c>
      <c r="J59" s="168">
        <v>22</v>
      </c>
    </row>
    <row r="60" spans="1:10" x14ac:dyDescent="0.25">
      <c r="A60" s="2" t="s">
        <v>23</v>
      </c>
      <c r="B60" s="169" t="s">
        <v>24</v>
      </c>
      <c r="C60" s="167">
        <f t="shared" si="1"/>
        <v>177</v>
      </c>
      <c r="D60" s="168">
        <v>14</v>
      </c>
      <c r="E60" s="168">
        <v>8</v>
      </c>
      <c r="F60">
        <v>9</v>
      </c>
      <c r="G60" s="168">
        <v>34</v>
      </c>
      <c r="H60" s="168">
        <v>24</v>
      </c>
      <c r="I60" s="168">
        <v>12</v>
      </c>
      <c r="J60" s="168">
        <v>76</v>
      </c>
    </row>
    <row r="61" spans="1:10" x14ac:dyDescent="0.25">
      <c r="A61" s="2" t="s">
        <v>25</v>
      </c>
      <c r="B61" s="169" t="s">
        <v>26</v>
      </c>
      <c r="C61" s="167">
        <f t="shared" si="1"/>
        <v>102</v>
      </c>
      <c r="D61" s="168">
        <v>9</v>
      </c>
      <c r="E61" s="168">
        <v>9</v>
      </c>
      <c r="F61">
        <v>11</v>
      </c>
      <c r="G61" s="168">
        <v>14</v>
      </c>
      <c r="H61" s="168">
        <v>24</v>
      </c>
      <c r="I61" s="168"/>
      <c r="J61" s="168">
        <v>35</v>
      </c>
    </row>
    <row r="62" spans="1:10" x14ac:dyDescent="0.25">
      <c r="A62" s="2" t="s">
        <v>27</v>
      </c>
      <c r="B62" s="169" t="s">
        <v>28</v>
      </c>
      <c r="C62" s="167">
        <f t="shared" si="1"/>
        <v>78</v>
      </c>
      <c r="D62" s="168">
        <v>5</v>
      </c>
      <c r="E62" s="168">
        <v>2</v>
      </c>
      <c r="F62">
        <v>6</v>
      </c>
      <c r="G62" s="168">
        <v>23</v>
      </c>
      <c r="H62" s="168">
        <v>9</v>
      </c>
      <c r="I62" s="168"/>
      <c r="J62" s="168">
        <v>33</v>
      </c>
    </row>
    <row r="63" spans="1:10" x14ac:dyDescent="0.25">
      <c r="A63" s="2" t="s">
        <v>29</v>
      </c>
      <c r="B63" s="169" t="s">
        <v>30</v>
      </c>
      <c r="C63" s="167">
        <f t="shared" si="1"/>
        <v>108</v>
      </c>
      <c r="D63" s="168">
        <v>16</v>
      </c>
      <c r="E63" s="168">
        <v>2</v>
      </c>
      <c r="F63">
        <v>7</v>
      </c>
      <c r="G63" s="168">
        <v>25</v>
      </c>
      <c r="H63" s="168">
        <v>14</v>
      </c>
      <c r="I63" s="168">
        <v>3</v>
      </c>
      <c r="J63" s="168">
        <v>41</v>
      </c>
    </row>
    <row r="64" spans="1:10" x14ac:dyDescent="0.25">
      <c r="A64" s="2" t="s">
        <v>31</v>
      </c>
      <c r="B64" s="169" t="s">
        <v>32</v>
      </c>
      <c r="C64" s="167">
        <f t="shared" si="1"/>
        <v>113</v>
      </c>
      <c r="D64" s="168">
        <v>20</v>
      </c>
      <c r="E64" s="168">
        <v>4</v>
      </c>
      <c r="F64">
        <v>10</v>
      </c>
      <c r="G64" s="168">
        <v>22</v>
      </c>
      <c r="H64" s="168">
        <v>3</v>
      </c>
      <c r="I64" s="168">
        <v>5</v>
      </c>
      <c r="J64" s="168">
        <v>49</v>
      </c>
    </row>
    <row r="65" spans="1:10" x14ac:dyDescent="0.25">
      <c r="A65" s="2" t="s">
        <v>33</v>
      </c>
      <c r="B65" s="169" t="s">
        <v>34</v>
      </c>
      <c r="C65" s="167">
        <f t="shared" si="1"/>
        <v>143</v>
      </c>
      <c r="D65" s="168">
        <v>19</v>
      </c>
      <c r="E65" s="168">
        <v>11</v>
      </c>
      <c r="F65">
        <v>9</v>
      </c>
      <c r="G65" s="168">
        <v>28</v>
      </c>
      <c r="H65" s="168">
        <v>19</v>
      </c>
      <c r="I65" s="168">
        <v>8</v>
      </c>
      <c r="J65" s="168">
        <v>49</v>
      </c>
    </row>
    <row r="66" spans="1:10" x14ac:dyDescent="0.25">
      <c r="A66" s="2" t="s">
        <v>35</v>
      </c>
      <c r="B66" s="169" t="s">
        <v>36</v>
      </c>
      <c r="C66" s="167">
        <f t="shared" si="1"/>
        <v>110</v>
      </c>
      <c r="D66" s="168">
        <v>13</v>
      </c>
      <c r="E66" s="168">
        <v>4</v>
      </c>
      <c r="F66">
        <v>6</v>
      </c>
      <c r="G66" s="168">
        <v>22</v>
      </c>
      <c r="H66" s="168">
        <v>21</v>
      </c>
      <c r="I66" s="168">
        <v>5</v>
      </c>
      <c r="J66" s="168">
        <v>39</v>
      </c>
    </row>
    <row r="67" spans="1:10" x14ac:dyDescent="0.25">
      <c r="A67" s="2" t="s">
        <v>37</v>
      </c>
      <c r="B67" s="169" t="s">
        <v>38</v>
      </c>
      <c r="C67" s="167">
        <f t="shared" si="1"/>
        <v>160</v>
      </c>
      <c r="D67" s="168">
        <v>17</v>
      </c>
      <c r="E67" s="168">
        <v>5</v>
      </c>
      <c r="F67">
        <v>14</v>
      </c>
      <c r="G67" s="168">
        <v>35</v>
      </c>
      <c r="H67" s="168">
        <v>35</v>
      </c>
      <c r="I67" s="168">
        <v>3</v>
      </c>
      <c r="J67" s="168">
        <v>51</v>
      </c>
    </row>
    <row r="68" spans="1:10" x14ac:dyDescent="0.25">
      <c r="A68" s="2" t="s">
        <v>39</v>
      </c>
      <c r="B68" s="169" t="s">
        <v>40</v>
      </c>
      <c r="C68" s="167">
        <f t="shared" si="1"/>
        <v>69</v>
      </c>
      <c r="D68" s="168">
        <v>10</v>
      </c>
      <c r="E68" s="168">
        <v>5</v>
      </c>
      <c r="F68">
        <v>10</v>
      </c>
      <c r="G68" s="168">
        <v>14</v>
      </c>
      <c r="H68" s="168">
        <v>4</v>
      </c>
      <c r="I68" s="168">
        <v>2</v>
      </c>
      <c r="J68" s="168">
        <v>24</v>
      </c>
    </row>
    <row r="69" spans="1:10" x14ac:dyDescent="0.25">
      <c r="A69" s="2" t="s">
        <v>41</v>
      </c>
      <c r="B69" s="169" t="s">
        <v>42</v>
      </c>
      <c r="C69" s="167">
        <f t="shared" si="1"/>
        <v>93</v>
      </c>
      <c r="D69" s="168">
        <v>10</v>
      </c>
      <c r="E69" s="168"/>
      <c r="F69">
        <v>13</v>
      </c>
      <c r="G69" s="168">
        <v>18</v>
      </c>
      <c r="H69" s="168">
        <v>22</v>
      </c>
      <c r="I69" s="168">
        <v>23</v>
      </c>
      <c r="J69" s="168">
        <v>7</v>
      </c>
    </row>
    <row r="70" spans="1:10" x14ac:dyDescent="0.25">
      <c r="A70" s="2" t="s">
        <v>43</v>
      </c>
      <c r="B70" s="169" t="s">
        <v>44</v>
      </c>
      <c r="C70" s="167">
        <f t="shared" si="1"/>
        <v>137</v>
      </c>
      <c r="D70" s="168">
        <v>19</v>
      </c>
      <c r="E70" s="168">
        <v>2</v>
      </c>
      <c r="F70">
        <v>7</v>
      </c>
      <c r="G70" s="168">
        <v>32</v>
      </c>
      <c r="H70" s="168">
        <v>24</v>
      </c>
      <c r="I70" s="168"/>
      <c r="J70" s="168">
        <v>53</v>
      </c>
    </row>
    <row r="71" spans="1:10" x14ac:dyDescent="0.25">
      <c r="A71" s="2" t="s">
        <v>45</v>
      </c>
      <c r="B71" s="169" t="s">
        <v>46</v>
      </c>
      <c r="C71" s="167">
        <f t="shared" si="1"/>
        <v>122</v>
      </c>
      <c r="D71" s="168">
        <v>14</v>
      </c>
      <c r="E71" s="168">
        <v>5</v>
      </c>
      <c r="F71">
        <v>13</v>
      </c>
      <c r="G71" s="168">
        <v>20</v>
      </c>
      <c r="H71" s="168">
        <v>28</v>
      </c>
      <c r="I71" s="168">
        <v>1</v>
      </c>
      <c r="J71" s="168">
        <v>41</v>
      </c>
    </row>
    <row r="72" spans="1:10" ht="15.75" thickBot="1" x14ac:dyDescent="0.3">
      <c r="A72" s="170" t="s">
        <v>47</v>
      </c>
      <c r="B72" s="171" t="s">
        <v>48</v>
      </c>
      <c r="C72" s="172">
        <f>SUM(C54:C71)</f>
        <v>3016</v>
      </c>
      <c r="D72" s="172">
        <f>SUM(D54:D71)</f>
        <v>324</v>
      </c>
      <c r="E72" s="172">
        <f t="shared" ref="E72:I72" si="2">SUM(E54:E71)</f>
        <v>92</v>
      </c>
      <c r="F72" s="172">
        <f t="shared" si="2"/>
        <v>244</v>
      </c>
      <c r="G72" s="172">
        <f>SUM(G54:G71)</f>
        <v>611</v>
      </c>
      <c r="H72" s="172">
        <f t="shared" si="2"/>
        <v>459</v>
      </c>
      <c r="I72" s="172">
        <f t="shared" si="2"/>
        <v>119</v>
      </c>
      <c r="J72" s="172">
        <f>SUM(J54:J71)</f>
        <v>1167</v>
      </c>
    </row>
  </sheetData>
  <mergeCells count="18">
    <mergeCell ref="A1:H1"/>
    <mergeCell ref="A2:H2"/>
    <mergeCell ref="A3:A4"/>
    <mergeCell ref="B3:B4"/>
    <mergeCell ref="C3:C4"/>
    <mergeCell ref="D3:J3"/>
    <mergeCell ref="A50:H50"/>
    <mergeCell ref="A51:H51"/>
    <mergeCell ref="A52:A53"/>
    <mergeCell ref="B52:B53"/>
    <mergeCell ref="C52:C53"/>
    <mergeCell ref="D52:J52"/>
    <mergeCell ref="A26:H26"/>
    <mergeCell ref="A27:H27"/>
    <mergeCell ref="A28:A29"/>
    <mergeCell ref="B28:B29"/>
    <mergeCell ref="C28:C29"/>
    <mergeCell ref="D28:J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3"/>
  <sheetViews>
    <sheetView workbookViewId="0">
      <selection activeCell="F26" sqref="F26"/>
    </sheetView>
  </sheetViews>
  <sheetFormatPr defaultRowHeight="12.75" x14ac:dyDescent="0.2"/>
  <cols>
    <col min="1" max="1" width="10.85546875" style="3" customWidth="1"/>
    <col min="2" max="2" width="12.5703125" style="3" customWidth="1"/>
    <col min="3" max="3" width="16" style="3" customWidth="1"/>
    <col min="4" max="4" width="13.85546875" style="3" customWidth="1"/>
    <col min="5" max="5" width="12" style="3" customWidth="1"/>
    <col min="6" max="6" width="11.140625" style="3" customWidth="1"/>
    <col min="7" max="7" width="11.28515625" style="3" customWidth="1"/>
    <col min="8" max="8" width="9.85546875" style="3" customWidth="1"/>
    <col min="9" max="9" width="8" style="3" customWidth="1"/>
    <col min="10" max="10" width="6.140625" style="3" customWidth="1"/>
    <col min="11" max="16" width="7.28515625" style="3" customWidth="1"/>
    <col min="17" max="256" width="9.140625" style="3"/>
    <col min="257" max="257" width="10.85546875" style="3" customWidth="1"/>
    <col min="258" max="258" width="12.5703125" style="3" customWidth="1"/>
    <col min="259" max="264" width="11.140625" style="3" customWidth="1"/>
    <col min="265" max="265" width="9.140625" style="3"/>
    <col min="266" max="272" width="7.28515625" style="3" customWidth="1"/>
    <col min="273" max="512" width="9.140625" style="3"/>
    <col min="513" max="513" width="10.85546875" style="3" customWidth="1"/>
    <col min="514" max="514" width="12.5703125" style="3" customWidth="1"/>
    <col min="515" max="520" width="11.140625" style="3" customWidth="1"/>
    <col min="521" max="521" width="9.140625" style="3"/>
    <col min="522" max="528" width="7.28515625" style="3" customWidth="1"/>
    <col min="529" max="768" width="9.140625" style="3"/>
    <col min="769" max="769" width="10.85546875" style="3" customWidth="1"/>
    <col min="770" max="770" width="12.5703125" style="3" customWidth="1"/>
    <col min="771" max="776" width="11.140625" style="3" customWidth="1"/>
    <col min="777" max="777" width="9.140625" style="3"/>
    <col min="778" max="784" width="7.28515625" style="3" customWidth="1"/>
    <col min="785" max="1024" width="9.140625" style="3"/>
    <col min="1025" max="1025" width="10.85546875" style="3" customWidth="1"/>
    <col min="1026" max="1026" width="12.5703125" style="3" customWidth="1"/>
    <col min="1027" max="1032" width="11.140625" style="3" customWidth="1"/>
    <col min="1033" max="1033" width="9.140625" style="3"/>
    <col min="1034" max="1040" width="7.28515625" style="3" customWidth="1"/>
    <col min="1041" max="1280" width="9.140625" style="3"/>
    <col min="1281" max="1281" width="10.85546875" style="3" customWidth="1"/>
    <col min="1282" max="1282" width="12.5703125" style="3" customWidth="1"/>
    <col min="1283" max="1288" width="11.140625" style="3" customWidth="1"/>
    <col min="1289" max="1289" width="9.140625" style="3"/>
    <col min="1290" max="1296" width="7.28515625" style="3" customWidth="1"/>
    <col min="1297" max="1536" width="9.140625" style="3"/>
    <col min="1537" max="1537" width="10.85546875" style="3" customWidth="1"/>
    <col min="1538" max="1538" width="12.5703125" style="3" customWidth="1"/>
    <col min="1539" max="1544" width="11.140625" style="3" customWidth="1"/>
    <col min="1545" max="1545" width="9.140625" style="3"/>
    <col min="1546" max="1552" width="7.28515625" style="3" customWidth="1"/>
    <col min="1553" max="1792" width="9.140625" style="3"/>
    <col min="1793" max="1793" width="10.85546875" style="3" customWidth="1"/>
    <col min="1794" max="1794" width="12.5703125" style="3" customWidth="1"/>
    <col min="1795" max="1800" width="11.140625" style="3" customWidth="1"/>
    <col min="1801" max="1801" width="9.140625" style="3"/>
    <col min="1802" max="1808" width="7.28515625" style="3" customWidth="1"/>
    <col min="1809" max="2048" width="9.140625" style="3"/>
    <col min="2049" max="2049" width="10.85546875" style="3" customWidth="1"/>
    <col min="2050" max="2050" width="12.5703125" style="3" customWidth="1"/>
    <col min="2051" max="2056" width="11.140625" style="3" customWidth="1"/>
    <col min="2057" max="2057" width="9.140625" style="3"/>
    <col min="2058" max="2064" width="7.28515625" style="3" customWidth="1"/>
    <col min="2065" max="2304" width="9.140625" style="3"/>
    <col min="2305" max="2305" width="10.85546875" style="3" customWidth="1"/>
    <col min="2306" max="2306" width="12.5703125" style="3" customWidth="1"/>
    <col min="2307" max="2312" width="11.140625" style="3" customWidth="1"/>
    <col min="2313" max="2313" width="9.140625" style="3"/>
    <col min="2314" max="2320" width="7.28515625" style="3" customWidth="1"/>
    <col min="2321" max="2560" width="9.140625" style="3"/>
    <col min="2561" max="2561" width="10.85546875" style="3" customWidth="1"/>
    <col min="2562" max="2562" width="12.5703125" style="3" customWidth="1"/>
    <col min="2563" max="2568" width="11.140625" style="3" customWidth="1"/>
    <col min="2569" max="2569" width="9.140625" style="3"/>
    <col min="2570" max="2576" width="7.28515625" style="3" customWidth="1"/>
    <col min="2577" max="2816" width="9.140625" style="3"/>
    <col min="2817" max="2817" width="10.85546875" style="3" customWidth="1"/>
    <col min="2818" max="2818" width="12.5703125" style="3" customWidth="1"/>
    <col min="2819" max="2824" width="11.140625" style="3" customWidth="1"/>
    <col min="2825" max="2825" width="9.140625" style="3"/>
    <col min="2826" max="2832" width="7.28515625" style="3" customWidth="1"/>
    <col min="2833" max="3072" width="9.140625" style="3"/>
    <col min="3073" max="3073" width="10.85546875" style="3" customWidth="1"/>
    <col min="3074" max="3074" width="12.5703125" style="3" customWidth="1"/>
    <col min="3075" max="3080" width="11.140625" style="3" customWidth="1"/>
    <col min="3081" max="3081" width="9.140625" style="3"/>
    <col min="3082" max="3088" width="7.28515625" style="3" customWidth="1"/>
    <col min="3089" max="3328" width="9.140625" style="3"/>
    <col min="3329" max="3329" width="10.85546875" style="3" customWidth="1"/>
    <col min="3330" max="3330" width="12.5703125" style="3" customWidth="1"/>
    <col min="3331" max="3336" width="11.140625" style="3" customWidth="1"/>
    <col min="3337" max="3337" width="9.140625" style="3"/>
    <col min="3338" max="3344" width="7.28515625" style="3" customWidth="1"/>
    <col min="3345" max="3584" width="9.140625" style="3"/>
    <col min="3585" max="3585" width="10.85546875" style="3" customWidth="1"/>
    <col min="3586" max="3586" width="12.5703125" style="3" customWidth="1"/>
    <col min="3587" max="3592" width="11.140625" style="3" customWidth="1"/>
    <col min="3593" max="3593" width="9.140625" style="3"/>
    <col min="3594" max="3600" width="7.28515625" style="3" customWidth="1"/>
    <col min="3601" max="3840" width="9.140625" style="3"/>
    <col min="3841" max="3841" width="10.85546875" style="3" customWidth="1"/>
    <col min="3842" max="3842" width="12.5703125" style="3" customWidth="1"/>
    <col min="3843" max="3848" width="11.140625" style="3" customWidth="1"/>
    <col min="3849" max="3849" width="9.140625" style="3"/>
    <col min="3850" max="3856" width="7.28515625" style="3" customWidth="1"/>
    <col min="3857" max="4096" width="9.140625" style="3"/>
    <col min="4097" max="4097" width="10.85546875" style="3" customWidth="1"/>
    <col min="4098" max="4098" width="12.5703125" style="3" customWidth="1"/>
    <col min="4099" max="4104" width="11.140625" style="3" customWidth="1"/>
    <col min="4105" max="4105" width="9.140625" style="3"/>
    <col min="4106" max="4112" width="7.28515625" style="3" customWidth="1"/>
    <col min="4113" max="4352" width="9.140625" style="3"/>
    <col min="4353" max="4353" width="10.85546875" style="3" customWidth="1"/>
    <col min="4354" max="4354" width="12.5703125" style="3" customWidth="1"/>
    <col min="4355" max="4360" width="11.140625" style="3" customWidth="1"/>
    <col min="4361" max="4361" width="9.140625" style="3"/>
    <col min="4362" max="4368" width="7.28515625" style="3" customWidth="1"/>
    <col min="4369" max="4608" width="9.140625" style="3"/>
    <col min="4609" max="4609" width="10.85546875" style="3" customWidth="1"/>
    <col min="4610" max="4610" width="12.5703125" style="3" customWidth="1"/>
    <col min="4611" max="4616" width="11.140625" style="3" customWidth="1"/>
    <col min="4617" max="4617" width="9.140625" style="3"/>
    <col min="4618" max="4624" width="7.28515625" style="3" customWidth="1"/>
    <col min="4625" max="4864" width="9.140625" style="3"/>
    <col min="4865" max="4865" width="10.85546875" style="3" customWidth="1"/>
    <col min="4866" max="4866" width="12.5703125" style="3" customWidth="1"/>
    <col min="4867" max="4872" width="11.140625" style="3" customWidth="1"/>
    <col min="4873" max="4873" width="9.140625" style="3"/>
    <col min="4874" max="4880" width="7.28515625" style="3" customWidth="1"/>
    <col min="4881" max="5120" width="9.140625" style="3"/>
    <col min="5121" max="5121" width="10.85546875" style="3" customWidth="1"/>
    <col min="5122" max="5122" width="12.5703125" style="3" customWidth="1"/>
    <col min="5123" max="5128" width="11.140625" style="3" customWidth="1"/>
    <col min="5129" max="5129" width="9.140625" style="3"/>
    <col min="5130" max="5136" width="7.28515625" style="3" customWidth="1"/>
    <col min="5137" max="5376" width="9.140625" style="3"/>
    <col min="5377" max="5377" width="10.85546875" style="3" customWidth="1"/>
    <col min="5378" max="5378" width="12.5703125" style="3" customWidth="1"/>
    <col min="5379" max="5384" width="11.140625" style="3" customWidth="1"/>
    <col min="5385" max="5385" width="9.140625" style="3"/>
    <col min="5386" max="5392" width="7.28515625" style="3" customWidth="1"/>
    <col min="5393" max="5632" width="9.140625" style="3"/>
    <col min="5633" max="5633" width="10.85546875" style="3" customWidth="1"/>
    <col min="5634" max="5634" width="12.5703125" style="3" customWidth="1"/>
    <col min="5635" max="5640" width="11.140625" style="3" customWidth="1"/>
    <col min="5641" max="5641" width="9.140625" style="3"/>
    <col min="5642" max="5648" width="7.28515625" style="3" customWidth="1"/>
    <col min="5649" max="5888" width="9.140625" style="3"/>
    <col min="5889" max="5889" width="10.85546875" style="3" customWidth="1"/>
    <col min="5890" max="5890" width="12.5703125" style="3" customWidth="1"/>
    <col min="5891" max="5896" width="11.140625" style="3" customWidth="1"/>
    <col min="5897" max="5897" width="9.140625" style="3"/>
    <col min="5898" max="5904" width="7.28515625" style="3" customWidth="1"/>
    <col min="5905" max="6144" width="9.140625" style="3"/>
    <col min="6145" max="6145" width="10.85546875" style="3" customWidth="1"/>
    <col min="6146" max="6146" width="12.5703125" style="3" customWidth="1"/>
    <col min="6147" max="6152" width="11.140625" style="3" customWidth="1"/>
    <col min="6153" max="6153" width="9.140625" style="3"/>
    <col min="6154" max="6160" width="7.28515625" style="3" customWidth="1"/>
    <col min="6161" max="6400" width="9.140625" style="3"/>
    <col min="6401" max="6401" width="10.85546875" style="3" customWidth="1"/>
    <col min="6402" max="6402" width="12.5703125" style="3" customWidth="1"/>
    <col min="6403" max="6408" width="11.140625" style="3" customWidth="1"/>
    <col min="6409" max="6409" width="9.140625" style="3"/>
    <col min="6410" max="6416" width="7.28515625" style="3" customWidth="1"/>
    <col min="6417" max="6656" width="9.140625" style="3"/>
    <col min="6657" max="6657" width="10.85546875" style="3" customWidth="1"/>
    <col min="6658" max="6658" width="12.5703125" style="3" customWidth="1"/>
    <col min="6659" max="6664" width="11.140625" style="3" customWidth="1"/>
    <col min="6665" max="6665" width="9.140625" style="3"/>
    <col min="6666" max="6672" width="7.28515625" style="3" customWidth="1"/>
    <col min="6673" max="6912" width="9.140625" style="3"/>
    <col min="6913" max="6913" width="10.85546875" style="3" customWidth="1"/>
    <col min="6914" max="6914" width="12.5703125" style="3" customWidth="1"/>
    <col min="6915" max="6920" width="11.140625" style="3" customWidth="1"/>
    <col min="6921" max="6921" width="9.140625" style="3"/>
    <col min="6922" max="6928" width="7.28515625" style="3" customWidth="1"/>
    <col min="6929" max="7168" width="9.140625" style="3"/>
    <col min="7169" max="7169" width="10.85546875" style="3" customWidth="1"/>
    <col min="7170" max="7170" width="12.5703125" style="3" customWidth="1"/>
    <col min="7171" max="7176" width="11.140625" style="3" customWidth="1"/>
    <col min="7177" max="7177" width="9.140625" style="3"/>
    <col min="7178" max="7184" width="7.28515625" style="3" customWidth="1"/>
    <col min="7185" max="7424" width="9.140625" style="3"/>
    <col min="7425" max="7425" width="10.85546875" style="3" customWidth="1"/>
    <col min="7426" max="7426" width="12.5703125" style="3" customWidth="1"/>
    <col min="7427" max="7432" width="11.140625" style="3" customWidth="1"/>
    <col min="7433" max="7433" width="9.140625" style="3"/>
    <col min="7434" max="7440" width="7.28515625" style="3" customWidth="1"/>
    <col min="7441" max="7680" width="9.140625" style="3"/>
    <col min="7681" max="7681" width="10.85546875" style="3" customWidth="1"/>
    <col min="7682" max="7682" width="12.5703125" style="3" customWidth="1"/>
    <col min="7683" max="7688" width="11.140625" style="3" customWidth="1"/>
    <col min="7689" max="7689" width="9.140625" style="3"/>
    <col min="7690" max="7696" width="7.28515625" style="3" customWidth="1"/>
    <col min="7697" max="7936" width="9.140625" style="3"/>
    <col min="7937" max="7937" width="10.85546875" style="3" customWidth="1"/>
    <col min="7938" max="7938" width="12.5703125" style="3" customWidth="1"/>
    <col min="7939" max="7944" width="11.140625" style="3" customWidth="1"/>
    <col min="7945" max="7945" width="9.140625" style="3"/>
    <col min="7946" max="7952" width="7.28515625" style="3" customWidth="1"/>
    <col min="7953" max="8192" width="9.140625" style="3"/>
    <col min="8193" max="8193" width="10.85546875" style="3" customWidth="1"/>
    <col min="8194" max="8194" width="12.5703125" style="3" customWidth="1"/>
    <col min="8195" max="8200" width="11.140625" style="3" customWidth="1"/>
    <col min="8201" max="8201" width="9.140625" style="3"/>
    <col min="8202" max="8208" width="7.28515625" style="3" customWidth="1"/>
    <col min="8209" max="8448" width="9.140625" style="3"/>
    <col min="8449" max="8449" width="10.85546875" style="3" customWidth="1"/>
    <col min="8450" max="8450" width="12.5703125" style="3" customWidth="1"/>
    <col min="8451" max="8456" width="11.140625" style="3" customWidth="1"/>
    <col min="8457" max="8457" width="9.140625" style="3"/>
    <col min="8458" max="8464" width="7.28515625" style="3" customWidth="1"/>
    <col min="8465" max="8704" width="9.140625" style="3"/>
    <col min="8705" max="8705" width="10.85546875" style="3" customWidth="1"/>
    <col min="8706" max="8706" width="12.5703125" style="3" customWidth="1"/>
    <col min="8707" max="8712" width="11.140625" style="3" customWidth="1"/>
    <col min="8713" max="8713" width="9.140625" style="3"/>
    <col min="8714" max="8720" width="7.28515625" style="3" customWidth="1"/>
    <col min="8721" max="8960" width="9.140625" style="3"/>
    <col min="8961" max="8961" width="10.85546875" style="3" customWidth="1"/>
    <col min="8962" max="8962" width="12.5703125" style="3" customWidth="1"/>
    <col min="8963" max="8968" width="11.140625" style="3" customWidth="1"/>
    <col min="8969" max="8969" width="9.140625" style="3"/>
    <col min="8970" max="8976" width="7.28515625" style="3" customWidth="1"/>
    <col min="8977" max="9216" width="9.140625" style="3"/>
    <col min="9217" max="9217" width="10.85546875" style="3" customWidth="1"/>
    <col min="9218" max="9218" width="12.5703125" style="3" customWidth="1"/>
    <col min="9219" max="9224" width="11.140625" style="3" customWidth="1"/>
    <col min="9225" max="9225" width="9.140625" style="3"/>
    <col min="9226" max="9232" width="7.28515625" style="3" customWidth="1"/>
    <col min="9233" max="9472" width="9.140625" style="3"/>
    <col min="9473" max="9473" width="10.85546875" style="3" customWidth="1"/>
    <col min="9474" max="9474" width="12.5703125" style="3" customWidth="1"/>
    <col min="9475" max="9480" width="11.140625" style="3" customWidth="1"/>
    <col min="9481" max="9481" width="9.140625" style="3"/>
    <col min="9482" max="9488" width="7.28515625" style="3" customWidth="1"/>
    <col min="9489" max="9728" width="9.140625" style="3"/>
    <col min="9729" max="9729" width="10.85546875" style="3" customWidth="1"/>
    <col min="9730" max="9730" width="12.5703125" style="3" customWidth="1"/>
    <col min="9731" max="9736" width="11.140625" style="3" customWidth="1"/>
    <col min="9737" max="9737" width="9.140625" style="3"/>
    <col min="9738" max="9744" width="7.28515625" style="3" customWidth="1"/>
    <col min="9745" max="9984" width="9.140625" style="3"/>
    <col min="9985" max="9985" width="10.85546875" style="3" customWidth="1"/>
    <col min="9986" max="9986" width="12.5703125" style="3" customWidth="1"/>
    <col min="9987" max="9992" width="11.140625" style="3" customWidth="1"/>
    <col min="9993" max="9993" width="9.140625" style="3"/>
    <col min="9994" max="10000" width="7.28515625" style="3" customWidth="1"/>
    <col min="10001" max="10240" width="9.140625" style="3"/>
    <col min="10241" max="10241" width="10.85546875" style="3" customWidth="1"/>
    <col min="10242" max="10242" width="12.5703125" style="3" customWidth="1"/>
    <col min="10243" max="10248" width="11.140625" style="3" customWidth="1"/>
    <col min="10249" max="10249" width="9.140625" style="3"/>
    <col min="10250" max="10256" width="7.28515625" style="3" customWidth="1"/>
    <col min="10257" max="10496" width="9.140625" style="3"/>
    <col min="10497" max="10497" width="10.85546875" style="3" customWidth="1"/>
    <col min="10498" max="10498" width="12.5703125" style="3" customWidth="1"/>
    <col min="10499" max="10504" width="11.140625" style="3" customWidth="1"/>
    <col min="10505" max="10505" width="9.140625" style="3"/>
    <col min="10506" max="10512" width="7.28515625" style="3" customWidth="1"/>
    <col min="10513" max="10752" width="9.140625" style="3"/>
    <col min="10753" max="10753" width="10.85546875" style="3" customWidth="1"/>
    <col min="10754" max="10754" width="12.5703125" style="3" customWidth="1"/>
    <col min="10755" max="10760" width="11.140625" style="3" customWidth="1"/>
    <col min="10761" max="10761" width="9.140625" style="3"/>
    <col min="10762" max="10768" width="7.28515625" style="3" customWidth="1"/>
    <col min="10769" max="11008" width="9.140625" style="3"/>
    <col min="11009" max="11009" width="10.85546875" style="3" customWidth="1"/>
    <col min="11010" max="11010" width="12.5703125" style="3" customWidth="1"/>
    <col min="11011" max="11016" width="11.140625" style="3" customWidth="1"/>
    <col min="11017" max="11017" width="9.140625" style="3"/>
    <col min="11018" max="11024" width="7.28515625" style="3" customWidth="1"/>
    <col min="11025" max="11264" width="9.140625" style="3"/>
    <col min="11265" max="11265" width="10.85546875" style="3" customWidth="1"/>
    <col min="11266" max="11266" width="12.5703125" style="3" customWidth="1"/>
    <col min="11267" max="11272" width="11.140625" style="3" customWidth="1"/>
    <col min="11273" max="11273" width="9.140625" style="3"/>
    <col min="11274" max="11280" width="7.28515625" style="3" customWidth="1"/>
    <col min="11281" max="11520" width="9.140625" style="3"/>
    <col min="11521" max="11521" width="10.85546875" style="3" customWidth="1"/>
    <col min="11522" max="11522" width="12.5703125" style="3" customWidth="1"/>
    <col min="11523" max="11528" width="11.140625" style="3" customWidth="1"/>
    <col min="11529" max="11529" width="9.140625" style="3"/>
    <col min="11530" max="11536" width="7.28515625" style="3" customWidth="1"/>
    <col min="11537" max="11776" width="9.140625" style="3"/>
    <col min="11777" max="11777" width="10.85546875" style="3" customWidth="1"/>
    <col min="11778" max="11778" width="12.5703125" style="3" customWidth="1"/>
    <col min="11779" max="11784" width="11.140625" style="3" customWidth="1"/>
    <col min="11785" max="11785" width="9.140625" style="3"/>
    <col min="11786" max="11792" width="7.28515625" style="3" customWidth="1"/>
    <col min="11793" max="12032" width="9.140625" style="3"/>
    <col min="12033" max="12033" width="10.85546875" style="3" customWidth="1"/>
    <col min="12034" max="12034" width="12.5703125" style="3" customWidth="1"/>
    <col min="12035" max="12040" width="11.140625" style="3" customWidth="1"/>
    <col min="12041" max="12041" width="9.140625" style="3"/>
    <col min="12042" max="12048" width="7.28515625" style="3" customWidth="1"/>
    <col min="12049" max="12288" width="9.140625" style="3"/>
    <col min="12289" max="12289" width="10.85546875" style="3" customWidth="1"/>
    <col min="12290" max="12290" width="12.5703125" style="3" customWidth="1"/>
    <col min="12291" max="12296" width="11.140625" style="3" customWidth="1"/>
    <col min="12297" max="12297" width="9.140625" style="3"/>
    <col min="12298" max="12304" width="7.28515625" style="3" customWidth="1"/>
    <col min="12305" max="12544" width="9.140625" style="3"/>
    <col min="12545" max="12545" width="10.85546875" style="3" customWidth="1"/>
    <col min="12546" max="12546" width="12.5703125" style="3" customWidth="1"/>
    <col min="12547" max="12552" width="11.140625" style="3" customWidth="1"/>
    <col min="12553" max="12553" width="9.140625" style="3"/>
    <col min="12554" max="12560" width="7.28515625" style="3" customWidth="1"/>
    <col min="12561" max="12800" width="9.140625" style="3"/>
    <col min="12801" max="12801" width="10.85546875" style="3" customWidth="1"/>
    <col min="12802" max="12802" width="12.5703125" style="3" customWidth="1"/>
    <col min="12803" max="12808" width="11.140625" style="3" customWidth="1"/>
    <col min="12809" max="12809" width="9.140625" style="3"/>
    <col min="12810" max="12816" width="7.28515625" style="3" customWidth="1"/>
    <col min="12817" max="13056" width="9.140625" style="3"/>
    <col min="13057" max="13057" width="10.85546875" style="3" customWidth="1"/>
    <col min="13058" max="13058" width="12.5703125" style="3" customWidth="1"/>
    <col min="13059" max="13064" width="11.140625" style="3" customWidth="1"/>
    <col min="13065" max="13065" width="9.140625" style="3"/>
    <col min="13066" max="13072" width="7.28515625" style="3" customWidth="1"/>
    <col min="13073" max="13312" width="9.140625" style="3"/>
    <col min="13313" max="13313" width="10.85546875" style="3" customWidth="1"/>
    <col min="13314" max="13314" width="12.5703125" style="3" customWidth="1"/>
    <col min="13315" max="13320" width="11.140625" style="3" customWidth="1"/>
    <col min="13321" max="13321" width="9.140625" style="3"/>
    <col min="13322" max="13328" width="7.28515625" style="3" customWidth="1"/>
    <col min="13329" max="13568" width="9.140625" style="3"/>
    <col min="13569" max="13569" width="10.85546875" style="3" customWidth="1"/>
    <col min="13570" max="13570" width="12.5703125" style="3" customWidth="1"/>
    <col min="13571" max="13576" width="11.140625" style="3" customWidth="1"/>
    <col min="13577" max="13577" width="9.140625" style="3"/>
    <col min="13578" max="13584" width="7.28515625" style="3" customWidth="1"/>
    <col min="13585" max="13824" width="9.140625" style="3"/>
    <col min="13825" max="13825" width="10.85546875" style="3" customWidth="1"/>
    <col min="13826" max="13826" width="12.5703125" style="3" customWidth="1"/>
    <col min="13827" max="13832" width="11.140625" style="3" customWidth="1"/>
    <col min="13833" max="13833" width="9.140625" style="3"/>
    <col min="13834" max="13840" width="7.28515625" style="3" customWidth="1"/>
    <col min="13841" max="14080" width="9.140625" style="3"/>
    <col min="14081" max="14081" width="10.85546875" style="3" customWidth="1"/>
    <col min="14082" max="14082" width="12.5703125" style="3" customWidth="1"/>
    <col min="14083" max="14088" width="11.140625" style="3" customWidth="1"/>
    <col min="14089" max="14089" width="9.140625" style="3"/>
    <col min="14090" max="14096" width="7.28515625" style="3" customWidth="1"/>
    <col min="14097" max="14336" width="9.140625" style="3"/>
    <col min="14337" max="14337" width="10.85546875" style="3" customWidth="1"/>
    <col min="14338" max="14338" width="12.5703125" style="3" customWidth="1"/>
    <col min="14339" max="14344" width="11.140625" style="3" customWidth="1"/>
    <col min="14345" max="14345" width="9.140625" style="3"/>
    <col min="14346" max="14352" width="7.28515625" style="3" customWidth="1"/>
    <col min="14353" max="14592" width="9.140625" style="3"/>
    <col min="14593" max="14593" width="10.85546875" style="3" customWidth="1"/>
    <col min="14594" max="14594" width="12.5703125" style="3" customWidth="1"/>
    <col min="14595" max="14600" width="11.140625" style="3" customWidth="1"/>
    <col min="14601" max="14601" width="9.140625" style="3"/>
    <col min="14602" max="14608" width="7.28515625" style="3" customWidth="1"/>
    <col min="14609" max="14848" width="9.140625" style="3"/>
    <col min="14849" max="14849" width="10.85546875" style="3" customWidth="1"/>
    <col min="14850" max="14850" width="12.5703125" style="3" customWidth="1"/>
    <col min="14851" max="14856" width="11.140625" style="3" customWidth="1"/>
    <col min="14857" max="14857" width="9.140625" style="3"/>
    <col min="14858" max="14864" width="7.28515625" style="3" customWidth="1"/>
    <col min="14865" max="15104" width="9.140625" style="3"/>
    <col min="15105" max="15105" width="10.85546875" style="3" customWidth="1"/>
    <col min="15106" max="15106" width="12.5703125" style="3" customWidth="1"/>
    <col min="15107" max="15112" width="11.140625" style="3" customWidth="1"/>
    <col min="15113" max="15113" width="9.140625" style="3"/>
    <col min="15114" max="15120" width="7.28515625" style="3" customWidth="1"/>
    <col min="15121" max="15360" width="9.140625" style="3"/>
    <col min="15361" max="15361" width="10.85546875" style="3" customWidth="1"/>
    <col min="15362" max="15362" width="12.5703125" style="3" customWidth="1"/>
    <col min="15363" max="15368" width="11.140625" style="3" customWidth="1"/>
    <col min="15369" max="15369" width="9.140625" style="3"/>
    <col min="15370" max="15376" width="7.28515625" style="3" customWidth="1"/>
    <col min="15377" max="15616" width="9.140625" style="3"/>
    <col min="15617" max="15617" width="10.85546875" style="3" customWidth="1"/>
    <col min="15618" max="15618" width="12.5703125" style="3" customWidth="1"/>
    <col min="15619" max="15624" width="11.140625" style="3" customWidth="1"/>
    <col min="15625" max="15625" width="9.140625" style="3"/>
    <col min="15626" max="15632" width="7.28515625" style="3" customWidth="1"/>
    <col min="15633" max="15872" width="9.140625" style="3"/>
    <col min="15873" max="15873" width="10.85546875" style="3" customWidth="1"/>
    <col min="15874" max="15874" width="12.5703125" style="3" customWidth="1"/>
    <col min="15875" max="15880" width="11.140625" style="3" customWidth="1"/>
    <col min="15881" max="15881" width="9.140625" style="3"/>
    <col min="15882" max="15888" width="7.28515625" style="3" customWidth="1"/>
    <col min="15889" max="16128" width="9.140625" style="3"/>
    <col min="16129" max="16129" width="10.85546875" style="3" customWidth="1"/>
    <col min="16130" max="16130" width="12.5703125" style="3" customWidth="1"/>
    <col min="16131" max="16136" width="11.140625" style="3" customWidth="1"/>
    <col min="16137" max="16137" width="9.140625" style="3"/>
    <col min="16138" max="16144" width="7.28515625" style="3" customWidth="1"/>
    <col min="16145" max="16384" width="9.140625" style="3"/>
  </cols>
  <sheetData>
    <row r="3" spans="1:5" ht="12.75" customHeight="1" x14ac:dyDescent="0.2">
      <c r="A3" s="119"/>
    </row>
    <row r="4" spans="1:5" ht="38.25" x14ac:dyDescent="0.2">
      <c r="A4" s="121"/>
      <c r="B4" s="120" t="s">
        <v>52</v>
      </c>
      <c r="C4" s="120" t="s">
        <v>53</v>
      </c>
      <c r="D4" s="120" t="s">
        <v>54</v>
      </c>
      <c r="E4" s="120" t="s">
        <v>55</v>
      </c>
    </row>
    <row r="5" spans="1:5" x14ac:dyDescent="0.2">
      <c r="A5" s="33">
        <v>2012</v>
      </c>
      <c r="B5" s="38">
        <v>84</v>
      </c>
      <c r="C5" s="38">
        <v>1098</v>
      </c>
      <c r="D5" s="38">
        <v>2110</v>
      </c>
      <c r="E5" s="39">
        <v>1803</v>
      </c>
    </row>
    <row r="6" spans="1:5" ht="14.25" x14ac:dyDescent="0.2">
      <c r="A6" s="33">
        <v>2013</v>
      </c>
      <c r="B6" s="35">
        <v>61</v>
      </c>
      <c r="C6" s="35">
        <v>963</v>
      </c>
      <c r="D6" s="35">
        <v>2081</v>
      </c>
      <c r="E6" s="35">
        <v>2035</v>
      </c>
    </row>
    <row r="7" spans="1:5" x14ac:dyDescent="0.2">
      <c r="A7" s="33">
        <v>2014</v>
      </c>
      <c r="B7" s="36">
        <v>64</v>
      </c>
      <c r="C7" s="36">
        <v>1147</v>
      </c>
      <c r="D7" s="37">
        <v>2237</v>
      </c>
      <c r="E7" s="37">
        <v>2039</v>
      </c>
    </row>
    <row r="8" spans="1:5" x14ac:dyDescent="0.2">
      <c r="A8" s="33">
        <v>2015</v>
      </c>
      <c r="B8" s="36">
        <v>57</v>
      </c>
      <c r="C8" s="36">
        <v>1030</v>
      </c>
      <c r="D8" s="36">
        <v>2386</v>
      </c>
      <c r="E8" s="36">
        <v>2220</v>
      </c>
    </row>
    <row r="9" spans="1:5" x14ac:dyDescent="0.2">
      <c r="A9" s="33">
        <v>2016</v>
      </c>
      <c r="B9" s="36">
        <v>49</v>
      </c>
      <c r="C9" s="36">
        <v>968</v>
      </c>
      <c r="D9" s="36">
        <v>2383</v>
      </c>
      <c r="E9" s="36">
        <v>2158</v>
      </c>
    </row>
    <row r="10" spans="1:5" x14ac:dyDescent="0.2">
      <c r="A10" s="33">
        <v>2017</v>
      </c>
      <c r="B10" s="36">
        <v>51</v>
      </c>
      <c r="C10" s="36">
        <v>969</v>
      </c>
      <c r="D10" s="36">
        <v>2539</v>
      </c>
      <c r="E10" s="36">
        <v>2189</v>
      </c>
    </row>
    <row r="11" spans="1:5" x14ac:dyDescent="0.2">
      <c r="A11" s="33">
        <v>2018</v>
      </c>
      <c r="B11" s="36">
        <v>54</v>
      </c>
      <c r="C11" s="36">
        <v>995</v>
      </c>
      <c r="D11" s="36">
        <v>2401</v>
      </c>
      <c r="E11" s="36">
        <v>2789</v>
      </c>
    </row>
    <row r="12" spans="1:5" x14ac:dyDescent="0.2">
      <c r="A12" s="33">
        <v>2019</v>
      </c>
      <c r="B12" s="36">
        <v>54</v>
      </c>
      <c r="C12" s="36">
        <v>952</v>
      </c>
      <c r="D12" s="36">
        <v>1835</v>
      </c>
      <c r="E12" s="36">
        <v>3016</v>
      </c>
    </row>
    <row r="13" spans="1:5" ht="15" x14ac:dyDescent="0.25">
      <c r="A13" s="34">
        <v>2020</v>
      </c>
      <c r="B13" s="40">
        <v>55</v>
      </c>
      <c r="C13" s="40">
        <v>1048</v>
      </c>
      <c r="D13" s="40">
        <v>1703</v>
      </c>
      <c r="E13" s="37">
        <v>3116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5"/>
  <sheetViews>
    <sheetView workbookViewId="0">
      <selection activeCell="H35" sqref="H35"/>
    </sheetView>
  </sheetViews>
  <sheetFormatPr defaultRowHeight="12.75" x14ac:dyDescent="0.2"/>
  <cols>
    <col min="1" max="1" width="10.85546875" style="51" customWidth="1"/>
    <col min="2" max="2" width="12.5703125" style="51" customWidth="1"/>
    <col min="3" max="6" width="6.85546875" style="51" customWidth="1"/>
    <col min="7" max="14" width="6" style="51" customWidth="1"/>
    <col min="15" max="16" width="9.140625" style="51"/>
    <col min="17" max="17" width="12" style="51" customWidth="1"/>
    <col min="18" max="25" width="5" style="51" bestFit="1" customWidth="1"/>
    <col min="26" max="246" width="9.140625" style="51"/>
    <col min="247" max="247" width="10.85546875" style="51" customWidth="1"/>
    <col min="248" max="248" width="12.5703125" style="51" customWidth="1"/>
    <col min="249" max="254" width="11.140625" style="51" customWidth="1"/>
    <col min="255" max="255" width="9.140625" style="51"/>
    <col min="256" max="262" width="7.28515625" style="51" customWidth="1"/>
    <col min="263" max="502" width="9.140625" style="51"/>
    <col min="503" max="503" width="10.85546875" style="51" customWidth="1"/>
    <col min="504" max="504" width="12.5703125" style="51" customWidth="1"/>
    <col min="505" max="510" width="11.140625" style="51" customWidth="1"/>
    <col min="511" max="511" width="9.140625" style="51"/>
    <col min="512" max="518" width="7.28515625" style="51" customWidth="1"/>
    <col min="519" max="758" width="9.140625" style="51"/>
    <col min="759" max="759" width="10.85546875" style="51" customWidth="1"/>
    <col min="760" max="760" width="12.5703125" style="51" customWidth="1"/>
    <col min="761" max="766" width="11.140625" style="51" customWidth="1"/>
    <col min="767" max="767" width="9.140625" style="51"/>
    <col min="768" max="774" width="7.28515625" style="51" customWidth="1"/>
    <col min="775" max="1014" width="9.140625" style="51"/>
    <col min="1015" max="1015" width="10.85546875" style="51" customWidth="1"/>
    <col min="1016" max="1016" width="12.5703125" style="51" customWidth="1"/>
    <col min="1017" max="1022" width="11.140625" style="51" customWidth="1"/>
    <col min="1023" max="1023" width="9.140625" style="51"/>
    <col min="1024" max="1030" width="7.28515625" style="51" customWidth="1"/>
    <col min="1031" max="1270" width="9.140625" style="51"/>
    <col min="1271" max="1271" width="10.85546875" style="51" customWidth="1"/>
    <col min="1272" max="1272" width="12.5703125" style="51" customWidth="1"/>
    <col min="1273" max="1278" width="11.140625" style="51" customWidth="1"/>
    <col min="1279" max="1279" width="9.140625" style="51"/>
    <col min="1280" max="1286" width="7.28515625" style="51" customWidth="1"/>
    <col min="1287" max="1526" width="9.140625" style="51"/>
    <col min="1527" max="1527" width="10.85546875" style="51" customWidth="1"/>
    <col min="1528" max="1528" width="12.5703125" style="51" customWidth="1"/>
    <col min="1529" max="1534" width="11.140625" style="51" customWidth="1"/>
    <col min="1535" max="1535" width="9.140625" style="51"/>
    <col min="1536" max="1542" width="7.28515625" style="51" customWidth="1"/>
    <col min="1543" max="1782" width="9.140625" style="51"/>
    <col min="1783" max="1783" width="10.85546875" style="51" customWidth="1"/>
    <col min="1784" max="1784" width="12.5703125" style="51" customWidth="1"/>
    <col min="1785" max="1790" width="11.140625" style="51" customWidth="1"/>
    <col min="1791" max="1791" width="9.140625" style="51"/>
    <col min="1792" max="1798" width="7.28515625" style="51" customWidth="1"/>
    <col min="1799" max="2038" width="9.140625" style="51"/>
    <col min="2039" max="2039" width="10.85546875" style="51" customWidth="1"/>
    <col min="2040" max="2040" width="12.5703125" style="51" customWidth="1"/>
    <col min="2041" max="2046" width="11.140625" style="51" customWidth="1"/>
    <col min="2047" max="2047" width="9.140625" style="51"/>
    <col min="2048" max="2054" width="7.28515625" style="51" customWidth="1"/>
    <col min="2055" max="2294" width="9.140625" style="51"/>
    <col min="2295" max="2295" width="10.85546875" style="51" customWidth="1"/>
    <col min="2296" max="2296" width="12.5703125" style="51" customWidth="1"/>
    <col min="2297" max="2302" width="11.140625" style="51" customWidth="1"/>
    <col min="2303" max="2303" width="9.140625" style="51"/>
    <col min="2304" max="2310" width="7.28515625" style="51" customWidth="1"/>
    <col min="2311" max="2550" width="9.140625" style="51"/>
    <col min="2551" max="2551" width="10.85546875" style="51" customWidth="1"/>
    <col min="2552" max="2552" width="12.5703125" style="51" customWidth="1"/>
    <col min="2553" max="2558" width="11.140625" style="51" customWidth="1"/>
    <col min="2559" max="2559" width="9.140625" style="51"/>
    <col min="2560" max="2566" width="7.28515625" style="51" customWidth="1"/>
    <col min="2567" max="2806" width="9.140625" style="51"/>
    <col min="2807" max="2807" width="10.85546875" style="51" customWidth="1"/>
    <col min="2808" max="2808" width="12.5703125" style="51" customWidth="1"/>
    <col min="2809" max="2814" width="11.140625" style="51" customWidth="1"/>
    <col min="2815" max="2815" width="9.140625" style="51"/>
    <col min="2816" max="2822" width="7.28515625" style="51" customWidth="1"/>
    <col min="2823" max="3062" width="9.140625" style="51"/>
    <col min="3063" max="3063" width="10.85546875" style="51" customWidth="1"/>
    <col min="3064" max="3064" width="12.5703125" style="51" customWidth="1"/>
    <col min="3065" max="3070" width="11.140625" style="51" customWidth="1"/>
    <col min="3071" max="3071" width="9.140625" style="51"/>
    <col min="3072" max="3078" width="7.28515625" style="51" customWidth="1"/>
    <col min="3079" max="3318" width="9.140625" style="51"/>
    <col min="3319" max="3319" width="10.85546875" style="51" customWidth="1"/>
    <col min="3320" max="3320" width="12.5703125" style="51" customWidth="1"/>
    <col min="3321" max="3326" width="11.140625" style="51" customWidth="1"/>
    <col min="3327" max="3327" width="9.140625" style="51"/>
    <col min="3328" max="3334" width="7.28515625" style="51" customWidth="1"/>
    <col min="3335" max="3574" width="9.140625" style="51"/>
    <col min="3575" max="3575" width="10.85546875" style="51" customWidth="1"/>
    <col min="3576" max="3576" width="12.5703125" style="51" customWidth="1"/>
    <col min="3577" max="3582" width="11.140625" style="51" customWidth="1"/>
    <col min="3583" max="3583" width="9.140625" style="51"/>
    <col min="3584" max="3590" width="7.28515625" style="51" customWidth="1"/>
    <col min="3591" max="3830" width="9.140625" style="51"/>
    <col min="3831" max="3831" width="10.85546875" style="51" customWidth="1"/>
    <col min="3832" max="3832" width="12.5703125" style="51" customWidth="1"/>
    <col min="3833" max="3838" width="11.140625" style="51" customWidth="1"/>
    <col min="3839" max="3839" width="9.140625" style="51"/>
    <col min="3840" max="3846" width="7.28515625" style="51" customWidth="1"/>
    <col min="3847" max="4086" width="9.140625" style="51"/>
    <col min="4087" max="4087" width="10.85546875" style="51" customWidth="1"/>
    <col min="4088" max="4088" width="12.5703125" style="51" customWidth="1"/>
    <col min="4089" max="4094" width="11.140625" style="51" customWidth="1"/>
    <col min="4095" max="4095" width="9.140625" style="51"/>
    <col min="4096" max="4102" width="7.28515625" style="51" customWidth="1"/>
    <col min="4103" max="4342" width="9.140625" style="51"/>
    <col min="4343" max="4343" width="10.85546875" style="51" customWidth="1"/>
    <col min="4344" max="4344" width="12.5703125" style="51" customWidth="1"/>
    <col min="4345" max="4350" width="11.140625" style="51" customWidth="1"/>
    <col min="4351" max="4351" width="9.140625" style="51"/>
    <col min="4352" max="4358" width="7.28515625" style="51" customWidth="1"/>
    <col min="4359" max="4598" width="9.140625" style="51"/>
    <col min="4599" max="4599" width="10.85546875" style="51" customWidth="1"/>
    <col min="4600" max="4600" width="12.5703125" style="51" customWidth="1"/>
    <col min="4601" max="4606" width="11.140625" style="51" customWidth="1"/>
    <col min="4607" max="4607" width="9.140625" style="51"/>
    <col min="4608" max="4614" width="7.28515625" style="51" customWidth="1"/>
    <col min="4615" max="4854" width="9.140625" style="51"/>
    <col min="4855" max="4855" width="10.85546875" style="51" customWidth="1"/>
    <col min="4856" max="4856" width="12.5703125" style="51" customWidth="1"/>
    <col min="4857" max="4862" width="11.140625" style="51" customWidth="1"/>
    <col min="4863" max="4863" width="9.140625" style="51"/>
    <col min="4864" max="4870" width="7.28515625" style="51" customWidth="1"/>
    <col min="4871" max="5110" width="9.140625" style="51"/>
    <col min="5111" max="5111" width="10.85546875" style="51" customWidth="1"/>
    <col min="5112" max="5112" width="12.5703125" style="51" customWidth="1"/>
    <col min="5113" max="5118" width="11.140625" style="51" customWidth="1"/>
    <col min="5119" max="5119" width="9.140625" style="51"/>
    <col min="5120" max="5126" width="7.28515625" style="51" customWidth="1"/>
    <col min="5127" max="5366" width="9.140625" style="51"/>
    <col min="5367" max="5367" width="10.85546875" style="51" customWidth="1"/>
    <col min="5368" max="5368" width="12.5703125" style="51" customWidth="1"/>
    <col min="5369" max="5374" width="11.140625" style="51" customWidth="1"/>
    <col min="5375" max="5375" width="9.140625" style="51"/>
    <col min="5376" max="5382" width="7.28515625" style="51" customWidth="1"/>
    <col min="5383" max="5622" width="9.140625" style="51"/>
    <col min="5623" max="5623" width="10.85546875" style="51" customWidth="1"/>
    <col min="5624" max="5624" width="12.5703125" style="51" customWidth="1"/>
    <col min="5625" max="5630" width="11.140625" style="51" customWidth="1"/>
    <col min="5631" max="5631" width="9.140625" style="51"/>
    <col min="5632" max="5638" width="7.28515625" style="51" customWidth="1"/>
    <col min="5639" max="5878" width="9.140625" style="51"/>
    <col min="5879" max="5879" width="10.85546875" style="51" customWidth="1"/>
    <col min="5880" max="5880" width="12.5703125" style="51" customWidth="1"/>
    <col min="5881" max="5886" width="11.140625" style="51" customWidth="1"/>
    <col min="5887" max="5887" width="9.140625" style="51"/>
    <col min="5888" max="5894" width="7.28515625" style="51" customWidth="1"/>
    <col min="5895" max="6134" width="9.140625" style="51"/>
    <col min="6135" max="6135" width="10.85546875" style="51" customWidth="1"/>
    <col min="6136" max="6136" width="12.5703125" style="51" customWidth="1"/>
    <col min="6137" max="6142" width="11.140625" style="51" customWidth="1"/>
    <col min="6143" max="6143" width="9.140625" style="51"/>
    <col min="6144" max="6150" width="7.28515625" style="51" customWidth="1"/>
    <col min="6151" max="6390" width="9.140625" style="51"/>
    <col min="6391" max="6391" width="10.85546875" style="51" customWidth="1"/>
    <col min="6392" max="6392" width="12.5703125" style="51" customWidth="1"/>
    <col min="6393" max="6398" width="11.140625" style="51" customWidth="1"/>
    <col min="6399" max="6399" width="9.140625" style="51"/>
    <col min="6400" max="6406" width="7.28515625" style="51" customWidth="1"/>
    <col min="6407" max="6646" width="9.140625" style="51"/>
    <col min="6647" max="6647" width="10.85546875" style="51" customWidth="1"/>
    <col min="6648" max="6648" width="12.5703125" style="51" customWidth="1"/>
    <col min="6649" max="6654" width="11.140625" style="51" customWidth="1"/>
    <col min="6655" max="6655" width="9.140625" style="51"/>
    <col min="6656" max="6662" width="7.28515625" style="51" customWidth="1"/>
    <col min="6663" max="6902" width="9.140625" style="51"/>
    <col min="6903" max="6903" width="10.85546875" style="51" customWidth="1"/>
    <col min="6904" max="6904" width="12.5703125" style="51" customWidth="1"/>
    <col min="6905" max="6910" width="11.140625" style="51" customWidth="1"/>
    <col min="6911" max="6911" width="9.140625" style="51"/>
    <col min="6912" max="6918" width="7.28515625" style="51" customWidth="1"/>
    <col min="6919" max="7158" width="9.140625" style="51"/>
    <col min="7159" max="7159" width="10.85546875" style="51" customWidth="1"/>
    <col min="7160" max="7160" width="12.5703125" style="51" customWidth="1"/>
    <col min="7161" max="7166" width="11.140625" style="51" customWidth="1"/>
    <col min="7167" max="7167" width="9.140625" style="51"/>
    <col min="7168" max="7174" width="7.28515625" style="51" customWidth="1"/>
    <col min="7175" max="7414" width="9.140625" style="51"/>
    <col min="7415" max="7415" width="10.85546875" style="51" customWidth="1"/>
    <col min="7416" max="7416" width="12.5703125" style="51" customWidth="1"/>
    <col min="7417" max="7422" width="11.140625" style="51" customWidth="1"/>
    <col min="7423" max="7423" width="9.140625" style="51"/>
    <col min="7424" max="7430" width="7.28515625" style="51" customWidth="1"/>
    <col min="7431" max="7670" width="9.140625" style="51"/>
    <col min="7671" max="7671" width="10.85546875" style="51" customWidth="1"/>
    <col min="7672" max="7672" width="12.5703125" style="51" customWidth="1"/>
    <col min="7673" max="7678" width="11.140625" style="51" customWidth="1"/>
    <col min="7679" max="7679" width="9.140625" style="51"/>
    <col min="7680" max="7686" width="7.28515625" style="51" customWidth="1"/>
    <col min="7687" max="7926" width="9.140625" style="51"/>
    <col min="7927" max="7927" width="10.85546875" style="51" customWidth="1"/>
    <col min="7928" max="7928" width="12.5703125" style="51" customWidth="1"/>
    <col min="7929" max="7934" width="11.140625" style="51" customWidth="1"/>
    <col min="7935" max="7935" width="9.140625" style="51"/>
    <col min="7936" max="7942" width="7.28515625" style="51" customWidth="1"/>
    <col min="7943" max="8182" width="9.140625" style="51"/>
    <col min="8183" max="8183" width="10.85546875" style="51" customWidth="1"/>
    <col min="8184" max="8184" width="12.5703125" style="51" customWidth="1"/>
    <col min="8185" max="8190" width="11.140625" style="51" customWidth="1"/>
    <col min="8191" max="8191" width="9.140625" style="51"/>
    <col min="8192" max="8198" width="7.28515625" style="51" customWidth="1"/>
    <col min="8199" max="8438" width="9.140625" style="51"/>
    <col min="8439" max="8439" width="10.85546875" style="51" customWidth="1"/>
    <col min="8440" max="8440" width="12.5703125" style="51" customWidth="1"/>
    <col min="8441" max="8446" width="11.140625" style="51" customWidth="1"/>
    <col min="8447" max="8447" width="9.140625" style="51"/>
    <col min="8448" max="8454" width="7.28515625" style="51" customWidth="1"/>
    <col min="8455" max="8694" width="9.140625" style="51"/>
    <col min="8695" max="8695" width="10.85546875" style="51" customWidth="1"/>
    <col min="8696" max="8696" width="12.5703125" style="51" customWidth="1"/>
    <col min="8697" max="8702" width="11.140625" style="51" customWidth="1"/>
    <col min="8703" max="8703" width="9.140625" style="51"/>
    <col min="8704" max="8710" width="7.28515625" style="51" customWidth="1"/>
    <col min="8711" max="8950" width="9.140625" style="51"/>
    <col min="8951" max="8951" width="10.85546875" style="51" customWidth="1"/>
    <col min="8952" max="8952" width="12.5703125" style="51" customWidth="1"/>
    <col min="8953" max="8958" width="11.140625" style="51" customWidth="1"/>
    <col min="8959" max="8959" width="9.140625" style="51"/>
    <col min="8960" max="8966" width="7.28515625" style="51" customWidth="1"/>
    <col min="8967" max="9206" width="9.140625" style="51"/>
    <col min="9207" max="9207" width="10.85546875" style="51" customWidth="1"/>
    <col min="9208" max="9208" width="12.5703125" style="51" customWidth="1"/>
    <col min="9209" max="9214" width="11.140625" style="51" customWidth="1"/>
    <col min="9215" max="9215" width="9.140625" style="51"/>
    <col min="9216" max="9222" width="7.28515625" style="51" customWidth="1"/>
    <col min="9223" max="9462" width="9.140625" style="51"/>
    <col min="9463" max="9463" width="10.85546875" style="51" customWidth="1"/>
    <col min="9464" max="9464" width="12.5703125" style="51" customWidth="1"/>
    <col min="9465" max="9470" width="11.140625" style="51" customWidth="1"/>
    <col min="9471" max="9471" width="9.140625" style="51"/>
    <col min="9472" max="9478" width="7.28515625" style="51" customWidth="1"/>
    <col min="9479" max="9718" width="9.140625" style="51"/>
    <col min="9719" max="9719" width="10.85546875" style="51" customWidth="1"/>
    <col min="9720" max="9720" width="12.5703125" style="51" customWidth="1"/>
    <col min="9721" max="9726" width="11.140625" style="51" customWidth="1"/>
    <col min="9727" max="9727" width="9.140625" style="51"/>
    <col min="9728" max="9734" width="7.28515625" style="51" customWidth="1"/>
    <col min="9735" max="9974" width="9.140625" style="51"/>
    <col min="9975" max="9975" width="10.85546875" style="51" customWidth="1"/>
    <col min="9976" max="9976" width="12.5703125" style="51" customWidth="1"/>
    <col min="9977" max="9982" width="11.140625" style="51" customWidth="1"/>
    <col min="9983" max="9983" width="9.140625" style="51"/>
    <col min="9984" max="9990" width="7.28515625" style="51" customWidth="1"/>
    <col min="9991" max="10230" width="9.140625" style="51"/>
    <col min="10231" max="10231" width="10.85546875" style="51" customWidth="1"/>
    <col min="10232" max="10232" width="12.5703125" style="51" customWidth="1"/>
    <col min="10233" max="10238" width="11.140625" style="51" customWidth="1"/>
    <col min="10239" max="10239" width="9.140625" style="51"/>
    <col min="10240" max="10246" width="7.28515625" style="51" customWidth="1"/>
    <col min="10247" max="10486" width="9.140625" style="51"/>
    <col min="10487" max="10487" width="10.85546875" style="51" customWidth="1"/>
    <col min="10488" max="10488" width="12.5703125" style="51" customWidth="1"/>
    <col min="10489" max="10494" width="11.140625" style="51" customWidth="1"/>
    <col min="10495" max="10495" width="9.140625" style="51"/>
    <col min="10496" max="10502" width="7.28515625" style="51" customWidth="1"/>
    <col min="10503" max="10742" width="9.140625" style="51"/>
    <col min="10743" max="10743" width="10.85546875" style="51" customWidth="1"/>
    <col min="10744" max="10744" width="12.5703125" style="51" customWidth="1"/>
    <col min="10745" max="10750" width="11.140625" style="51" customWidth="1"/>
    <col min="10751" max="10751" width="9.140625" style="51"/>
    <col min="10752" max="10758" width="7.28515625" style="51" customWidth="1"/>
    <col min="10759" max="10998" width="9.140625" style="51"/>
    <col min="10999" max="10999" width="10.85546875" style="51" customWidth="1"/>
    <col min="11000" max="11000" width="12.5703125" style="51" customWidth="1"/>
    <col min="11001" max="11006" width="11.140625" style="51" customWidth="1"/>
    <col min="11007" max="11007" width="9.140625" style="51"/>
    <col min="11008" max="11014" width="7.28515625" style="51" customWidth="1"/>
    <col min="11015" max="11254" width="9.140625" style="51"/>
    <col min="11255" max="11255" width="10.85546875" style="51" customWidth="1"/>
    <col min="11256" max="11256" width="12.5703125" style="51" customWidth="1"/>
    <col min="11257" max="11262" width="11.140625" style="51" customWidth="1"/>
    <col min="11263" max="11263" width="9.140625" style="51"/>
    <col min="11264" max="11270" width="7.28515625" style="51" customWidth="1"/>
    <col min="11271" max="11510" width="9.140625" style="51"/>
    <col min="11511" max="11511" width="10.85546875" style="51" customWidth="1"/>
    <col min="11512" max="11512" width="12.5703125" style="51" customWidth="1"/>
    <col min="11513" max="11518" width="11.140625" style="51" customWidth="1"/>
    <col min="11519" max="11519" width="9.140625" style="51"/>
    <col min="11520" max="11526" width="7.28515625" style="51" customWidth="1"/>
    <col min="11527" max="11766" width="9.140625" style="51"/>
    <col min="11767" max="11767" width="10.85546875" style="51" customWidth="1"/>
    <col min="11768" max="11768" width="12.5703125" style="51" customWidth="1"/>
    <col min="11769" max="11774" width="11.140625" style="51" customWidth="1"/>
    <col min="11775" max="11775" width="9.140625" style="51"/>
    <col min="11776" max="11782" width="7.28515625" style="51" customWidth="1"/>
    <col min="11783" max="12022" width="9.140625" style="51"/>
    <col min="12023" max="12023" width="10.85546875" style="51" customWidth="1"/>
    <col min="12024" max="12024" width="12.5703125" style="51" customWidth="1"/>
    <col min="12025" max="12030" width="11.140625" style="51" customWidth="1"/>
    <col min="12031" max="12031" width="9.140625" style="51"/>
    <col min="12032" max="12038" width="7.28515625" style="51" customWidth="1"/>
    <col min="12039" max="12278" width="9.140625" style="51"/>
    <col min="12279" max="12279" width="10.85546875" style="51" customWidth="1"/>
    <col min="12280" max="12280" width="12.5703125" style="51" customWidth="1"/>
    <col min="12281" max="12286" width="11.140625" style="51" customWidth="1"/>
    <col min="12287" max="12287" width="9.140625" style="51"/>
    <col min="12288" max="12294" width="7.28515625" style="51" customWidth="1"/>
    <col min="12295" max="12534" width="9.140625" style="51"/>
    <col min="12535" max="12535" width="10.85546875" style="51" customWidth="1"/>
    <col min="12536" max="12536" width="12.5703125" style="51" customWidth="1"/>
    <col min="12537" max="12542" width="11.140625" style="51" customWidth="1"/>
    <col min="12543" max="12543" width="9.140625" style="51"/>
    <col min="12544" max="12550" width="7.28515625" style="51" customWidth="1"/>
    <col min="12551" max="12790" width="9.140625" style="51"/>
    <col min="12791" max="12791" width="10.85546875" style="51" customWidth="1"/>
    <col min="12792" max="12792" width="12.5703125" style="51" customWidth="1"/>
    <col min="12793" max="12798" width="11.140625" style="51" customWidth="1"/>
    <col min="12799" max="12799" width="9.140625" style="51"/>
    <col min="12800" max="12806" width="7.28515625" style="51" customWidth="1"/>
    <col min="12807" max="13046" width="9.140625" style="51"/>
    <col min="13047" max="13047" width="10.85546875" style="51" customWidth="1"/>
    <col min="13048" max="13048" width="12.5703125" style="51" customWidth="1"/>
    <col min="13049" max="13054" width="11.140625" style="51" customWidth="1"/>
    <col min="13055" max="13055" width="9.140625" style="51"/>
    <col min="13056" max="13062" width="7.28515625" style="51" customWidth="1"/>
    <col min="13063" max="13302" width="9.140625" style="51"/>
    <col min="13303" max="13303" width="10.85546875" style="51" customWidth="1"/>
    <col min="13304" max="13304" width="12.5703125" style="51" customWidth="1"/>
    <col min="13305" max="13310" width="11.140625" style="51" customWidth="1"/>
    <col min="13311" max="13311" width="9.140625" style="51"/>
    <col min="13312" max="13318" width="7.28515625" style="51" customWidth="1"/>
    <col min="13319" max="13558" width="9.140625" style="51"/>
    <col min="13559" max="13559" width="10.85546875" style="51" customWidth="1"/>
    <col min="13560" max="13560" width="12.5703125" style="51" customWidth="1"/>
    <col min="13561" max="13566" width="11.140625" style="51" customWidth="1"/>
    <col min="13567" max="13567" width="9.140625" style="51"/>
    <col min="13568" max="13574" width="7.28515625" style="51" customWidth="1"/>
    <col min="13575" max="13814" width="9.140625" style="51"/>
    <col min="13815" max="13815" width="10.85546875" style="51" customWidth="1"/>
    <col min="13816" max="13816" width="12.5703125" style="51" customWidth="1"/>
    <col min="13817" max="13822" width="11.140625" style="51" customWidth="1"/>
    <col min="13823" max="13823" width="9.140625" style="51"/>
    <col min="13824" max="13830" width="7.28515625" style="51" customWidth="1"/>
    <col min="13831" max="14070" width="9.140625" style="51"/>
    <col min="14071" max="14071" width="10.85546875" style="51" customWidth="1"/>
    <col min="14072" max="14072" width="12.5703125" style="51" customWidth="1"/>
    <col min="14073" max="14078" width="11.140625" style="51" customWidth="1"/>
    <col min="14079" max="14079" width="9.140625" style="51"/>
    <col min="14080" max="14086" width="7.28515625" style="51" customWidth="1"/>
    <col min="14087" max="14326" width="9.140625" style="51"/>
    <col min="14327" max="14327" width="10.85546875" style="51" customWidth="1"/>
    <col min="14328" max="14328" width="12.5703125" style="51" customWidth="1"/>
    <col min="14329" max="14334" width="11.140625" style="51" customWidth="1"/>
    <col min="14335" max="14335" width="9.140625" style="51"/>
    <col min="14336" max="14342" width="7.28515625" style="51" customWidth="1"/>
    <col min="14343" max="14582" width="9.140625" style="51"/>
    <col min="14583" max="14583" width="10.85546875" style="51" customWidth="1"/>
    <col min="14584" max="14584" width="12.5703125" style="51" customWidth="1"/>
    <col min="14585" max="14590" width="11.140625" style="51" customWidth="1"/>
    <col min="14591" max="14591" width="9.140625" style="51"/>
    <col min="14592" max="14598" width="7.28515625" style="51" customWidth="1"/>
    <col min="14599" max="14838" width="9.140625" style="51"/>
    <col min="14839" max="14839" width="10.85546875" style="51" customWidth="1"/>
    <col min="14840" max="14840" width="12.5703125" style="51" customWidth="1"/>
    <col min="14841" max="14846" width="11.140625" style="51" customWidth="1"/>
    <col min="14847" max="14847" width="9.140625" style="51"/>
    <col min="14848" max="14854" width="7.28515625" style="51" customWidth="1"/>
    <col min="14855" max="15094" width="9.140625" style="51"/>
    <col min="15095" max="15095" width="10.85546875" style="51" customWidth="1"/>
    <col min="15096" max="15096" width="12.5703125" style="51" customWidth="1"/>
    <col min="15097" max="15102" width="11.140625" style="51" customWidth="1"/>
    <col min="15103" max="15103" width="9.140625" style="51"/>
    <col min="15104" max="15110" width="7.28515625" style="51" customWidth="1"/>
    <col min="15111" max="15350" width="9.140625" style="51"/>
    <col min="15351" max="15351" width="10.85546875" style="51" customWidth="1"/>
    <col min="15352" max="15352" width="12.5703125" style="51" customWidth="1"/>
    <col min="15353" max="15358" width="11.140625" style="51" customWidth="1"/>
    <col min="15359" max="15359" width="9.140625" style="51"/>
    <col min="15360" max="15366" width="7.28515625" style="51" customWidth="1"/>
    <col min="15367" max="15606" width="9.140625" style="51"/>
    <col min="15607" max="15607" width="10.85546875" style="51" customWidth="1"/>
    <col min="15608" max="15608" width="12.5703125" style="51" customWidth="1"/>
    <col min="15609" max="15614" width="11.140625" style="51" customWidth="1"/>
    <col min="15615" max="15615" width="9.140625" style="51"/>
    <col min="15616" max="15622" width="7.28515625" style="51" customWidth="1"/>
    <col min="15623" max="15862" width="9.140625" style="51"/>
    <col min="15863" max="15863" width="10.85546875" style="51" customWidth="1"/>
    <col min="15864" max="15864" width="12.5703125" style="51" customWidth="1"/>
    <col min="15865" max="15870" width="11.140625" style="51" customWidth="1"/>
    <col min="15871" max="15871" width="9.140625" style="51"/>
    <col min="15872" max="15878" width="7.28515625" style="51" customWidth="1"/>
    <col min="15879" max="16118" width="9.140625" style="51"/>
    <col min="16119" max="16119" width="10.85546875" style="51" customWidth="1"/>
    <col min="16120" max="16120" width="12.5703125" style="51" customWidth="1"/>
    <col min="16121" max="16126" width="11.140625" style="51" customWidth="1"/>
    <col min="16127" max="16127" width="9.140625" style="51"/>
    <col min="16128" max="16134" width="7.28515625" style="51" customWidth="1"/>
    <col min="16135" max="16384" width="9.140625" style="51"/>
  </cols>
  <sheetData>
    <row r="1" spans="1:25" x14ac:dyDescent="0.2">
      <c r="A1" s="49" t="s">
        <v>68</v>
      </c>
      <c r="B1" s="49"/>
      <c r="C1" s="49"/>
      <c r="D1" s="49"/>
      <c r="E1" s="50"/>
      <c r="F1" s="50"/>
      <c r="G1" s="50"/>
      <c r="H1" s="50"/>
      <c r="I1" s="50"/>
      <c r="J1" s="50"/>
    </row>
    <row r="2" spans="1:25" ht="13.5" thickBot="1" x14ac:dyDescent="0.25">
      <c r="A2" s="52"/>
      <c r="B2" s="52"/>
      <c r="C2" s="52"/>
      <c r="D2" s="52"/>
      <c r="E2" s="53"/>
      <c r="F2" s="53"/>
      <c r="G2" s="53"/>
      <c r="H2" s="53"/>
      <c r="I2" s="53"/>
      <c r="J2" s="53"/>
      <c r="Q2" s="52"/>
      <c r="R2" s="52"/>
      <c r="S2" s="53"/>
      <c r="T2" s="53"/>
      <c r="U2" s="53"/>
      <c r="V2" s="53"/>
    </row>
    <row r="3" spans="1:25" ht="36.75" customHeight="1" thickBot="1" x14ac:dyDescent="0.25">
      <c r="A3" s="338" t="s">
        <v>1</v>
      </c>
      <c r="B3" s="341" t="s">
        <v>2</v>
      </c>
      <c r="C3" s="75"/>
      <c r="D3" s="75"/>
      <c r="E3" s="75"/>
      <c r="F3" s="75"/>
      <c r="G3" s="348"/>
      <c r="H3" s="348"/>
      <c r="I3" s="348"/>
      <c r="J3" s="348"/>
      <c r="K3" s="348"/>
      <c r="L3" s="348"/>
      <c r="M3" s="348"/>
      <c r="N3" s="348"/>
      <c r="Q3" s="333" t="s">
        <v>1</v>
      </c>
      <c r="R3" s="335" t="s">
        <v>52</v>
      </c>
      <c r="S3" s="335"/>
      <c r="T3" s="335"/>
      <c r="U3" s="335"/>
      <c r="V3" s="336" t="s">
        <v>101</v>
      </c>
      <c r="W3" s="336"/>
      <c r="X3" s="336"/>
      <c r="Y3" s="337"/>
    </row>
    <row r="4" spans="1:25" ht="30.75" customHeight="1" thickBot="1" x14ac:dyDescent="0.25">
      <c r="A4" s="339"/>
      <c r="B4" s="342"/>
      <c r="C4" s="340" t="s">
        <v>67</v>
      </c>
      <c r="D4" s="340"/>
      <c r="E4" s="340"/>
      <c r="F4" s="344">
        <v>2020</v>
      </c>
      <c r="G4" s="332" t="s">
        <v>64</v>
      </c>
      <c r="H4" s="332"/>
      <c r="I4" s="332"/>
      <c r="J4" s="332"/>
      <c r="K4" s="346" t="s">
        <v>65</v>
      </c>
      <c r="L4" s="346"/>
      <c r="M4" s="346"/>
      <c r="N4" s="347"/>
      <c r="Q4" s="334"/>
      <c r="R4" s="55">
        <v>2017</v>
      </c>
      <c r="S4" s="55">
        <v>2018</v>
      </c>
      <c r="T4" s="55">
        <v>2019</v>
      </c>
      <c r="U4" s="55">
        <v>2020</v>
      </c>
      <c r="V4" s="55">
        <v>2017</v>
      </c>
      <c r="W4" s="55">
        <v>2018</v>
      </c>
      <c r="X4" s="55">
        <v>2019</v>
      </c>
      <c r="Y4" s="57">
        <v>2020</v>
      </c>
    </row>
    <row r="5" spans="1:25" ht="13.5" thickBot="1" x14ac:dyDescent="0.25">
      <c r="A5" s="340"/>
      <c r="B5" s="343"/>
      <c r="C5" s="54">
        <v>2017</v>
      </c>
      <c r="D5" s="55">
        <v>2018</v>
      </c>
      <c r="E5" s="56">
        <v>2019</v>
      </c>
      <c r="F5" s="345"/>
      <c r="G5" s="55">
        <v>2017</v>
      </c>
      <c r="H5" s="55">
        <v>2018</v>
      </c>
      <c r="I5" s="55">
        <v>2019</v>
      </c>
      <c r="J5" s="55">
        <v>2020</v>
      </c>
      <c r="K5" s="55">
        <v>2017</v>
      </c>
      <c r="L5" s="55">
        <v>2018</v>
      </c>
      <c r="M5" s="55">
        <v>2019</v>
      </c>
      <c r="N5" s="57">
        <v>2020</v>
      </c>
      <c r="Q5" s="194" t="s">
        <v>49</v>
      </c>
      <c r="R5" s="75">
        <v>51</v>
      </c>
      <c r="S5" s="75">
        <v>54</v>
      </c>
      <c r="T5" s="75">
        <v>54</v>
      </c>
      <c r="U5" s="75">
        <f t="shared" ref="U5" si="0">SUM(U6:U23)</f>
        <v>55</v>
      </c>
      <c r="V5" s="75">
        <v>969</v>
      </c>
      <c r="W5" s="75">
        <v>995</v>
      </c>
      <c r="X5" s="75">
        <v>969</v>
      </c>
      <c r="Y5" s="75">
        <f t="shared" ref="Y5" si="1">SUM(Y6:Y23)</f>
        <v>1048</v>
      </c>
    </row>
    <row r="6" spans="1:25" x14ac:dyDescent="0.2">
      <c r="A6" s="58" t="s">
        <v>49</v>
      </c>
      <c r="B6" s="59" t="s">
        <v>66</v>
      </c>
      <c r="C6" s="60">
        <f>SUM(C7:C24)</f>
        <v>1020</v>
      </c>
      <c r="D6" s="75">
        <f t="shared" ref="D6:N6" si="2">SUM(D7:D24)</f>
        <v>1049</v>
      </c>
      <c r="E6" s="75">
        <f t="shared" si="2"/>
        <v>1023</v>
      </c>
      <c r="F6" s="75">
        <f t="shared" si="2"/>
        <v>1103</v>
      </c>
      <c r="G6" s="75">
        <v>51</v>
      </c>
      <c r="H6" s="75">
        <v>54</v>
      </c>
      <c r="I6" s="75">
        <v>54</v>
      </c>
      <c r="J6" s="75">
        <f t="shared" si="2"/>
        <v>55</v>
      </c>
      <c r="K6" s="75">
        <v>969</v>
      </c>
      <c r="L6" s="75">
        <v>995</v>
      </c>
      <c r="M6" s="75">
        <v>969</v>
      </c>
      <c r="N6" s="75">
        <f t="shared" si="2"/>
        <v>1048</v>
      </c>
      <c r="Q6" s="41" t="s">
        <v>11</v>
      </c>
      <c r="R6" s="51">
        <v>19</v>
      </c>
      <c r="S6" s="51">
        <v>20</v>
      </c>
      <c r="T6" s="73">
        <v>25</v>
      </c>
      <c r="U6" s="51">
        <v>23</v>
      </c>
      <c r="V6" s="51">
        <v>469</v>
      </c>
      <c r="W6" s="51">
        <v>406</v>
      </c>
      <c r="X6" s="65">
        <v>469</v>
      </c>
      <c r="Y6" s="51">
        <v>449</v>
      </c>
    </row>
    <row r="7" spans="1:25" x14ac:dyDescent="0.2">
      <c r="A7" s="41" t="s">
        <v>11</v>
      </c>
      <c r="B7" s="64" t="s">
        <v>12</v>
      </c>
      <c r="C7" s="76">
        <f>+G7+K7</f>
        <v>488</v>
      </c>
      <c r="D7" s="51">
        <f t="shared" ref="D7:F22" si="3">+H7+L7</f>
        <v>426</v>
      </c>
      <c r="E7" s="51">
        <f t="shared" si="3"/>
        <v>494</v>
      </c>
      <c r="F7" s="51">
        <f t="shared" si="3"/>
        <v>472</v>
      </c>
      <c r="G7" s="51">
        <v>19</v>
      </c>
      <c r="H7" s="51">
        <v>20</v>
      </c>
      <c r="I7" s="73">
        <v>25</v>
      </c>
      <c r="J7" s="51">
        <v>23</v>
      </c>
      <c r="K7" s="51">
        <v>469</v>
      </c>
      <c r="L7" s="51">
        <v>406</v>
      </c>
      <c r="M7" s="65">
        <v>469</v>
      </c>
      <c r="N7" s="51">
        <v>449</v>
      </c>
      <c r="Q7" s="41" t="s">
        <v>13</v>
      </c>
      <c r="R7" s="51">
        <v>1</v>
      </c>
      <c r="S7" s="51">
        <v>4</v>
      </c>
      <c r="T7" s="73">
        <v>5</v>
      </c>
      <c r="U7" s="51">
        <v>4</v>
      </c>
      <c r="V7" s="51">
        <v>30</v>
      </c>
      <c r="W7" s="51">
        <v>51</v>
      </c>
      <c r="X7" s="65">
        <v>30</v>
      </c>
      <c r="Y7" s="51">
        <v>47</v>
      </c>
    </row>
    <row r="8" spans="1:25" x14ac:dyDescent="0.2">
      <c r="A8" s="41" t="s">
        <v>13</v>
      </c>
      <c r="B8" s="66" t="s">
        <v>14</v>
      </c>
      <c r="C8" s="76">
        <f t="shared" ref="C8:C24" si="4">+G8+K8</f>
        <v>31</v>
      </c>
      <c r="D8" s="51">
        <f t="shared" si="3"/>
        <v>55</v>
      </c>
      <c r="E8" s="51">
        <f t="shared" si="3"/>
        <v>35</v>
      </c>
      <c r="F8" s="51">
        <f t="shared" si="3"/>
        <v>51</v>
      </c>
      <c r="G8" s="51">
        <v>1</v>
      </c>
      <c r="H8" s="51">
        <v>4</v>
      </c>
      <c r="I8" s="73">
        <v>5</v>
      </c>
      <c r="J8" s="51">
        <v>4</v>
      </c>
      <c r="K8" s="51">
        <v>30</v>
      </c>
      <c r="L8" s="51">
        <v>51</v>
      </c>
      <c r="M8" s="65">
        <v>30</v>
      </c>
      <c r="N8" s="51">
        <v>47</v>
      </c>
      <c r="Q8" s="41" t="s">
        <v>15</v>
      </c>
      <c r="R8" s="51">
        <v>5</v>
      </c>
      <c r="S8" s="51">
        <v>4</v>
      </c>
      <c r="T8" s="73">
        <v>3</v>
      </c>
      <c r="U8" s="51">
        <v>2</v>
      </c>
      <c r="V8" s="51">
        <v>39</v>
      </c>
      <c r="W8" s="51">
        <v>60</v>
      </c>
      <c r="X8" s="65">
        <v>39</v>
      </c>
      <c r="Y8" s="51">
        <v>54</v>
      </c>
    </row>
    <row r="9" spans="1:25" x14ac:dyDescent="0.2">
      <c r="A9" s="41" t="s">
        <v>15</v>
      </c>
      <c r="B9" s="66" t="s">
        <v>16</v>
      </c>
      <c r="C9" s="76">
        <f t="shared" si="4"/>
        <v>44</v>
      </c>
      <c r="D9" s="51">
        <f t="shared" si="3"/>
        <v>64</v>
      </c>
      <c r="E9" s="51">
        <f t="shared" si="3"/>
        <v>42</v>
      </c>
      <c r="F9" s="51">
        <f t="shared" si="3"/>
        <v>56</v>
      </c>
      <c r="G9" s="51">
        <v>5</v>
      </c>
      <c r="H9" s="51">
        <v>4</v>
      </c>
      <c r="I9" s="73">
        <v>3</v>
      </c>
      <c r="J9" s="51">
        <v>2</v>
      </c>
      <c r="K9" s="51">
        <v>39</v>
      </c>
      <c r="L9" s="51">
        <v>60</v>
      </c>
      <c r="M9" s="65">
        <v>39</v>
      </c>
      <c r="N9" s="51">
        <v>54</v>
      </c>
      <c r="Q9" s="41" t="s">
        <v>17</v>
      </c>
      <c r="R9" s="51">
        <v>1</v>
      </c>
      <c r="S9" s="51">
        <v>1</v>
      </c>
      <c r="T9" s="73">
        <v>1</v>
      </c>
      <c r="V9" s="51">
        <v>25</v>
      </c>
      <c r="W9" s="51">
        <v>28</v>
      </c>
      <c r="X9" s="65">
        <v>25</v>
      </c>
      <c r="Y9" s="51">
        <v>28</v>
      </c>
    </row>
    <row r="10" spans="1:25" x14ac:dyDescent="0.2">
      <c r="A10" s="41" t="s">
        <v>17</v>
      </c>
      <c r="B10" s="66" t="s">
        <v>18</v>
      </c>
      <c r="C10" s="76">
        <f t="shared" si="4"/>
        <v>26</v>
      </c>
      <c r="D10" s="51">
        <f t="shared" si="3"/>
        <v>29</v>
      </c>
      <c r="E10" s="51">
        <f t="shared" si="3"/>
        <v>26</v>
      </c>
      <c r="F10" s="51">
        <f t="shared" si="3"/>
        <v>28</v>
      </c>
      <c r="G10" s="51">
        <v>1</v>
      </c>
      <c r="H10" s="51">
        <v>1</v>
      </c>
      <c r="I10" s="73">
        <v>1</v>
      </c>
      <c r="K10" s="51">
        <v>25</v>
      </c>
      <c r="L10" s="51">
        <v>28</v>
      </c>
      <c r="M10" s="65">
        <v>25</v>
      </c>
      <c r="N10" s="51">
        <v>28</v>
      </c>
      <c r="Q10" s="41" t="s">
        <v>19</v>
      </c>
      <c r="R10" s="51">
        <v>4</v>
      </c>
      <c r="S10" s="51">
        <v>1</v>
      </c>
      <c r="T10" s="73"/>
      <c r="V10" s="63">
        <v>25</v>
      </c>
      <c r="W10" s="51">
        <v>14</v>
      </c>
      <c r="X10" s="65">
        <v>25</v>
      </c>
      <c r="Y10" s="51">
        <v>21</v>
      </c>
    </row>
    <row r="11" spans="1:25" x14ac:dyDescent="0.2">
      <c r="A11" s="41" t="s">
        <v>19</v>
      </c>
      <c r="B11" s="66" t="s">
        <v>20</v>
      </c>
      <c r="C11" s="76">
        <f t="shared" si="4"/>
        <v>29</v>
      </c>
      <c r="D11" s="51">
        <f t="shared" si="3"/>
        <v>15</v>
      </c>
      <c r="E11" s="51">
        <f t="shared" si="3"/>
        <v>25</v>
      </c>
      <c r="F11" s="51">
        <f t="shared" si="3"/>
        <v>21</v>
      </c>
      <c r="G11" s="51">
        <v>4</v>
      </c>
      <c r="H11" s="51">
        <v>1</v>
      </c>
      <c r="I11" s="73"/>
      <c r="K11" s="63">
        <v>25</v>
      </c>
      <c r="L11" s="51">
        <v>14</v>
      </c>
      <c r="M11" s="65">
        <v>25</v>
      </c>
      <c r="N11" s="51">
        <v>21</v>
      </c>
      <c r="Q11" s="41" t="s">
        <v>21</v>
      </c>
      <c r="S11" s="51">
        <v>1</v>
      </c>
      <c r="T11" s="73">
        <v>1</v>
      </c>
      <c r="U11" s="51">
        <v>1</v>
      </c>
      <c r="V11" s="67">
        <v>16</v>
      </c>
      <c r="W11" s="51">
        <v>22</v>
      </c>
      <c r="X11" s="65">
        <v>16</v>
      </c>
      <c r="Y11" s="51">
        <v>32</v>
      </c>
    </row>
    <row r="12" spans="1:25" x14ac:dyDescent="0.2">
      <c r="A12" s="41" t="s">
        <v>21</v>
      </c>
      <c r="B12" s="66" t="s">
        <v>22</v>
      </c>
      <c r="C12" s="76">
        <f t="shared" si="4"/>
        <v>16</v>
      </c>
      <c r="D12" s="51">
        <f t="shared" si="3"/>
        <v>23</v>
      </c>
      <c r="E12" s="51">
        <f t="shared" si="3"/>
        <v>17</v>
      </c>
      <c r="F12" s="51">
        <f t="shared" si="3"/>
        <v>33</v>
      </c>
      <c r="H12" s="51">
        <v>1</v>
      </c>
      <c r="I12" s="73">
        <v>1</v>
      </c>
      <c r="J12" s="51">
        <v>1</v>
      </c>
      <c r="K12" s="67">
        <v>16</v>
      </c>
      <c r="L12" s="51">
        <v>22</v>
      </c>
      <c r="M12" s="65">
        <v>16</v>
      </c>
      <c r="N12" s="51">
        <v>32</v>
      </c>
      <c r="Q12" s="41" t="s">
        <v>23</v>
      </c>
      <c r="R12" s="51">
        <v>2</v>
      </c>
      <c r="T12" s="73"/>
      <c r="V12" s="67">
        <v>34</v>
      </c>
      <c r="W12" s="51">
        <v>33</v>
      </c>
      <c r="X12" s="65">
        <v>34</v>
      </c>
      <c r="Y12" s="51">
        <v>38</v>
      </c>
    </row>
    <row r="13" spans="1:25" x14ac:dyDescent="0.2">
      <c r="A13" s="41" t="s">
        <v>23</v>
      </c>
      <c r="B13" s="66" t="s">
        <v>24</v>
      </c>
      <c r="C13" s="76">
        <f t="shared" si="4"/>
        <v>36</v>
      </c>
      <c r="D13" s="51">
        <f t="shared" si="3"/>
        <v>33</v>
      </c>
      <c r="E13" s="51">
        <f t="shared" si="3"/>
        <v>34</v>
      </c>
      <c r="F13" s="51">
        <f t="shared" si="3"/>
        <v>38</v>
      </c>
      <c r="G13" s="51">
        <v>2</v>
      </c>
      <c r="I13" s="73"/>
      <c r="K13" s="67">
        <v>34</v>
      </c>
      <c r="L13" s="51">
        <v>33</v>
      </c>
      <c r="M13" s="65">
        <v>34</v>
      </c>
      <c r="N13" s="51">
        <v>38</v>
      </c>
      <c r="Q13" s="41" t="s">
        <v>25</v>
      </c>
      <c r="T13" s="73"/>
      <c r="U13" s="51">
        <v>1</v>
      </c>
      <c r="V13" s="67">
        <v>15</v>
      </c>
      <c r="W13" s="51">
        <v>11</v>
      </c>
      <c r="X13" s="65">
        <v>15</v>
      </c>
      <c r="Y13" s="51">
        <v>7</v>
      </c>
    </row>
    <row r="14" spans="1:25" x14ac:dyDescent="0.2">
      <c r="A14" s="41" t="s">
        <v>25</v>
      </c>
      <c r="B14" s="66" t="s">
        <v>26</v>
      </c>
      <c r="C14" s="76">
        <f t="shared" si="4"/>
        <v>15</v>
      </c>
      <c r="D14" s="51">
        <f t="shared" si="3"/>
        <v>11</v>
      </c>
      <c r="E14" s="51">
        <f t="shared" si="3"/>
        <v>15</v>
      </c>
      <c r="F14" s="51">
        <f t="shared" si="3"/>
        <v>8</v>
      </c>
      <c r="I14" s="73"/>
      <c r="J14" s="51">
        <v>1</v>
      </c>
      <c r="K14" s="67">
        <v>15</v>
      </c>
      <c r="L14" s="51">
        <v>11</v>
      </c>
      <c r="M14" s="65">
        <v>15</v>
      </c>
      <c r="N14" s="51">
        <v>7</v>
      </c>
      <c r="Q14" s="41" t="s">
        <v>27</v>
      </c>
      <c r="R14" s="51">
        <v>2</v>
      </c>
      <c r="S14" s="51">
        <v>1</v>
      </c>
      <c r="T14" s="73">
        <v>1</v>
      </c>
      <c r="U14" s="51">
        <v>1</v>
      </c>
      <c r="V14" s="67">
        <v>18</v>
      </c>
      <c r="W14" s="51">
        <v>12</v>
      </c>
      <c r="X14" s="65">
        <v>18</v>
      </c>
      <c r="Y14" s="51">
        <v>11</v>
      </c>
    </row>
    <row r="15" spans="1:25" x14ac:dyDescent="0.2">
      <c r="A15" s="41" t="s">
        <v>27</v>
      </c>
      <c r="B15" s="66" t="s">
        <v>28</v>
      </c>
      <c r="C15" s="76">
        <f t="shared" si="4"/>
        <v>20</v>
      </c>
      <c r="D15" s="51">
        <f t="shared" si="3"/>
        <v>13</v>
      </c>
      <c r="E15" s="51">
        <f t="shared" si="3"/>
        <v>19</v>
      </c>
      <c r="F15" s="51">
        <f t="shared" si="3"/>
        <v>12</v>
      </c>
      <c r="G15" s="51">
        <v>2</v>
      </c>
      <c r="H15" s="51">
        <v>1</v>
      </c>
      <c r="I15" s="73">
        <v>1</v>
      </c>
      <c r="J15" s="51">
        <v>1</v>
      </c>
      <c r="K15" s="67">
        <v>18</v>
      </c>
      <c r="L15" s="51">
        <v>12</v>
      </c>
      <c r="M15" s="65">
        <v>18</v>
      </c>
      <c r="N15" s="51">
        <v>11</v>
      </c>
      <c r="Q15" s="41" t="s">
        <v>29</v>
      </c>
      <c r="S15" s="51">
        <v>1</v>
      </c>
      <c r="T15" s="73">
        <v>3</v>
      </c>
      <c r="U15" s="51">
        <v>3</v>
      </c>
      <c r="V15" s="67">
        <v>27</v>
      </c>
      <c r="W15" s="51">
        <v>26</v>
      </c>
      <c r="X15" s="65">
        <v>27</v>
      </c>
      <c r="Y15" s="51">
        <v>31</v>
      </c>
    </row>
    <row r="16" spans="1:25" x14ac:dyDescent="0.2">
      <c r="A16" s="41" t="s">
        <v>29</v>
      </c>
      <c r="B16" s="66" t="s">
        <v>30</v>
      </c>
      <c r="C16" s="76">
        <f t="shared" si="4"/>
        <v>27</v>
      </c>
      <c r="D16" s="51">
        <f t="shared" si="3"/>
        <v>27</v>
      </c>
      <c r="E16" s="51">
        <f t="shared" si="3"/>
        <v>30</v>
      </c>
      <c r="F16" s="51">
        <f t="shared" si="3"/>
        <v>34</v>
      </c>
      <c r="H16" s="51">
        <v>1</v>
      </c>
      <c r="I16" s="73">
        <v>3</v>
      </c>
      <c r="J16" s="51">
        <v>3</v>
      </c>
      <c r="K16" s="67">
        <v>27</v>
      </c>
      <c r="L16" s="51">
        <v>26</v>
      </c>
      <c r="M16" s="65">
        <v>27</v>
      </c>
      <c r="N16" s="51">
        <v>31</v>
      </c>
      <c r="Q16" s="41" t="s">
        <v>31</v>
      </c>
      <c r="R16" s="51">
        <v>1</v>
      </c>
      <c r="S16" s="51">
        <v>1</v>
      </c>
      <c r="T16" s="73">
        <v>1</v>
      </c>
      <c r="U16" s="51">
        <v>1</v>
      </c>
      <c r="V16" s="67">
        <v>25</v>
      </c>
      <c r="W16" s="51">
        <v>48</v>
      </c>
      <c r="X16" s="65">
        <v>25</v>
      </c>
      <c r="Y16" s="51">
        <v>38</v>
      </c>
    </row>
    <row r="17" spans="1:25" x14ac:dyDescent="0.2">
      <c r="A17" s="41" t="s">
        <v>31</v>
      </c>
      <c r="B17" s="66" t="s">
        <v>32</v>
      </c>
      <c r="C17" s="76">
        <f t="shared" si="4"/>
        <v>26</v>
      </c>
      <c r="D17" s="51">
        <f t="shared" si="3"/>
        <v>49</v>
      </c>
      <c r="E17" s="51">
        <f t="shared" si="3"/>
        <v>26</v>
      </c>
      <c r="F17" s="51">
        <f t="shared" si="3"/>
        <v>39</v>
      </c>
      <c r="G17" s="51">
        <v>1</v>
      </c>
      <c r="H17" s="51">
        <v>1</v>
      </c>
      <c r="I17" s="73">
        <v>1</v>
      </c>
      <c r="J17" s="51">
        <v>1</v>
      </c>
      <c r="K17" s="67">
        <v>25</v>
      </c>
      <c r="L17" s="51">
        <v>48</v>
      </c>
      <c r="M17" s="65">
        <v>25</v>
      </c>
      <c r="N17" s="51">
        <v>38</v>
      </c>
      <c r="Q17" s="41" t="s">
        <v>33</v>
      </c>
      <c r="R17" s="51">
        <v>1</v>
      </c>
      <c r="S17" s="51">
        <v>5</v>
      </c>
      <c r="T17" s="73">
        <v>5</v>
      </c>
      <c r="U17" s="51">
        <v>5</v>
      </c>
      <c r="V17" s="67">
        <v>60</v>
      </c>
      <c r="W17" s="51">
        <v>52</v>
      </c>
      <c r="X17" s="65">
        <v>60</v>
      </c>
      <c r="Y17" s="51">
        <v>68</v>
      </c>
    </row>
    <row r="18" spans="1:25" x14ac:dyDescent="0.2">
      <c r="A18" s="41" t="s">
        <v>33</v>
      </c>
      <c r="B18" s="66" t="s">
        <v>34</v>
      </c>
      <c r="C18" s="76">
        <f t="shared" si="4"/>
        <v>61</v>
      </c>
      <c r="D18" s="51">
        <f t="shared" si="3"/>
        <v>57</v>
      </c>
      <c r="E18" s="51">
        <f t="shared" si="3"/>
        <v>65</v>
      </c>
      <c r="F18" s="51">
        <f t="shared" si="3"/>
        <v>73</v>
      </c>
      <c r="G18" s="51">
        <v>1</v>
      </c>
      <c r="H18" s="51">
        <v>5</v>
      </c>
      <c r="I18" s="73">
        <v>5</v>
      </c>
      <c r="J18" s="51">
        <v>5</v>
      </c>
      <c r="K18" s="67">
        <v>60</v>
      </c>
      <c r="L18" s="51">
        <v>52</v>
      </c>
      <c r="M18" s="65">
        <v>60</v>
      </c>
      <c r="N18" s="51">
        <v>68</v>
      </c>
      <c r="Q18" s="41" t="s">
        <v>35</v>
      </c>
      <c r="R18" s="51">
        <v>3</v>
      </c>
      <c r="S18" s="51">
        <v>1</v>
      </c>
      <c r="T18" s="73"/>
      <c r="U18" s="51">
        <v>3</v>
      </c>
      <c r="V18" s="67">
        <v>37</v>
      </c>
      <c r="W18" s="51">
        <v>39</v>
      </c>
      <c r="X18" s="65">
        <v>37</v>
      </c>
      <c r="Y18" s="51">
        <v>35</v>
      </c>
    </row>
    <row r="19" spans="1:25" x14ac:dyDescent="0.2">
      <c r="A19" s="41" t="s">
        <v>35</v>
      </c>
      <c r="B19" s="66" t="s">
        <v>36</v>
      </c>
      <c r="C19" s="76">
        <f t="shared" si="4"/>
        <v>40</v>
      </c>
      <c r="D19" s="51">
        <f t="shared" si="3"/>
        <v>40</v>
      </c>
      <c r="E19" s="51">
        <f t="shared" si="3"/>
        <v>37</v>
      </c>
      <c r="F19" s="51">
        <f t="shared" si="3"/>
        <v>38</v>
      </c>
      <c r="G19" s="51">
        <v>3</v>
      </c>
      <c r="H19" s="51">
        <v>1</v>
      </c>
      <c r="I19" s="73"/>
      <c r="J19" s="51">
        <v>3</v>
      </c>
      <c r="K19" s="67">
        <v>37</v>
      </c>
      <c r="L19" s="51">
        <v>39</v>
      </c>
      <c r="M19" s="65">
        <v>37</v>
      </c>
      <c r="N19" s="51">
        <v>35</v>
      </c>
      <c r="Q19" s="41" t="s">
        <v>37</v>
      </c>
      <c r="R19" s="51">
        <v>1</v>
      </c>
      <c r="S19" s="51">
        <v>4</v>
      </c>
      <c r="T19" s="73">
        <v>3</v>
      </c>
      <c r="U19" s="51">
        <v>2</v>
      </c>
      <c r="V19" s="67">
        <v>38</v>
      </c>
      <c r="W19" s="51">
        <v>61</v>
      </c>
      <c r="X19" s="65">
        <v>38</v>
      </c>
      <c r="Y19" s="51">
        <v>42</v>
      </c>
    </row>
    <row r="20" spans="1:25" x14ac:dyDescent="0.2">
      <c r="A20" s="41" t="s">
        <v>37</v>
      </c>
      <c r="B20" s="66" t="s">
        <v>38</v>
      </c>
      <c r="C20" s="76">
        <f t="shared" si="4"/>
        <v>39</v>
      </c>
      <c r="D20" s="51">
        <f t="shared" si="3"/>
        <v>65</v>
      </c>
      <c r="E20" s="51">
        <f t="shared" si="3"/>
        <v>41</v>
      </c>
      <c r="F20" s="51">
        <f t="shared" si="3"/>
        <v>44</v>
      </c>
      <c r="G20" s="51">
        <v>1</v>
      </c>
      <c r="H20" s="51">
        <v>4</v>
      </c>
      <c r="I20" s="73">
        <v>3</v>
      </c>
      <c r="J20" s="51">
        <v>2</v>
      </c>
      <c r="K20" s="67">
        <v>38</v>
      </c>
      <c r="L20" s="51">
        <v>61</v>
      </c>
      <c r="M20" s="65">
        <v>38</v>
      </c>
      <c r="N20" s="51">
        <v>42</v>
      </c>
      <c r="Q20" s="41" t="s">
        <v>39</v>
      </c>
      <c r="R20" s="51">
        <v>2</v>
      </c>
      <c r="S20" s="51">
        <v>4</v>
      </c>
      <c r="T20" s="73">
        <v>3</v>
      </c>
      <c r="U20" s="51">
        <v>4</v>
      </c>
      <c r="V20" s="67">
        <v>27</v>
      </c>
      <c r="W20" s="51">
        <v>28</v>
      </c>
      <c r="X20" s="65">
        <v>27</v>
      </c>
      <c r="Y20" s="51">
        <v>53</v>
      </c>
    </row>
    <row r="21" spans="1:25" x14ac:dyDescent="0.2">
      <c r="A21" s="41" t="s">
        <v>39</v>
      </c>
      <c r="B21" s="66" t="s">
        <v>40</v>
      </c>
      <c r="C21" s="76">
        <f t="shared" si="4"/>
        <v>29</v>
      </c>
      <c r="D21" s="51">
        <f t="shared" si="3"/>
        <v>32</v>
      </c>
      <c r="E21" s="51">
        <f t="shared" si="3"/>
        <v>30</v>
      </c>
      <c r="F21" s="51">
        <f t="shared" si="3"/>
        <v>57</v>
      </c>
      <c r="G21" s="51">
        <v>2</v>
      </c>
      <c r="H21" s="51">
        <v>4</v>
      </c>
      <c r="I21" s="73">
        <v>3</v>
      </c>
      <c r="J21" s="51">
        <v>4</v>
      </c>
      <c r="K21" s="67">
        <v>27</v>
      </c>
      <c r="L21" s="51">
        <v>28</v>
      </c>
      <c r="M21" s="65">
        <v>27</v>
      </c>
      <c r="N21" s="51">
        <v>53</v>
      </c>
      <c r="Q21" s="41" t="s">
        <v>41</v>
      </c>
      <c r="R21" s="51">
        <v>1</v>
      </c>
      <c r="S21" s="51">
        <v>1</v>
      </c>
      <c r="T21" s="73"/>
      <c r="V21" s="67">
        <v>33</v>
      </c>
      <c r="W21" s="51">
        <v>33</v>
      </c>
      <c r="X21" s="65">
        <v>33</v>
      </c>
      <c r="Y21" s="51">
        <v>26</v>
      </c>
    </row>
    <row r="22" spans="1:25" x14ac:dyDescent="0.2">
      <c r="A22" s="41" t="s">
        <v>41</v>
      </c>
      <c r="B22" s="66" t="s">
        <v>42</v>
      </c>
      <c r="C22" s="76">
        <f t="shared" si="4"/>
        <v>34</v>
      </c>
      <c r="D22" s="51">
        <f t="shared" si="3"/>
        <v>34</v>
      </c>
      <c r="E22" s="51">
        <f t="shared" si="3"/>
        <v>33</v>
      </c>
      <c r="F22" s="51">
        <f t="shared" si="3"/>
        <v>26</v>
      </c>
      <c r="G22" s="51">
        <v>1</v>
      </c>
      <c r="H22" s="51">
        <v>1</v>
      </c>
      <c r="I22" s="73"/>
      <c r="K22" s="67">
        <v>33</v>
      </c>
      <c r="L22" s="51">
        <v>33</v>
      </c>
      <c r="M22" s="65">
        <v>33</v>
      </c>
      <c r="N22" s="51">
        <v>26</v>
      </c>
      <c r="Q22" s="41" t="s">
        <v>43</v>
      </c>
      <c r="R22" s="51">
        <v>3</v>
      </c>
      <c r="S22" s="51">
        <v>2</v>
      </c>
      <c r="T22" s="73">
        <v>1</v>
      </c>
      <c r="U22" s="51">
        <v>1</v>
      </c>
      <c r="V22" s="67">
        <v>21</v>
      </c>
      <c r="W22" s="51">
        <v>20</v>
      </c>
      <c r="X22" s="65">
        <v>21</v>
      </c>
      <c r="Y22" s="51">
        <v>27</v>
      </c>
    </row>
    <row r="23" spans="1:25" ht="13.5" thickBot="1" x14ac:dyDescent="0.25">
      <c r="A23" s="41" t="s">
        <v>43</v>
      </c>
      <c r="B23" s="66" t="s">
        <v>44</v>
      </c>
      <c r="C23" s="76">
        <f t="shared" si="4"/>
        <v>24</v>
      </c>
      <c r="D23" s="51">
        <f t="shared" ref="D23:D24" si="5">+H23+L23</f>
        <v>22</v>
      </c>
      <c r="E23" s="51">
        <f t="shared" ref="E23:E24" si="6">+I23+M23</f>
        <v>22</v>
      </c>
      <c r="F23" s="51">
        <f t="shared" ref="F23:F24" si="7">+J23+N23</f>
        <v>28</v>
      </c>
      <c r="G23" s="51">
        <v>3</v>
      </c>
      <c r="H23" s="51">
        <v>2</v>
      </c>
      <c r="I23" s="73">
        <v>1</v>
      </c>
      <c r="J23" s="51">
        <v>1</v>
      </c>
      <c r="K23" s="67">
        <v>21</v>
      </c>
      <c r="L23" s="51">
        <v>20</v>
      </c>
      <c r="M23" s="65">
        <v>21</v>
      </c>
      <c r="N23" s="51">
        <v>27</v>
      </c>
      <c r="Q23" s="68" t="s">
        <v>45</v>
      </c>
      <c r="R23" s="61">
        <v>5</v>
      </c>
      <c r="S23" s="61">
        <v>3</v>
      </c>
      <c r="T23" s="74">
        <v>2</v>
      </c>
      <c r="U23" s="61">
        <v>4</v>
      </c>
      <c r="V23" s="71">
        <v>30</v>
      </c>
      <c r="W23" s="61">
        <v>51</v>
      </c>
      <c r="X23" s="70">
        <v>30</v>
      </c>
      <c r="Y23" s="61">
        <v>41</v>
      </c>
    </row>
    <row r="24" spans="1:25" ht="13.5" thickBot="1" x14ac:dyDescent="0.25">
      <c r="A24" s="68" t="s">
        <v>45</v>
      </c>
      <c r="B24" s="69" t="s">
        <v>46</v>
      </c>
      <c r="C24" s="77">
        <f t="shared" si="4"/>
        <v>35</v>
      </c>
      <c r="D24" s="61">
        <f t="shared" si="5"/>
        <v>54</v>
      </c>
      <c r="E24" s="61">
        <f t="shared" si="6"/>
        <v>32</v>
      </c>
      <c r="F24" s="61">
        <f t="shared" si="7"/>
        <v>45</v>
      </c>
      <c r="G24" s="61">
        <v>5</v>
      </c>
      <c r="H24" s="61">
        <v>3</v>
      </c>
      <c r="I24" s="74">
        <v>2</v>
      </c>
      <c r="J24" s="61">
        <v>4</v>
      </c>
      <c r="K24" s="71">
        <v>30</v>
      </c>
      <c r="L24" s="61">
        <v>51</v>
      </c>
      <c r="M24" s="70">
        <v>30</v>
      </c>
      <c r="N24" s="61">
        <v>41</v>
      </c>
    </row>
    <row r="25" spans="1:25" x14ac:dyDescent="0.2">
      <c r="A25" s="62"/>
      <c r="B25" s="72"/>
      <c r="C25" s="62"/>
      <c r="D25" s="62"/>
      <c r="K25" s="67"/>
    </row>
  </sheetData>
  <mergeCells count="10">
    <mergeCell ref="Q3:Q4"/>
    <mergeCell ref="R3:U3"/>
    <mergeCell ref="V3:Y3"/>
    <mergeCell ref="A3:A5"/>
    <mergeCell ref="B3:B5"/>
    <mergeCell ref="C4:E4"/>
    <mergeCell ref="F4:F5"/>
    <mergeCell ref="K4:N4"/>
    <mergeCell ref="G3:N3"/>
    <mergeCell ref="G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5"/>
  <sheetViews>
    <sheetView workbookViewId="0">
      <selection activeCell="A28" sqref="A28:XFD28"/>
    </sheetView>
  </sheetViews>
  <sheetFormatPr defaultRowHeight="12.75" x14ac:dyDescent="0.2"/>
  <cols>
    <col min="1" max="1" width="13.28515625" style="80" customWidth="1"/>
    <col min="2" max="2" width="5" style="80" bestFit="1" customWidth="1"/>
    <col min="3" max="23" width="5.42578125" style="80" customWidth="1"/>
    <col min="24" max="16384" width="9.140625" style="80"/>
  </cols>
  <sheetData>
    <row r="1" spans="1:22" x14ac:dyDescent="0.2">
      <c r="A1" s="49" t="s">
        <v>79</v>
      </c>
    </row>
    <row r="2" spans="1:22" ht="13.5" thickBot="1" x14ac:dyDescent="0.25"/>
    <row r="3" spans="1:22" ht="13.5" thickBot="1" x14ac:dyDescent="0.25">
      <c r="A3" s="352" t="s">
        <v>51</v>
      </c>
      <c r="B3" s="89"/>
      <c r="C3" s="352" t="s">
        <v>77</v>
      </c>
      <c r="D3" s="357"/>
      <c r="E3" s="357"/>
      <c r="F3" s="357"/>
      <c r="G3" s="357"/>
      <c r="H3" s="358"/>
      <c r="I3" s="349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1"/>
    </row>
    <row r="4" spans="1:22" ht="13.5" thickBot="1" x14ac:dyDescent="0.25">
      <c r="A4" s="352"/>
      <c r="B4" s="91"/>
      <c r="C4" s="352"/>
      <c r="D4" s="357"/>
      <c r="E4" s="357"/>
      <c r="F4" s="357"/>
      <c r="G4" s="357"/>
      <c r="H4" s="358"/>
      <c r="I4" s="93"/>
      <c r="J4" s="353" t="s">
        <v>76</v>
      </c>
      <c r="K4" s="354"/>
      <c r="L4" s="354"/>
      <c r="M4" s="354"/>
      <c r="N4" s="354"/>
      <c r="O4" s="354"/>
      <c r="P4" s="92"/>
      <c r="Q4" s="353" t="s">
        <v>75</v>
      </c>
      <c r="R4" s="354"/>
      <c r="S4" s="354"/>
      <c r="T4" s="354"/>
      <c r="U4" s="354"/>
      <c r="V4" s="355"/>
    </row>
    <row r="5" spans="1:22" ht="15.75" customHeight="1" thickBot="1" x14ac:dyDescent="0.25">
      <c r="A5" s="352"/>
      <c r="B5" s="97" t="s">
        <v>49</v>
      </c>
      <c r="C5" s="356" t="s">
        <v>78</v>
      </c>
      <c r="D5" s="350"/>
      <c r="E5" s="350"/>
      <c r="F5" s="350"/>
      <c r="G5" s="350"/>
      <c r="H5" s="350"/>
      <c r="I5" s="95" t="s">
        <v>49</v>
      </c>
      <c r="J5" s="356" t="s">
        <v>78</v>
      </c>
      <c r="K5" s="350"/>
      <c r="L5" s="350"/>
      <c r="M5" s="350"/>
      <c r="N5" s="350"/>
      <c r="O5" s="350"/>
      <c r="P5" s="97" t="s">
        <v>49</v>
      </c>
      <c r="Q5" s="356" t="s">
        <v>78</v>
      </c>
      <c r="R5" s="350"/>
      <c r="S5" s="350"/>
      <c r="T5" s="350"/>
      <c r="U5" s="350"/>
      <c r="V5" s="351"/>
    </row>
    <row r="6" spans="1:22" ht="26.25" thickBot="1" x14ac:dyDescent="0.25">
      <c r="A6" s="352"/>
      <c r="B6" s="90"/>
      <c r="C6" s="81" t="s">
        <v>69</v>
      </c>
      <c r="D6" s="81" t="s">
        <v>70</v>
      </c>
      <c r="E6" s="81" t="s">
        <v>71</v>
      </c>
      <c r="F6" s="81" t="s">
        <v>72</v>
      </c>
      <c r="G6" s="81" t="s">
        <v>73</v>
      </c>
      <c r="H6" s="81" t="s">
        <v>74</v>
      </c>
      <c r="I6" s="94"/>
      <c r="J6" s="81" t="s">
        <v>69</v>
      </c>
      <c r="K6" s="81" t="s">
        <v>70</v>
      </c>
      <c r="L6" s="81" t="s">
        <v>71</v>
      </c>
      <c r="M6" s="81" t="s">
        <v>72</v>
      </c>
      <c r="N6" s="81" t="s">
        <v>73</v>
      </c>
      <c r="O6" s="81" t="s">
        <v>74</v>
      </c>
      <c r="P6" s="96"/>
      <c r="Q6" s="81" t="s">
        <v>69</v>
      </c>
      <c r="R6" s="81" t="s">
        <v>70</v>
      </c>
      <c r="S6" s="81" t="s">
        <v>71</v>
      </c>
      <c r="T6" s="81" t="s">
        <v>72</v>
      </c>
      <c r="U6" s="81" t="s">
        <v>73</v>
      </c>
      <c r="V6" s="82" t="s">
        <v>74</v>
      </c>
    </row>
    <row r="7" spans="1:22" ht="15" customHeight="1" x14ac:dyDescent="0.2">
      <c r="A7" s="87" t="s">
        <v>49</v>
      </c>
      <c r="B7" s="88">
        <f>SUM(B8:B25)</f>
        <v>1103</v>
      </c>
      <c r="C7" s="88">
        <f>+J7+Q7</f>
        <v>140</v>
      </c>
      <c r="D7" s="88">
        <f>+K7+R7</f>
        <v>277</v>
      </c>
      <c r="E7" s="88">
        <f t="shared" ref="E7:H8" si="0">+L7+S7</f>
        <v>397</v>
      </c>
      <c r="F7" s="88">
        <f t="shared" si="0"/>
        <v>103</v>
      </c>
      <c r="G7" s="88">
        <f t="shared" si="0"/>
        <v>85</v>
      </c>
      <c r="H7" s="88">
        <f t="shared" si="0"/>
        <v>101</v>
      </c>
      <c r="I7" s="88">
        <f>SUM(I8:I25)</f>
        <v>55</v>
      </c>
      <c r="J7" s="88"/>
      <c r="K7" s="88">
        <f t="shared" ref="K7:O7" si="1">SUM(K8:K25)</f>
        <v>8</v>
      </c>
      <c r="L7" s="88">
        <f t="shared" si="1"/>
        <v>25</v>
      </c>
      <c r="M7" s="88">
        <f t="shared" si="1"/>
        <v>7</v>
      </c>
      <c r="N7" s="88">
        <f t="shared" si="1"/>
        <v>8</v>
      </c>
      <c r="O7" s="88">
        <f t="shared" si="1"/>
        <v>7</v>
      </c>
      <c r="P7" s="88">
        <f>SUM(P8:P25)</f>
        <v>1048</v>
      </c>
      <c r="Q7" s="88">
        <f t="shared" ref="Q7" si="2">SUM(Q8:Q25)</f>
        <v>140</v>
      </c>
      <c r="R7" s="88">
        <f t="shared" ref="R7" si="3">SUM(R8:R25)</f>
        <v>269</v>
      </c>
      <c r="S7" s="88">
        <f t="shared" ref="S7" si="4">SUM(S8:S25)</f>
        <v>372</v>
      </c>
      <c r="T7" s="88">
        <f t="shared" ref="T7" si="5">SUM(T8:T25)</f>
        <v>96</v>
      </c>
      <c r="U7" s="88">
        <f t="shared" ref="U7" si="6">SUM(U8:U25)</f>
        <v>77</v>
      </c>
      <c r="V7" s="88">
        <f t="shared" ref="V7" si="7">SUM(V8:V25)</f>
        <v>94</v>
      </c>
    </row>
    <row r="8" spans="1:22" ht="20.25" customHeight="1" x14ac:dyDescent="0.2">
      <c r="A8" s="41" t="s">
        <v>11</v>
      </c>
      <c r="B8" s="83">
        <f>SUM(C8:H8)</f>
        <v>472</v>
      </c>
      <c r="C8" s="83">
        <f>+J8+Q8</f>
        <v>79</v>
      </c>
      <c r="D8" s="83">
        <f t="shared" ref="D8" si="8">+K8+R8</f>
        <v>131</v>
      </c>
      <c r="E8" s="83">
        <f t="shared" si="0"/>
        <v>169</v>
      </c>
      <c r="F8" s="83">
        <f t="shared" si="0"/>
        <v>36</v>
      </c>
      <c r="G8" s="83">
        <f t="shared" si="0"/>
        <v>29</v>
      </c>
      <c r="H8" s="83">
        <f t="shared" si="0"/>
        <v>28</v>
      </c>
      <c r="I8" s="83">
        <f>SUM(J8:O8)</f>
        <v>23</v>
      </c>
      <c r="J8" s="84"/>
      <c r="K8" s="84">
        <v>4</v>
      </c>
      <c r="L8" s="84">
        <v>11</v>
      </c>
      <c r="M8" s="84">
        <v>2</v>
      </c>
      <c r="N8" s="84">
        <v>4</v>
      </c>
      <c r="O8" s="84">
        <v>2</v>
      </c>
      <c r="P8" s="83">
        <f>SUM(Q8:V8)</f>
        <v>449</v>
      </c>
      <c r="Q8" s="84">
        <v>79</v>
      </c>
      <c r="R8" s="84">
        <v>127</v>
      </c>
      <c r="S8" s="84">
        <v>158</v>
      </c>
      <c r="T8" s="84">
        <v>34</v>
      </c>
      <c r="U8" s="84">
        <v>25</v>
      </c>
      <c r="V8" s="84">
        <v>26</v>
      </c>
    </row>
    <row r="9" spans="1:22" x14ac:dyDescent="0.2">
      <c r="A9" s="41" t="s">
        <v>13</v>
      </c>
      <c r="B9" s="83">
        <f>SUM(C9:H9)</f>
        <v>51</v>
      </c>
      <c r="C9" s="83">
        <f t="shared" ref="C9:C25" si="9">+J9+Q9</f>
        <v>5</v>
      </c>
      <c r="D9" s="83">
        <f t="shared" ref="D9:D25" si="10">+K9+R9</f>
        <v>12</v>
      </c>
      <c r="E9" s="83">
        <f t="shared" ref="E9:E25" si="11">+L9+S9</f>
        <v>16</v>
      </c>
      <c r="F9" s="83">
        <f t="shared" ref="F9:F25" si="12">+M9+T9</f>
        <v>9</v>
      </c>
      <c r="G9" s="83">
        <f t="shared" ref="G9:G25" si="13">+N9+U9</f>
        <v>5</v>
      </c>
      <c r="H9" s="83">
        <f t="shared" ref="H9:H25" si="14">+O9+V9</f>
        <v>4</v>
      </c>
      <c r="I9" s="83">
        <f>SUM(J9:O9)</f>
        <v>4</v>
      </c>
      <c r="J9" s="84"/>
      <c r="K9" s="84">
        <v>2</v>
      </c>
      <c r="L9" s="84">
        <v>1</v>
      </c>
      <c r="M9" s="84">
        <v>1</v>
      </c>
      <c r="N9" s="84"/>
      <c r="O9" s="84"/>
      <c r="P9" s="83">
        <f>SUM(Q9:V9)</f>
        <v>47</v>
      </c>
      <c r="Q9" s="84">
        <v>5</v>
      </c>
      <c r="R9" s="84">
        <v>10</v>
      </c>
      <c r="S9" s="84">
        <v>15</v>
      </c>
      <c r="T9" s="84">
        <v>8</v>
      </c>
      <c r="U9" s="84">
        <v>5</v>
      </c>
      <c r="V9" s="84">
        <v>4</v>
      </c>
    </row>
    <row r="10" spans="1:22" x14ac:dyDescent="0.2">
      <c r="A10" s="41" t="s">
        <v>15</v>
      </c>
      <c r="B10" s="83">
        <f t="shared" ref="B10:B25" si="15">SUM(C10:H10)</f>
        <v>56</v>
      </c>
      <c r="C10" s="83">
        <f t="shared" si="9"/>
        <v>7</v>
      </c>
      <c r="D10" s="83">
        <f t="shared" si="10"/>
        <v>22</v>
      </c>
      <c r="E10" s="83">
        <f t="shared" si="11"/>
        <v>21</v>
      </c>
      <c r="F10" s="83">
        <f t="shared" si="12"/>
        <v>2</v>
      </c>
      <c r="G10" s="83">
        <f t="shared" si="13"/>
        <v>0</v>
      </c>
      <c r="H10" s="83">
        <f t="shared" si="14"/>
        <v>4</v>
      </c>
      <c r="I10" s="83">
        <f t="shared" ref="I10:I25" si="16">SUM(J10:O10)</f>
        <v>2</v>
      </c>
      <c r="J10" s="84"/>
      <c r="K10" s="84">
        <v>1</v>
      </c>
      <c r="L10" s="84">
        <v>1</v>
      </c>
      <c r="M10" s="84"/>
      <c r="N10" s="84"/>
      <c r="O10" s="84"/>
      <c r="P10" s="83">
        <f t="shared" ref="P10:P25" si="17">SUM(Q10:V10)</f>
        <v>54</v>
      </c>
      <c r="Q10" s="84">
        <v>7</v>
      </c>
      <c r="R10" s="84">
        <v>21</v>
      </c>
      <c r="S10" s="84">
        <v>20</v>
      </c>
      <c r="T10" s="84">
        <v>2</v>
      </c>
      <c r="U10" s="84"/>
      <c r="V10" s="84">
        <v>4</v>
      </c>
    </row>
    <row r="11" spans="1:22" x14ac:dyDescent="0.2">
      <c r="A11" s="41" t="s">
        <v>17</v>
      </c>
      <c r="B11" s="83">
        <f t="shared" si="15"/>
        <v>28</v>
      </c>
      <c r="C11" s="83">
        <f t="shared" si="9"/>
        <v>1</v>
      </c>
      <c r="D11" s="83">
        <f t="shared" si="10"/>
        <v>6</v>
      </c>
      <c r="E11" s="83">
        <f t="shared" si="11"/>
        <v>13</v>
      </c>
      <c r="F11" s="83">
        <f t="shared" si="12"/>
        <v>1</v>
      </c>
      <c r="G11" s="83">
        <f t="shared" si="13"/>
        <v>3</v>
      </c>
      <c r="H11" s="83">
        <f t="shared" si="14"/>
        <v>4</v>
      </c>
      <c r="I11" s="83">
        <f t="shared" si="16"/>
        <v>0</v>
      </c>
      <c r="J11" s="84"/>
      <c r="K11" s="84"/>
      <c r="L11" s="84"/>
      <c r="M11" s="84"/>
      <c r="N11" s="84"/>
      <c r="O11" s="84"/>
      <c r="P11" s="83">
        <f t="shared" si="17"/>
        <v>28</v>
      </c>
      <c r="Q11" s="84">
        <v>1</v>
      </c>
      <c r="R11" s="84">
        <v>6</v>
      </c>
      <c r="S11" s="84">
        <v>13</v>
      </c>
      <c r="T11" s="84">
        <v>1</v>
      </c>
      <c r="U11" s="84">
        <v>3</v>
      </c>
      <c r="V11" s="84">
        <v>4</v>
      </c>
    </row>
    <row r="12" spans="1:22" x14ac:dyDescent="0.2">
      <c r="A12" s="41" t="s">
        <v>19</v>
      </c>
      <c r="B12" s="83">
        <f t="shared" si="15"/>
        <v>21</v>
      </c>
      <c r="C12" s="83">
        <f t="shared" si="9"/>
        <v>2</v>
      </c>
      <c r="D12" s="83">
        <f t="shared" si="10"/>
        <v>4</v>
      </c>
      <c r="E12" s="83">
        <f t="shared" si="11"/>
        <v>10</v>
      </c>
      <c r="F12" s="83">
        <f t="shared" si="12"/>
        <v>1</v>
      </c>
      <c r="G12" s="83">
        <f t="shared" si="13"/>
        <v>2</v>
      </c>
      <c r="H12" s="83">
        <f t="shared" si="14"/>
        <v>2</v>
      </c>
      <c r="I12" s="83">
        <f t="shared" si="16"/>
        <v>0</v>
      </c>
      <c r="J12" s="84"/>
      <c r="K12" s="84"/>
      <c r="L12" s="84"/>
      <c r="M12" s="84"/>
      <c r="N12" s="84"/>
      <c r="O12" s="84"/>
      <c r="P12" s="83">
        <f t="shared" si="17"/>
        <v>21</v>
      </c>
      <c r="Q12" s="84">
        <v>2</v>
      </c>
      <c r="R12" s="84">
        <v>4</v>
      </c>
      <c r="S12" s="84">
        <v>10</v>
      </c>
      <c r="T12" s="84">
        <v>1</v>
      </c>
      <c r="U12" s="84">
        <v>2</v>
      </c>
      <c r="V12" s="84">
        <v>2</v>
      </c>
    </row>
    <row r="13" spans="1:22" x14ac:dyDescent="0.2">
      <c r="A13" s="41" t="s">
        <v>21</v>
      </c>
      <c r="B13" s="83">
        <f t="shared" si="15"/>
        <v>33</v>
      </c>
      <c r="C13" s="83">
        <f t="shared" si="9"/>
        <v>6</v>
      </c>
      <c r="D13" s="83">
        <f t="shared" si="10"/>
        <v>11</v>
      </c>
      <c r="E13" s="83">
        <f t="shared" si="11"/>
        <v>11</v>
      </c>
      <c r="F13" s="83">
        <f t="shared" si="12"/>
        <v>2</v>
      </c>
      <c r="G13" s="83">
        <f t="shared" si="13"/>
        <v>1</v>
      </c>
      <c r="H13" s="83">
        <f t="shared" si="14"/>
        <v>2</v>
      </c>
      <c r="I13" s="83">
        <f t="shared" si="16"/>
        <v>1</v>
      </c>
      <c r="J13" s="84"/>
      <c r="K13" s="84">
        <v>1</v>
      </c>
      <c r="L13" s="84"/>
      <c r="M13" s="84"/>
      <c r="N13" s="84"/>
      <c r="O13" s="84"/>
      <c r="P13" s="83">
        <f t="shared" si="17"/>
        <v>32</v>
      </c>
      <c r="Q13" s="84">
        <v>6</v>
      </c>
      <c r="R13" s="84">
        <v>10</v>
      </c>
      <c r="S13" s="84">
        <v>11</v>
      </c>
      <c r="T13" s="84">
        <v>2</v>
      </c>
      <c r="U13" s="84">
        <v>1</v>
      </c>
      <c r="V13" s="84">
        <v>2</v>
      </c>
    </row>
    <row r="14" spans="1:22" x14ac:dyDescent="0.2">
      <c r="A14" s="41" t="s">
        <v>23</v>
      </c>
      <c r="B14" s="83">
        <f t="shared" si="15"/>
        <v>38</v>
      </c>
      <c r="C14" s="83">
        <f t="shared" si="9"/>
        <v>4</v>
      </c>
      <c r="D14" s="83">
        <f t="shared" si="10"/>
        <v>7</v>
      </c>
      <c r="E14" s="83">
        <f t="shared" si="11"/>
        <v>12</v>
      </c>
      <c r="F14" s="83">
        <f t="shared" si="12"/>
        <v>9</v>
      </c>
      <c r="G14" s="83">
        <f t="shared" si="13"/>
        <v>5</v>
      </c>
      <c r="H14" s="83">
        <f t="shared" si="14"/>
        <v>1</v>
      </c>
      <c r="I14" s="83">
        <f t="shared" si="16"/>
        <v>0</v>
      </c>
      <c r="J14" s="84"/>
      <c r="K14" s="84"/>
      <c r="L14" s="84"/>
      <c r="M14" s="84"/>
      <c r="N14" s="84"/>
      <c r="O14" s="84"/>
      <c r="P14" s="83">
        <f t="shared" si="17"/>
        <v>38</v>
      </c>
      <c r="Q14" s="84">
        <v>4</v>
      </c>
      <c r="R14" s="84">
        <v>7</v>
      </c>
      <c r="S14" s="84">
        <v>12</v>
      </c>
      <c r="T14" s="84">
        <v>9</v>
      </c>
      <c r="U14" s="84">
        <v>5</v>
      </c>
      <c r="V14" s="84">
        <v>1</v>
      </c>
    </row>
    <row r="15" spans="1:22" x14ac:dyDescent="0.2">
      <c r="A15" s="41" t="s">
        <v>25</v>
      </c>
      <c r="B15" s="83">
        <f t="shared" si="15"/>
        <v>8</v>
      </c>
      <c r="C15" s="83">
        <f t="shared" si="9"/>
        <v>1</v>
      </c>
      <c r="D15" s="83">
        <f t="shared" si="10"/>
        <v>0</v>
      </c>
      <c r="E15" s="83">
        <f t="shared" si="11"/>
        <v>2</v>
      </c>
      <c r="F15" s="83">
        <f t="shared" si="12"/>
        <v>1</v>
      </c>
      <c r="G15" s="83">
        <f t="shared" si="13"/>
        <v>3</v>
      </c>
      <c r="H15" s="83">
        <f t="shared" si="14"/>
        <v>1</v>
      </c>
      <c r="I15" s="83">
        <f t="shared" si="16"/>
        <v>1</v>
      </c>
      <c r="J15" s="84"/>
      <c r="K15" s="84"/>
      <c r="L15" s="84"/>
      <c r="M15" s="84"/>
      <c r="N15" s="84">
        <v>1</v>
      </c>
      <c r="O15" s="84"/>
      <c r="P15" s="83">
        <f t="shared" si="17"/>
        <v>7</v>
      </c>
      <c r="Q15" s="84">
        <v>1</v>
      </c>
      <c r="R15" s="84"/>
      <c r="S15" s="84">
        <v>2</v>
      </c>
      <c r="T15" s="84">
        <v>1</v>
      </c>
      <c r="U15" s="84">
        <v>2</v>
      </c>
      <c r="V15" s="84">
        <v>1</v>
      </c>
    </row>
    <row r="16" spans="1:22" x14ac:dyDescent="0.2">
      <c r="A16" s="41" t="s">
        <v>27</v>
      </c>
      <c r="B16" s="83">
        <f t="shared" si="15"/>
        <v>12</v>
      </c>
      <c r="C16" s="83">
        <f t="shared" si="9"/>
        <v>2</v>
      </c>
      <c r="D16" s="83">
        <f t="shared" si="10"/>
        <v>4</v>
      </c>
      <c r="E16" s="83">
        <f t="shared" si="11"/>
        <v>4</v>
      </c>
      <c r="F16" s="83">
        <f t="shared" si="12"/>
        <v>1</v>
      </c>
      <c r="G16" s="83">
        <f t="shared" si="13"/>
        <v>1</v>
      </c>
      <c r="H16" s="83">
        <f t="shared" si="14"/>
        <v>0</v>
      </c>
      <c r="I16" s="83">
        <f t="shared" si="16"/>
        <v>1</v>
      </c>
      <c r="J16" s="84"/>
      <c r="K16" s="84"/>
      <c r="L16" s="84">
        <v>1</v>
      </c>
      <c r="M16" s="84"/>
      <c r="N16" s="84"/>
      <c r="O16" s="84"/>
      <c r="P16" s="83">
        <f t="shared" si="17"/>
        <v>11</v>
      </c>
      <c r="Q16" s="84">
        <v>2</v>
      </c>
      <c r="R16" s="84">
        <v>4</v>
      </c>
      <c r="S16" s="84">
        <v>3</v>
      </c>
      <c r="T16" s="84">
        <v>1</v>
      </c>
      <c r="U16" s="84">
        <v>1</v>
      </c>
      <c r="V16" s="84"/>
    </row>
    <row r="17" spans="1:22" x14ac:dyDescent="0.2">
      <c r="A17" s="41" t="s">
        <v>29</v>
      </c>
      <c r="B17" s="83">
        <f t="shared" si="15"/>
        <v>34</v>
      </c>
      <c r="C17" s="83">
        <f t="shared" si="9"/>
        <v>12</v>
      </c>
      <c r="D17" s="83">
        <f t="shared" si="10"/>
        <v>11</v>
      </c>
      <c r="E17" s="83">
        <f t="shared" si="11"/>
        <v>8</v>
      </c>
      <c r="F17" s="83">
        <f t="shared" si="12"/>
        <v>2</v>
      </c>
      <c r="G17" s="83">
        <f t="shared" si="13"/>
        <v>0</v>
      </c>
      <c r="H17" s="83">
        <f t="shared" si="14"/>
        <v>1</v>
      </c>
      <c r="I17" s="83">
        <f t="shared" si="16"/>
        <v>3</v>
      </c>
      <c r="J17" s="84"/>
      <c r="K17" s="84"/>
      <c r="L17" s="84">
        <v>2</v>
      </c>
      <c r="M17" s="84">
        <v>1</v>
      </c>
      <c r="N17" s="84"/>
      <c r="O17" s="84"/>
      <c r="P17" s="83">
        <f t="shared" si="17"/>
        <v>31</v>
      </c>
      <c r="Q17" s="84">
        <v>12</v>
      </c>
      <c r="R17" s="84">
        <v>11</v>
      </c>
      <c r="S17" s="84">
        <v>6</v>
      </c>
      <c r="T17" s="84">
        <v>1</v>
      </c>
      <c r="U17" s="84"/>
      <c r="V17" s="84">
        <v>1</v>
      </c>
    </row>
    <row r="18" spans="1:22" x14ac:dyDescent="0.2">
      <c r="A18" s="41" t="s">
        <v>31</v>
      </c>
      <c r="B18" s="83">
        <f t="shared" si="15"/>
        <v>39</v>
      </c>
      <c r="C18" s="83">
        <f t="shared" si="9"/>
        <v>0</v>
      </c>
      <c r="D18" s="83">
        <f t="shared" si="10"/>
        <v>6</v>
      </c>
      <c r="E18" s="83">
        <f t="shared" si="11"/>
        <v>20</v>
      </c>
      <c r="F18" s="83">
        <f t="shared" si="12"/>
        <v>4</v>
      </c>
      <c r="G18" s="83">
        <f t="shared" si="13"/>
        <v>4</v>
      </c>
      <c r="H18" s="83">
        <f t="shared" si="14"/>
        <v>5</v>
      </c>
      <c r="I18" s="83">
        <f t="shared" si="16"/>
        <v>1</v>
      </c>
      <c r="J18" s="84"/>
      <c r="K18" s="84"/>
      <c r="L18" s="84">
        <v>1</v>
      </c>
      <c r="M18" s="84"/>
      <c r="N18" s="84"/>
      <c r="O18" s="84"/>
      <c r="P18" s="83">
        <f t="shared" si="17"/>
        <v>38</v>
      </c>
      <c r="Q18" s="84"/>
      <c r="R18" s="84">
        <v>6</v>
      </c>
      <c r="S18" s="84">
        <v>19</v>
      </c>
      <c r="T18" s="84">
        <v>4</v>
      </c>
      <c r="U18" s="84">
        <v>4</v>
      </c>
      <c r="V18" s="84">
        <v>5</v>
      </c>
    </row>
    <row r="19" spans="1:22" x14ac:dyDescent="0.2">
      <c r="A19" s="41" t="s">
        <v>33</v>
      </c>
      <c r="B19" s="83">
        <f t="shared" si="15"/>
        <v>73</v>
      </c>
      <c r="C19" s="83">
        <f t="shared" si="9"/>
        <v>7</v>
      </c>
      <c r="D19" s="83">
        <f t="shared" si="10"/>
        <v>19</v>
      </c>
      <c r="E19" s="83">
        <f t="shared" si="11"/>
        <v>32</v>
      </c>
      <c r="F19" s="83">
        <f t="shared" si="12"/>
        <v>3</v>
      </c>
      <c r="G19" s="83">
        <f t="shared" si="13"/>
        <v>6</v>
      </c>
      <c r="H19" s="83">
        <f t="shared" si="14"/>
        <v>6</v>
      </c>
      <c r="I19" s="83">
        <f t="shared" si="16"/>
        <v>5</v>
      </c>
      <c r="J19" s="84"/>
      <c r="K19" s="84"/>
      <c r="L19" s="84">
        <v>4</v>
      </c>
      <c r="M19" s="84"/>
      <c r="N19" s="84"/>
      <c r="O19" s="84">
        <v>1</v>
      </c>
      <c r="P19" s="83">
        <f t="shared" si="17"/>
        <v>68</v>
      </c>
      <c r="Q19" s="84">
        <v>7</v>
      </c>
      <c r="R19" s="84">
        <v>19</v>
      </c>
      <c r="S19" s="84">
        <v>28</v>
      </c>
      <c r="T19" s="84">
        <v>3</v>
      </c>
      <c r="U19" s="84">
        <v>6</v>
      </c>
      <c r="V19" s="84">
        <v>5</v>
      </c>
    </row>
    <row r="20" spans="1:22" x14ac:dyDescent="0.2">
      <c r="A20" s="41" t="s">
        <v>35</v>
      </c>
      <c r="B20" s="83">
        <f t="shared" si="15"/>
        <v>38</v>
      </c>
      <c r="C20" s="83">
        <f t="shared" si="9"/>
        <v>1</v>
      </c>
      <c r="D20" s="83">
        <f t="shared" si="10"/>
        <v>7</v>
      </c>
      <c r="E20" s="83">
        <f t="shared" si="11"/>
        <v>18</v>
      </c>
      <c r="F20" s="83">
        <f t="shared" si="12"/>
        <v>4</v>
      </c>
      <c r="G20" s="83">
        <f t="shared" si="13"/>
        <v>1</v>
      </c>
      <c r="H20" s="83">
        <f t="shared" si="14"/>
        <v>7</v>
      </c>
      <c r="I20" s="83">
        <f t="shared" si="16"/>
        <v>3</v>
      </c>
      <c r="J20" s="84"/>
      <c r="K20" s="84"/>
      <c r="L20" s="84">
        <v>2</v>
      </c>
      <c r="M20" s="84"/>
      <c r="N20" s="84"/>
      <c r="O20" s="84">
        <v>1</v>
      </c>
      <c r="P20" s="83">
        <f t="shared" si="17"/>
        <v>35</v>
      </c>
      <c r="Q20" s="84">
        <v>1</v>
      </c>
      <c r="R20" s="84">
        <v>7</v>
      </c>
      <c r="S20" s="84">
        <v>16</v>
      </c>
      <c r="T20" s="84">
        <v>4</v>
      </c>
      <c r="U20" s="84">
        <v>1</v>
      </c>
      <c r="V20" s="84">
        <v>6</v>
      </c>
    </row>
    <row r="21" spans="1:22" x14ac:dyDescent="0.2">
      <c r="A21" s="41" t="s">
        <v>37</v>
      </c>
      <c r="B21" s="83">
        <f t="shared" si="15"/>
        <v>44</v>
      </c>
      <c r="C21" s="83">
        <f t="shared" si="9"/>
        <v>5</v>
      </c>
      <c r="D21" s="83">
        <f t="shared" si="10"/>
        <v>12</v>
      </c>
      <c r="E21" s="83">
        <f t="shared" si="11"/>
        <v>11</v>
      </c>
      <c r="F21" s="83">
        <f t="shared" si="12"/>
        <v>5</v>
      </c>
      <c r="G21" s="83">
        <f t="shared" si="13"/>
        <v>2</v>
      </c>
      <c r="H21" s="83">
        <f t="shared" si="14"/>
        <v>9</v>
      </c>
      <c r="I21" s="83">
        <f t="shared" si="16"/>
        <v>2</v>
      </c>
      <c r="J21" s="84"/>
      <c r="K21" s="84"/>
      <c r="L21" s="84"/>
      <c r="M21" s="84">
        <v>1</v>
      </c>
      <c r="N21" s="84"/>
      <c r="O21" s="84">
        <v>1</v>
      </c>
      <c r="P21" s="83">
        <f t="shared" si="17"/>
        <v>42</v>
      </c>
      <c r="Q21" s="84">
        <v>5</v>
      </c>
      <c r="R21" s="84">
        <v>12</v>
      </c>
      <c r="S21" s="84">
        <v>11</v>
      </c>
      <c r="T21" s="84">
        <v>4</v>
      </c>
      <c r="U21" s="84">
        <v>2</v>
      </c>
      <c r="V21" s="84">
        <v>8</v>
      </c>
    </row>
    <row r="22" spans="1:22" x14ac:dyDescent="0.2">
      <c r="A22" s="41" t="s">
        <v>39</v>
      </c>
      <c r="B22" s="83">
        <f t="shared" si="15"/>
        <v>57</v>
      </c>
      <c r="C22" s="83">
        <f t="shared" si="9"/>
        <v>2</v>
      </c>
      <c r="D22" s="83">
        <f t="shared" si="10"/>
        <v>10</v>
      </c>
      <c r="E22" s="83">
        <f t="shared" si="11"/>
        <v>14</v>
      </c>
      <c r="F22" s="83">
        <f t="shared" si="12"/>
        <v>8</v>
      </c>
      <c r="G22" s="83">
        <f t="shared" si="13"/>
        <v>14</v>
      </c>
      <c r="H22" s="83">
        <f t="shared" si="14"/>
        <v>9</v>
      </c>
      <c r="I22" s="83">
        <f t="shared" si="16"/>
        <v>4</v>
      </c>
      <c r="J22" s="84"/>
      <c r="K22" s="84"/>
      <c r="L22" s="84"/>
      <c r="M22" s="84"/>
      <c r="N22" s="84">
        <v>3</v>
      </c>
      <c r="O22" s="84">
        <v>1</v>
      </c>
      <c r="P22" s="83">
        <f t="shared" si="17"/>
        <v>53</v>
      </c>
      <c r="Q22" s="84">
        <v>2</v>
      </c>
      <c r="R22" s="84">
        <v>10</v>
      </c>
      <c r="S22" s="84">
        <v>14</v>
      </c>
      <c r="T22" s="84">
        <v>8</v>
      </c>
      <c r="U22" s="84">
        <v>11</v>
      </c>
      <c r="V22" s="84">
        <v>8</v>
      </c>
    </row>
    <row r="23" spans="1:22" x14ac:dyDescent="0.2">
      <c r="A23" s="41" t="s">
        <v>41</v>
      </c>
      <c r="B23" s="83">
        <f t="shared" si="15"/>
        <v>26</v>
      </c>
      <c r="C23" s="83">
        <f t="shared" si="9"/>
        <v>0</v>
      </c>
      <c r="D23" s="83">
        <f t="shared" si="10"/>
        <v>6</v>
      </c>
      <c r="E23" s="83">
        <f t="shared" si="11"/>
        <v>7</v>
      </c>
      <c r="F23" s="83">
        <f t="shared" si="12"/>
        <v>6</v>
      </c>
      <c r="G23" s="83">
        <f t="shared" si="13"/>
        <v>3</v>
      </c>
      <c r="H23" s="83">
        <f t="shared" si="14"/>
        <v>4</v>
      </c>
      <c r="I23" s="83">
        <f t="shared" si="16"/>
        <v>0</v>
      </c>
      <c r="J23" s="84"/>
      <c r="K23" s="84"/>
      <c r="L23" s="84"/>
      <c r="M23" s="84"/>
      <c r="N23" s="84"/>
      <c r="O23" s="84"/>
      <c r="P23" s="83">
        <f t="shared" si="17"/>
        <v>26</v>
      </c>
      <c r="Q23" s="84"/>
      <c r="R23" s="84">
        <v>6</v>
      </c>
      <c r="S23" s="84">
        <v>7</v>
      </c>
      <c r="T23" s="84">
        <v>6</v>
      </c>
      <c r="U23" s="84">
        <v>3</v>
      </c>
      <c r="V23" s="84">
        <v>4</v>
      </c>
    </row>
    <row r="24" spans="1:22" x14ac:dyDescent="0.2">
      <c r="A24" s="41" t="s">
        <v>43</v>
      </c>
      <c r="B24" s="83">
        <f t="shared" si="15"/>
        <v>28</v>
      </c>
      <c r="C24" s="83">
        <f t="shared" si="9"/>
        <v>1</v>
      </c>
      <c r="D24" s="83">
        <f t="shared" si="10"/>
        <v>5</v>
      </c>
      <c r="E24" s="83">
        <f t="shared" si="11"/>
        <v>12</v>
      </c>
      <c r="F24" s="83">
        <f t="shared" si="12"/>
        <v>2</v>
      </c>
      <c r="G24" s="83">
        <f t="shared" si="13"/>
        <v>2</v>
      </c>
      <c r="H24" s="83">
        <f t="shared" si="14"/>
        <v>6</v>
      </c>
      <c r="I24" s="83">
        <f t="shared" si="16"/>
        <v>1</v>
      </c>
      <c r="J24" s="84"/>
      <c r="K24" s="84"/>
      <c r="L24" s="84">
        <v>1</v>
      </c>
      <c r="M24" s="84"/>
      <c r="N24" s="84"/>
      <c r="O24" s="84"/>
      <c r="P24" s="83">
        <f t="shared" si="17"/>
        <v>27</v>
      </c>
      <c r="Q24" s="84">
        <v>1</v>
      </c>
      <c r="R24" s="84">
        <v>5</v>
      </c>
      <c r="S24" s="84">
        <v>11</v>
      </c>
      <c r="T24" s="84">
        <v>2</v>
      </c>
      <c r="U24" s="84">
        <v>2</v>
      </c>
      <c r="V24" s="84">
        <v>6</v>
      </c>
    </row>
    <row r="25" spans="1:22" ht="13.5" thickBot="1" x14ac:dyDescent="0.25">
      <c r="A25" s="68" t="s">
        <v>45</v>
      </c>
      <c r="B25" s="85">
        <f t="shared" si="15"/>
        <v>45</v>
      </c>
      <c r="C25" s="85">
        <f t="shared" si="9"/>
        <v>5</v>
      </c>
      <c r="D25" s="85">
        <f t="shared" si="10"/>
        <v>4</v>
      </c>
      <c r="E25" s="85">
        <f t="shared" si="11"/>
        <v>17</v>
      </c>
      <c r="F25" s="85">
        <f t="shared" si="12"/>
        <v>7</v>
      </c>
      <c r="G25" s="85">
        <f t="shared" si="13"/>
        <v>4</v>
      </c>
      <c r="H25" s="85">
        <f t="shared" si="14"/>
        <v>8</v>
      </c>
      <c r="I25" s="85">
        <f t="shared" si="16"/>
        <v>4</v>
      </c>
      <c r="J25" s="86"/>
      <c r="K25" s="86"/>
      <c r="L25" s="86">
        <v>1</v>
      </c>
      <c r="M25" s="86">
        <v>2</v>
      </c>
      <c r="N25" s="86">
        <v>0</v>
      </c>
      <c r="O25" s="86">
        <v>1</v>
      </c>
      <c r="P25" s="85">
        <f t="shared" si="17"/>
        <v>41</v>
      </c>
      <c r="Q25" s="86">
        <v>5</v>
      </c>
      <c r="R25" s="86">
        <v>4</v>
      </c>
      <c r="S25" s="86">
        <v>16</v>
      </c>
      <c r="T25" s="86">
        <v>5</v>
      </c>
      <c r="U25" s="86">
        <v>4</v>
      </c>
      <c r="V25" s="86">
        <v>7</v>
      </c>
    </row>
  </sheetData>
  <mergeCells count="8">
    <mergeCell ref="I3:V3"/>
    <mergeCell ref="A3:A6"/>
    <mergeCell ref="J4:O4"/>
    <mergeCell ref="Q4:V4"/>
    <mergeCell ref="C5:H5"/>
    <mergeCell ref="J5:O5"/>
    <mergeCell ref="Q5:V5"/>
    <mergeCell ref="C3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H39" sqref="H39"/>
    </sheetView>
  </sheetViews>
  <sheetFormatPr defaultRowHeight="12.75" x14ac:dyDescent="0.2"/>
  <cols>
    <col min="1" max="1" width="11.42578125" style="78" customWidth="1"/>
    <col min="2" max="2" width="11.5703125" style="78" customWidth="1"/>
    <col min="3" max="3" width="11.140625" style="78" customWidth="1"/>
    <col min="4" max="6" width="9.140625" style="78"/>
    <col min="7" max="7" width="10.5703125" style="78" customWidth="1"/>
    <col min="8" max="8" width="9.140625" style="78"/>
    <col min="9" max="9" width="11.140625" style="78" customWidth="1"/>
    <col min="10" max="16384" width="9.140625" style="78"/>
  </cols>
  <sheetData>
    <row r="1" spans="1:9" x14ac:dyDescent="0.2">
      <c r="A1" s="361" t="s">
        <v>84</v>
      </c>
      <c r="B1" s="361"/>
      <c r="C1" s="361"/>
      <c r="D1" s="361"/>
      <c r="E1" s="361"/>
      <c r="F1" s="361"/>
      <c r="G1" s="361"/>
      <c r="H1" s="361"/>
      <c r="I1" s="361"/>
    </row>
    <row r="2" spans="1:9" ht="13.5" thickBot="1" x14ac:dyDescent="0.25"/>
    <row r="3" spans="1:9" ht="13.5" thickBot="1" x14ac:dyDescent="0.25">
      <c r="A3" s="338" t="s">
        <v>51</v>
      </c>
      <c r="B3" s="359" t="s">
        <v>80</v>
      </c>
      <c r="C3" s="359"/>
      <c r="D3" s="359"/>
      <c r="E3" s="360"/>
      <c r="F3" s="106"/>
      <c r="G3" s="362" t="s">
        <v>81</v>
      </c>
      <c r="H3" s="362"/>
      <c r="I3" s="362"/>
    </row>
    <row r="4" spans="1:9" ht="26.25" thickBot="1" x14ac:dyDescent="0.25">
      <c r="A4" s="340"/>
      <c r="B4" s="100" t="s">
        <v>49</v>
      </c>
      <c r="C4" s="98">
        <v>2017</v>
      </c>
      <c r="D4" s="99">
        <v>2018</v>
      </c>
      <c r="E4" s="105">
        <v>2019</v>
      </c>
      <c r="F4" s="107">
        <v>2020</v>
      </c>
      <c r="G4" s="108" t="s">
        <v>82</v>
      </c>
      <c r="H4" s="195">
        <v>44260</v>
      </c>
      <c r="I4" s="109" t="s">
        <v>83</v>
      </c>
    </row>
    <row r="5" spans="1:9" x14ac:dyDescent="0.2">
      <c r="A5" s="58" t="s">
        <v>49</v>
      </c>
      <c r="B5" s="101" t="s">
        <v>66</v>
      </c>
      <c r="C5" s="110">
        <f>SUM(C6:C23)</f>
        <v>2539</v>
      </c>
      <c r="D5" s="110">
        <f>SUM(D6:D23)</f>
        <v>2401</v>
      </c>
      <c r="E5" s="110">
        <f>SUM(E6:E23)</f>
        <v>1835</v>
      </c>
      <c r="F5" s="110">
        <f>SUM(G5:I5)</f>
        <v>1703</v>
      </c>
      <c r="G5" s="110">
        <f>SUM(G6:G23)</f>
        <v>841</v>
      </c>
      <c r="H5" s="110">
        <f t="shared" ref="H5:I5" si="0">SUM(H6:H23)</f>
        <v>680</v>
      </c>
      <c r="I5" s="110">
        <f t="shared" si="0"/>
        <v>182</v>
      </c>
    </row>
    <row r="6" spans="1:9" ht="14.25" customHeight="1" x14ac:dyDescent="0.2">
      <c r="A6" s="41" t="s">
        <v>11</v>
      </c>
      <c r="B6" s="102" t="s">
        <v>12</v>
      </c>
      <c r="C6" s="111">
        <v>839</v>
      </c>
      <c r="D6" s="112">
        <v>842</v>
      </c>
      <c r="E6" s="111">
        <v>756</v>
      </c>
      <c r="F6" s="113">
        <f t="shared" ref="F6:F22" si="1">SUM(G6:I6)</f>
        <v>723</v>
      </c>
      <c r="G6" s="78">
        <v>296</v>
      </c>
      <c r="H6" s="78">
        <v>373</v>
      </c>
      <c r="I6" s="78">
        <v>54</v>
      </c>
    </row>
    <row r="7" spans="1:9" x14ac:dyDescent="0.2">
      <c r="A7" s="41" t="s">
        <v>13</v>
      </c>
      <c r="B7" s="103" t="s">
        <v>14</v>
      </c>
      <c r="C7" s="111">
        <v>76</v>
      </c>
      <c r="D7" s="112">
        <v>80</v>
      </c>
      <c r="E7" s="111">
        <v>87</v>
      </c>
      <c r="F7" s="113">
        <f t="shared" si="1"/>
        <v>88</v>
      </c>
      <c r="G7" s="78">
        <v>38</v>
      </c>
      <c r="H7" s="78">
        <v>14</v>
      </c>
      <c r="I7" s="78">
        <v>36</v>
      </c>
    </row>
    <row r="8" spans="1:9" x14ac:dyDescent="0.2">
      <c r="A8" s="41" t="s">
        <v>15</v>
      </c>
      <c r="B8" s="103" t="s">
        <v>16</v>
      </c>
      <c r="C8" s="111">
        <v>64</v>
      </c>
      <c r="D8" s="112">
        <v>117</v>
      </c>
      <c r="E8" s="111">
        <v>105</v>
      </c>
      <c r="F8" s="113">
        <f t="shared" si="1"/>
        <v>118</v>
      </c>
      <c r="G8" s="78">
        <v>82</v>
      </c>
      <c r="H8" s="78">
        <v>33</v>
      </c>
      <c r="I8" s="78">
        <v>3</v>
      </c>
    </row>
    <row r="9" spans="1:9" x14ac:dyDescent="0.2">
      <c r="A9" s="41" t="s">
        <v>17</v>
      </c>
      <c r="B9" s="103" t="s">
        <v>18</v>
      </c>
      <c r="C9" s="111">
        <v>94</v>
      </c>
      <c r="D9" s="112">
        <v>110</v>
      </c>
      <c r="E9" s="111">
        <v>59</v>
      </c>
      <c r="F9" s="113">
        <f t="shared" si="1"/>
        <v>46</v>
      </c>
      <c r="G9" s="78">
        <v>18</v>
      </c>
      <c r="H9" s="78">
        <v>16</v>
      </c>
      <c r="I9" s="78">
        <v>12</v>
      </c>
    </row>
    <row r="10" spans="1:9" x14ac:dyDescent="0.2">
      <c r="A10" s="41" t="s">
        <v>19</v>
      </c>
      <c r="B10" s="103" t="s">
        <v>20</v>
      </c>
      <c r="C10" s="111">
        <v>68</v>
      </c>
      <c r="D10" s="112">
        <v>76</v>
      </c>
      <c r="E10" s="111">
        <v>54</v>
      </c>
      <c r="F10" s="113">
        <f t="shared" si="1"/>
        <v>66</v>
      </c>
      <c r="G10" s="78">
        <v>55</v>
      </c>
      <c r="H10" s="78">
        <v>11</v>
      </c>
    </row>
    <row r="11" spans="1:9" x14ac:dyDescent="0.2">
      <c r="A11" s="41" t="s">
        <v>21</v>
      </c>
      <c r="B11" s="103" t="s">
        <v>22</v>
      </c>
      <c r="C11" s="111">
        <v>91</v>
      </c>
      <c r="D11" s="112">
        <v>85</v>
      </c>
      <c r="E11" s="111">
        <v>34</v>
      </c>
      <c r="F11" s="113">
        <f t="shared" si="1"/>
        <v>46</v>
      </c>
      <c r="G11" s="78">
        <v>27</v>
      </c>
      <c r="H11" s="78">
        <v>13</v>
      </c>
      <c r="I11" s="78">
        <v>6</v>
      </c>
    </row>
    <row r="12" spans="1:9" x14ac:dyDescent="0.2">
      <c r="A12" s="41" t="s">
        <v>23</v>
      </c>
      <c r="B12" s="103" t="s">
        <v>24</v>
      </c>
      <c r="C12" s="111">
        <v>145</v>
      </c>
      <c r="D12" s="112">
        <v>132</v>
      </c>
      <c r="E12" s="111">
        <v>64</v>
      </c>
      <c r="F12" s="113">
        <f t="shared" si="1"/>
        <v>50</v>
      </c>
      <c r="G12" s="78">
        <v>27</v>
      </c>
      <c r="H12" s="78">
        <v>18</v>
      </c>
      <c r="I12" s="78">
        <v>5</v>
      </c>
    </row>
    <row r="13" spans="1:9" x14ac:dyDescent="0.2">
      <c r="A13" s="41" t="s">
        <v>25</v>
      </c>
      <c r="B13" s="103" t="s">
        <v>26</v>
      </c>
      <c r="C13" s="111">
        <v>64</v>
      </c>
      <c r="D13" s="112">
        <v>63</v>
      </c>
      <c r="E13" s="111">
        <v>22</v>
      </c>
      <c r="F13" s="113">
        <f t="shared" si="1"/>
        <v>24</v>
      </c>
      <c r="G13" s="78">
        <v>16</v>
      </c>
      <c r="H13" s="78">
        <v>8</v>
      </c>
    </row>
    <row r="14" spans="1:9" x14ac:dyDescent="0.2">
      <c r="A14" s="41" t="s">
        <v>27</v>
      </c>
      <c r="B14" s="103" t="s">
        <v>28</v>
      </c>
      <c r="C14" s="111">
        <v>49</v>
      </c>
      <c r="D14" s="112">
        <v>24</v>
      </c>
      <c r="E14" s="111">
        <v>37</v>
      </c>
      <c r="F14" s="113">
        <f t="shared" si="1"/>
        <v>39</v>
      </c>
      <c r="G14" s="78">
        <v>21</v>
      </c>
      <c r="H14" s="78">
        <v>17</v>
      </c>
      <c r="I14" s="78">
        <v>1</v>
      </c>
    </row>
    <row r="15" spans="1:9" x14ac:dyDescent="0.2">
      <c r="A15" s="41" t="s">
        <v>29</v>
      </c>
      <c r="B15" s="103" t="s">
        <v>30</v>
      </c>
      <c r="C15" s="111">
        <v>122</v>
      </c>
      <c r="D15" s="112">
        <v>76</v>
      </c>
      <c r="E15" s="111">
        <v>62</v>
      </c>
      <c r="F15" s="113">
        <f t="shared" si="1"/>
        <v>39</v>
      </c>
      <c r="G15" s="78">
        <v>29</v>
      </c>
      <c r="H15" s="78">
        <v>9</v>
      </c>
      <c r="I15" s="78">
        <v>1</v>
      </c>
    </row>
    <row r="16" spans="1:9" x14ac:dyDescent="0.2">
      <c r="A16" s="41" t="s">
        <v>31</v>
      </c>
      <c r="B16" s="103" t="s">
        <v>32</v>
      </c>
      <c r="C16" s="111">
        <v>97</v>
      </c>
      <c r="D16" s="112">
        <v>82</v>
      </c>
      <c r="E16" s="111">
        <v>47</v>
      </c>
      <c r="F16" s="113">
        <f t="shared" si="1"/>
        <v>42</v>
      </c>
      <c r="G16" s="78">
        <v>19</v>
      </c>
      <c r="H16" s="78">
        <v>20</v>
      </c>
      <c r="I16" s="78">
        <v>3</v>
      </c>
    </row>
    <row r="17" spans="1:9" x14ac:dyDescent="0.2">
      <c r="A17" s="41" t="s">
        <v>33</v>
      </c>
      <c r="B17" s="103" t="s">
        <v>34</v>
      </c>
      <c r="C17" s="111">
        <v>90</v>
      </c>
      <c r="D17" s="112">
        <v>108</v>
      </c>
      <c r="E17" s="111">
        <v>52</v>
      </c>
      <c r="F17" s="113">
        <f t="shared" si="1"/>
        <v>77</v>
      </c>
      <c r="G17" s="78">
        <v>59</v>
      </c>
      <c r="H17" s="78">
        <v>17</v>
      </c>
      <c r="I17" s="78">
        <v>1</v>
      </c>
    </row>
    <row r="18" spans="1:9" x14ac:dyDescent="0.2">
      <c r="A18" s="41" t="s">
        <v>35</v>
      </c>
      <c r="B18" s="103" t="s">
        <v>36</v>
      </c>
      <c r="C18" s="111">
        <v>92</v>
      </c>
      <c r="D18" s="112">
        <v>63</v>
      </c>
      <c r="E18" s="111">
        <v>37</v>
      </c>
      <c r="F18" s="113">
        <f t="shared" si="1"/>
        <v>37</v>
      </c>
      <c r="G18" s="78">
        <v>12</v>
      </c>
      <c r="H18" s="78">
        <v>24</v>
      </c>
      <c r="I18" s="78">
        <v>1</v>
      </c>
    </row>
    <row r="19" spans="1:9" x14ac:dyDescent="0.2">
      <c r="A19" s="41" t="s">
        <v>37</v>
      </c>
      <c r="B19" s="103" t="s">
        <v>38</v>
      </c>
      <c r="C19" s="111">
        <v>182</v>
      </c>
      <c r="D19" s="112">
        <v>155</v>
      </c>
      <c r="E19" s="111">
        <v>138</v>
      </c>
      <c r="F19" s="113">
        <f t="shared" si="1"/>
        <v>84</v>
      </c>
      <c r="G19" s="78">
        <v>19</v>
      </c>
      <c r="H19" s="78">
        <v>30</v>
      </c>
      <c r="I19" s="78">
        <v>35</v>
      </c>
    </row>
    <row r="20" spans="1:9" x14ac:dyDescent="0.2">
      <c r="A20" s="41" t="s">
        <v>39</v>
      </c>
      <c r="B20" s="103" t="s">
        <v>40</v>
      </c>
      <c r="C20" s="111">
        <v>107</v>
      </c>
      <c r="D20" s="112">
        <v>120</v>
      </c>
      <c r="E20" s="111">
        <v>103</v>
      </c>
      <c r="F20" s="113">
        <f t="shared" si="1"/>
        <v>95</v>
      </c>
      <c r="G20" s="78">
        <v>42</v>
      </c>
      <c r="H20" s="78">
        <v>44</v>
      </c>
      <c r="I20" s="78">
        <v>9</v>
      </c>
    </row>
    <row r="21" spans="1:9" x14ac:dyDescent="0.2">
      <c r="A21" s="41" t="s">
        <v>41</v>
      </c>
      <c r="B21" s="103" t="s">
        <v>42</v>
      </c>
      <c r="C21" s="111">
        <v>139</v>
      </c>
      <c r="D21" s="112">
        <v>140</v>
      </c>
      <c r="E21" s="111">
        <v>83</v>
      </c>
      <c r="F21" s="113">
        <f t="shared" si="1"/>
        <v>69</v>
      </c>
      <c r="G21" s="78">
        <v>47</v>
      </c>
      <c r="H21" s="78">
        <v>22</v>
      </c>
    </row>
    <row r="22" spans="1:9" x14ac:dyDescent="0.2">
      <c r="A22" s="41" t="s">
        <v>43</v>
      </c>
      <c r="B22" s="103" t="s">
        <v>44</v>
      </c>
      <c r="C22" s="111">
        <v>112</v>
      </c>
      <c r="D22" s="112">
        <v>40</v>
      </c>
      <c r="E22" s="111">
        <v>71</v>
      </c>
      <c r="F22" s="113">
        <f t="shared" si="1"/>
        <v>26</v>
      </c>
      <c r="G22" s="78">
        <v>13</v>
      </c>
      <c r="H22" s="78">
        <v>2</v>
      </c>
      <c r="I22" s="78">
        <v>11</v>
      </c>
    </row>
    <row r="23" spans="1:9" ht="13.5" thickBot="1" x14ac:dyDescent="0.25">
      <c r="A23" s="68" t="s">
        <v>45</v>
      </c>
      <c r="B23" s="104" t="s">
        <v>46</v>
      </c>
      <c r="C23" s="114">
        <v>108</v>
      </c>
      <c r="D23" s="115">
        <v>88</v>
      </c>
      <c r="E23" s="116">
        <v>24</v>
      </c>
      <c r="F23" s="117">
        <f>SUM(G23:I23)</f>
        <v>34</v>
      </c>
      <c r="G23" s="79">
        <v>21</v>
      </c>
      <c r="H23" s="79">
        <v>9</v>
      </c>
      <c r="I23" s="79">
        <v>4</v>
      </c>
    </row>
  </sheetData>
  <mergeCells count="4">
    <mergeCell ref="B3:E3"/>
    <mergeCell ref="A1:I1"/>
    <mergeCell ref="A3:A4"/>
    <mergeCell ref="G3:I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2"/>
  <sheetViews>
    <sheetView topLeftCell="A4" workbookViewId="0">
      <selection activeCell="A24" sqref="A24:XFD39"/>
    </sheetView>
  </sheetViews>
  <sheetFormatPr defaultRowHeight="15" x14ac:dyDescent="0.25"/>
  <cols>
    <col min="2" max="2" width="10.85546875" customWidth="1"/>
    <col min="5" max="5" width="17.42578125" customWidth="1"/>
    <col min="6" max="6" width="16.5703125" customWidth="1"/>
    <col min="9" max="9" width="34.28515625" customWidth="1"/>
  </cols>
  <sheetData>
    <row r="1" spans="1:13" ht="40.5" customHeight="1" x14ac:dyDescent="0.25">
      <c r="A1" s="363" t="s">
        <v>85</v>
      </c>
      <c r="B1" s="363"/>
      <c r="C1" s="363"/>
      <c r="D1" s="363"/>
      <c r="E1" s="363"/>
      <c r="F1" s="363"/>
    </row>
    <row r="2" spans="1:13" ht="15.75" thickBot="1" x14ac:dyDescent="0.3">
      <c r="A2" s="78"/>
      <c r="B2" s="78"/>
      <c r="C2" s="78"/>
      <c r="D2" s="78"/>
      <c r="E2" s="78"/>
      <c r="F2" s="78"/>
    </row>
    <row r="3" spans="1:13" ht="41.25" customHeight="1" thickBot="1" x14ac:dyDescent="0.3">
      <c r="A3" s="202" t="s">
        <v>51</v>
      </c>
      <c r="B3" s="99" t="s">
        <v>2</v>
      </c>
      <c r="C3" s="105">
        <v>2019</v>
      </c>
      <c r="D3" s="108">
        <v>2020</v>
      </c>
      <c r="E3" s="118" t="s">
        <v>86</v>
      </c>
      <c r="F3" s="118" t="s">
        <v>87</v>
      </c>
      <c r="I3" s="200" t="s">
        <v>104</v>
      </c>
      <c r="J3" s="201">
        <v>2017</v>
      </c>
      <c r="K3" s="201">
        <v>2018</v>
      </c>
      <c r="L3" s="201">
        <v>2019</v>
      </c>
      <c r="M3" s="201">
        <v>2020</v>
      </c>
    </row>
    <row r="4" spans="1:13" x14ac:dyDescent="0.25">
      <c r="A4" s="58" t="s">
        <v>49</v>
      </c>
      <c r="B4" s="101" t="s">
        <v>66</v>
      </c>
      <c r="C4" s="110">
        <f>SUM(C5:C22)</f>
        <v>1399</v>
      </c>
      <c r="D4" s="110">
        <f t="shared" ref="D4:D22" si="0">SUM(E4:F4)</f>
        <v>1463</v>
      </c>
      <c r="E4" s="110">
        <f>SUM(E5:E22)</f>
        <v>277</v>
      </c>
      <c r="F4" s="110">
        <f t="shared" ref="F4" si="1">SUM(F5:F22)</f>
        <v>1186</v>
      </c>
      <c r="I4" s="198" t="s">
        <v>105</v>
      </c>
      <c r="J4" s="199">
        <f>+J5+J6</f>
        <v>1273</v>
      </c>
      <c r="K4" s="199">
        <f t="shared" ref="K4:M4" si="2">+K5+K6</f>
        <v>1261</v>
      </c>
      <c r="L4" s="199">
        <f t="shared" si="2"/>
        <v>1399</v>
      </c>
      <c r="M4" s="199">
        <f t="shared" si="2"/>
        <v>1463</v>
      </c>
    </row>
    <row r="5" spans="1:13" ht="12" customHeight="1" x14ac:dyDescent="0.25">
      <c r="A5" s="41" t="s">
        <v>11</v>
      </c>
      <c r="B5" s="102" t="s">
        <v>12</v>
      </c>
      <c r="C5" s="111">
        <v>426</v>
      </c>
      <c r="D5" s="113">
        <f t="shared" si="0"/>
        <v>428</v>
      </c>
      <c r="E5" s="78">
        <v>87</v>
      </c>
      <c r="F5" s="78">
        <v>341</v>
      </c>
      <c r="I5" s="196" t="s">
        <v>86</v>
      </c>
      <c r="J5" s="140">
        <v>248</v>
      </c>
      <c r="K5" s="140">
        <v>254</v>
      </c>
      <c r="L5" s="140">
        <v>255</v>
      </c>
      <c r="M5" s="140">
        <v>277</v>
      </c>
    </row>
    <row r="6" spans="1:13" ht="15.75" thickBot="1" x14ac:dyDescent="0.3">
      <c r="A6" s="41" t="s">
        <v>13</v>
      </c>
      <c r="B6" s="103" t="s">
        <v>14</v>
      </c>
      <c r="C6" s="111">
        <v>46</v>
      </c>
      <c r="D6" s="113">
        <f t="shared" si="0"/>
        <v>52</v>
      </c>
      <c r="E6" s="78">
        <v>29</v>
      </c>
      <c r="F6" s="78">
        <v>23</v>
      </c>
      <c r="I6" s="197" t="s">
        <v>87</v>
      </c>
      <c r="J6" s="141">
        <v>1025</v>
      </c>
      <c r="K6" s="141">
        <v>1007</v>
      </c>
      <c r="L6" s="141">
        <v>1144</v>
      </c>
      <c r="M6" s="141">
        <v>1186</v>
      </c>
    </row>
    <row r="7" spans="1:13" x14ac:dyDescent="0.25">
      <c r="A7" s="41" t="s">
        <v>15</v>
      </c>
      <c r="B7" s="103" t="s">
        <v>16</v>
      </c>
      <c r="C7" s="111">
        <v>50</v>
      </c>
      <c r="D7" s="113">
        <f t="shared" si="0"/>
        <v>51</v>
      </c>
      <c r="E7" s="78">
        <v>3</v>
      </c>
      <c r="F7" s="78">
        <v>48</v>
      </c>
    </row>
    <row r="8" spans="1:13" x14ac:dyDescent="0.25">
      <c r="A8" s="41" t="s">
        <v>17</v>
      </c>
      <c r="B8" s="103" t="s">
        <v>18</v>
      </c>
      <c r="C8" s="111">
        <v>63</v>
      </c>
      <c r="D8" s="113">
        <f t="shared" si="0"/>
        <v>71</v>
      </c>
      <c r="E8" s="78">
        <v>14</v>
      </c>
      <c r="F8" s="78">
        <v>57</v>
      </c>
    </row>
    <row r="9" spans="1:13" x14ac:dyDescent="0.25">
      <c r="A9" s="41" t="s">
        <v>19</v>
      </c>
      <c r="B9" s="103" t="s">
        <v>20</v>
      </c>
      <c r="C9" s="111">
        <v>58</v>
      </c>
      <c r="D9" s="113">
        <f t="shared" si="0"/>
        <v>62</v>
      </c>
      <c r="E9" s="78">
        <v>9</v>
      </c>
      <c r="F9" s="78">
        <v>53</v>
      </c>
    </row>
    <row r="10" spans="1:13" x14ac:dyDescent="0.25">
      <c r="A10" s="41" t="s">
        <v>21</v>
      </c>
      <c r="B10" s="103" t="s">
        <v>22</v>
      </c>
      <c r="C10" s="111">
        <v>54</v>
      </c>
      <c r="D10" s="113">
        <f t="shared" si="0"/>
        <v>51</v>
      </c>
      <c r="E10" s="78">
        <v>7</v>
      </c>
      <c r="F10" s="78">
        <v>44</v>
      </c>
    </row>
    <row r="11" spans="1:13" x14ac:dyDescent="0.25">
      <c r="A11" s="41" t="s">
        <v>23</v>
      </c>
      <c r="B11" s="103" t="s">
        <v>24</v>
      </c>
      <c r="C11" s="111">
        <v>99</v>
      </c>
      <c r="D11" s="113">
        <f t="shared" si="0"/>
        <v>88</v>
      </c>
      <c r="E11" s="78">
        <v>11</v>
      </c>
      <c r="F11" s="78">
        <v>77</v>
      </c>
    </row>
    <row r="12" spans="1:13" x14ac:dyDescent="0.25">
      <c r="A12" s="41" t="s">
        <v>25</v>
      </c>
      <c r="B12" s="103" t="s">
        <v>26</v>
      </c>
      <c r="C12" s="111">
        <v>37</v>
      </c>
      <c r="D12" s="113">
        <f t="shared" si="0"/>
        <v>30</v>
      </c>
      <c r="E12" s="78">
        <v>11</v>
      </c>
      <c r="F12" s="78">
        <v>19</v>
      </c>
    </row>
    <row r="13" spans="1:13" x14ac:dyDescent="0.25">
      <c r="A13" s="41" t="s">
        <v>27</v>
      </c>
      <c r="B13" s="103" t="s">
        <v>28</v>
      </c>
      <c r="C13" s="111">
        <v>48</v>
      </c>
      <c r="D13" s="113">
        <f t="shared" si="0"/>
        <v>54</v>
      </c>
      <c r="E13" s="78">
        <v>11</v>
      </c>
      <c r="F13" s="78">
        <v>43</v>
      </c>
    </row>
    <row r="14" spans="1:13" x14ac:dyDescent="0.25">
      <c r="A14" s="41" t="s">
        <v>29</v>
      </c>
      <c r="B14" s="103" t="s">
        <v>30</v>
      </c>
      <c r="C14" s="111">
        <v>69</v>
      </c>
      <c r="D14" s="113">
        <f t="shared" si="0"/>
        <v>74</v>
      </c>
      <c r="E14" s="78">
        <v>13</v>
      </c>
      <c r="F14" s="78">
        <v>61</v>
      </c>
    </row>
    <row r="15" spans="1:13" x14ac:dyDescent="0.25">
      <c r="A15" s="41" t="s">
        <v>31</v>
      </c>
      <c r="B15" s="103" t="s">
        <v>32</v>
      </c>
      <c r="C15" s="111">
        <v>63</v>
      </c>
      <c r="D15" s="113">
        <f t="shared" si="0"/>
        <v>59</v>
      </c>
      <c r="E15" s="78">
        <v>7</v>
      </c>
      <c r="F15" s="78">
        <v>52</v>
      </c>
    </row>
    <row r="16" spans="1:13" x14ac:dyDescent="0.25">
      <c r="A16" s="41" t="s">
        <v>33</v>
      </c>
      <c r="B16" s="103" t="s">
        <v>34</v>
      </c>
      <c r="C16" s="111">
        <v>38</v>
      </c>
      <c r="D16" s="113">
        <f t="shared" si="0"/>
        <v>57</v>
      </c>
      <c r="E16" s="78">
        <v>14</v>
      </c>
      <c r="F16" s="78">
        <v>43</v>
      </c>
    </row>
    <row r="17" spans="1:6" x14ac:dyDescent="0.25">
      <c r="A17" s="41" t="s">
        <v>35</v>
      </c>
      <c r="B17" s="103" t="s">
        <v>36</v>
      </c>
      <c r="C17" s="111">
        <v>46</v>
      </c>
      <c r="D17" s="113">
        <f t="shared" si="0"/>
        <v>59</v>
      </c>
      <c r="E17" s="78">
        <v>7</v>
      </c>
      <c r="F17" s="78">
        <v>52</v>
      </c>
    </row>
    <row r="18" spans="1:6" x14ac:dyDescent="0.25">
      <c r="A18" s="41" t="s">
        <v>37</v>
      </c>
      <c r="B18" s="103" t="s">
        <v>38</v>
      </c>
      <c r="C18" s="111">
        <v>89</v>
      </c>
      <c r="D18" s="113">
        <f t="shared" si="0"/>
        <v>120</v>
      </c>
      <c r="E18" s="78">
        <v>16</v>
      </c>
      <c r="F18" s="78">
        <v>104</v>
      </c>
    </row>
    <row r="19" spans="1:6" x14ac:dyDescent="0.25">
      <c r="A19" s="41" t="s">
        <v>39</v>
      </c>
      <c r="B19" s="103" t="s">
        <v>40</v>
      </c>
      <c r="C19" s="111">
        <v>48</v>
      </c>
      <c r="D19" s="113">
        <f t="shared" si="0"/>
        <v>48</v>
      </c>
      <c r="E19" s="78">
        <v>9</v>
      </c>
      <c r="F19" s="78">
        <v>39</v>
      </c>
    </row>
    <row r="20" spans="1:6" x14ac:dyDescent="0.25">
      <c r="A20" s="41" t="s">
        <v>41</v>
      </c>
      <c r="B20" s="103" t="s">
        <v>42</v>
      </c>
      <c r="C20" s="111">
        <v>61</v>
      </c>
      <c r="D20" s="113">
        <f t="shared" si="0"/>
        <v>65</v>
      </c>
      <c r="E20" s="78">
        <v>13</v>
      </c>
      <c r="F20" s="78">
        <v>52</v>
      </c>
    </row>
    <row r="21" spans="1:6" x14ac:dyDescent="0.25">
      <c r="A21" s="41" t="s">
        <v>43</v>
      </c>
      <c r="B21" s="103" t="s">
        <v>44</v>
      </c>
      <c r="C21" s="111">
        <v>55</v>
      </c>
      <c r="D21" s="113">
        <f t="shared" si="0"/>
        <v>53</v>
      </c>
      <c r="E21" s="78">
        <v>10</v>
      </c>
      <c r="F21" s="78">
        <v>43</v>
      </c>
    </row>
    <row r="22" spans="1:6" ht="15.75" thickBot="1" x14ac:dyDescent="0.3">
      <c r="A22" s="68" t="s">
        <v>45</v>
      </c>
      <c r="B22" s="104" t="s">
        <v>46</v>
      </c>
      <c r="C22" s="116">
        <v>49</v>
      </c>
      <c r="D22" s="117">
        <f t="shared" si="0"/>
        <v>41</v>
      </c>
      <c r="E22" s="79">
        <v>6</v>
      </c>
      <c r="F22" s="79">
        <v>35</v>
      </c>
    </row>
  </sheetData>
  <mergeCells count="1">
    <mergeCell ref="A1:F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48"/>
  <sheetViews>
    <sheetView topLeftCell="A10" workbookViewId="0">
      <selection activeCell="T22" sqref="T22"/>
    </sheetView>
  </sheetViews>
  <sheetFormatPr defaultRowHeight="15" x14ac:dyDescent="0.25"/>
  <cols>
    <col min="1" max="1" width="12.140625" customWidth="1"/>
    <col min="2" max="2" width="13.140625" customWidth="1"/>
    <col min="3" max="10" width="8" customWidth="1"/>
  </cols>
  <sheetData>
    <row r="1" spans="1:21" x14ac:dyDescent="0.25">
      <c r="A1" s="375" t="s">
        <v>271</v>
      </c>
      <c r="B1" s="375"/>
      <c r="C1" s="375"/>
      <c r="D1" s="375"/>
      <c r="E1" s="375"/>
      <c r="F1" s="375"/>
      <c r="G1" s="375"/>
      <c r="H1" s="375"/>
      <c r="I1" s="375"/>
      <c r="J1" s="5"/>
    </row>
    <row r="2" spans="1:21" ht="15.75" thickBot="1" x14ac:dyDescent="0.3">
      <c r="A2" s="23"/>
      <c r="B2" s="23"/>
      <c r="C2" s="23"/>
      <c r="D2" s="23"/>
      <c r="E2" s="23"/>
      <c r="F2" s="23"/>
      <c r="G2" s="23"/>
      <c r="H2" s="5"/>
      <c r="I2" s="5"/>
      <c r="J2" s="5"/>
    </row>
    <row r="3" spans="1:21" s="217" customFormat="1" ht="15.75" thickBot="1" x14ac:dyDescent="0.3">
      <c r="A3" s="367" t="s">
        <v>116</v>
      </c>
      <c r="B3" s="369" t="s">
        <v>2</v>
      </c>
      <c r="C3" s="219">
        <v>2013</v>
      </c>
      <c r="D3" s="220">
        <v>2014</v>
      </c>
      <c r="E3" s="220">
        <v>2015</v>
      </c>
      <c r="F3" s="220">
        <v>2016</v>
      </c>
      <c r="G3" s="220">
        <v>2017</v>
      </c>
      <c r="H3" s="220">
        <v>2018</v>
      </c>
      <c r="I3" s="220">
        <v>2019</v>
      </c>
      <c r="J3" s="220">
        <v>2020</v>
      </c>
    </row>
    <row r="4" spans="1:21" s="217" customFormat="1" ht="15.75" thickBot="1" x14ac:dyDescent="0.3">
      <c r="A4" s="368"/>
      <c r="B4" s="370"/>
      <c r="C4" s="371" t="s">
        <v>117</v>
      </c>
      <c r="D4" s="371"/>
      <c r="E4" s="371"/>
      <c r="F4" s="371"/>
      <c r="G4" s="371"/>
      <c r="H4" s="371"/>
      <c r="I4" s="371"/>
      <c r="J4" s="221"/>
      <c r="L4" s="367"/>
      <c r="M4" s="369"/>
      <c r="N4" s="219"/>
      <c r="O4" s="220"/>
      <c r="P4" s="220"/>
      <c r="Q4" s="220"/>
      <c r="R4" s="220"/>
      <c r="S4" s="220"/>
      <c r="T4" s="220"/>
      <c r="U4" s="220"/>
    </row>
    <row r="5" spans="1:21" ht="15.75" thickBot="1" x14ac:dyDescent="0.3">
      <c r="A5" s="210" t="s">
        <v>47</v>
      </c>
      <c r="B5" s="226" t="s">
        <v>48</v>
      </c>
      <c r="C5" s="143">
        <f>SUM(C6:C23)</f>
        <v>56208</v>
      </c>
      <c r="D5" s="143">
        <f t="shared" ref="D5:H5" si="0">SUM(D6:D23)</f>
        <v>56698</v>
      </c>
      <c r="E5" s="143">
        <f t="shared" si="0"/>
        <v>56018</v>
      </c>
      <c r="F5" s="143">
        <f t="shared" si="0"/>
        <v>56694</v>
      </c>
      <c r="G5" s="143">
        <f t="shared" si="0"/>
        <v>57441</v>
      </c>
      <c r="H5" s="143">
        <f t="shared" si="0"/>
        <v>58280</v>
      </c>
      <c r="I5" s="218">
        <f>SUM(I6:I23)</f>
        <v>57479</v>
      </c>
      <c r="J5" s="218">
        <f>SUM(J6:J23)</f>
        <v>58343</v>
      </c>
      <c r="L5" s="368"/>
      <c r="M5" s="370"/>
      <c r="N5" s="371"/>
      <c r="O5" s="371"/>
      <c r="P5" s="371"/>
      <c r="Q5" s="371"/>
      <c r="R5" s="371"/>
      <c r="S5" s="371"/>
      <c r="T5" s="371"/>
      <c r="U5" s="221"/>
    </row>
    <row r="6" spans="1:21" x14ac:dyDescent="0.25">
      <c r="A6" s="211" t="s">
        <v>11</v>
      </c>
      <c r="B6" s="227" t="s">
        <v>12</v>
      </c>
      <c r="C6" s="31">
        <v>19053</v>
      </c>
      <c r="D6" s="31">
        <v>18678</v>
      </c>
      <c r="E6" s="212">
        <v>17802</v>
      </c>
      <c r="F6" s="213">
        <v>18108</v>
      </c>
      <c r="G6" s="213">
        <v>18470</v>
      </c>
      <c r="H6" s="213">
        <v>18931</v>
      </c>
      <c r="I6" s="214">
        <v>18444</v>
      </c>
      <c r="J6" s="215">
        <v>18739</v>
      </c>
      <c r="L6" s="210"/>
      <c r="M6" s="226"/>
      <c r="N6" s="143"/>
      <c r="O6" s="143"/>
      <c r="P6" s="143"/>
      <c r="Q6" s="143"/>
      <c r="R6" s="143"/>
      <c r="S6" s="143"/>
      <c r="T6" s="218"/>
      <c r="U6" s="218"/>
    </row>
    <row r="7" spans="1:21" x14ac:dyDescent="0.25">
      <c r="A7" s="211" t="s">
        <v>13</v>
      </c>
      <c r="B7" s="228" t="s">
        <v>14</v>
      </c>
      <c r="C7" s="31">
        <v>2122</v>
      </c>
      <c r="D7" s="31">
        <v>2022</v>
      </c>
      <c r="E7" s="212">
        <v>2102</v>
      </c>
      <c r="F7" s="213">
        <v>2082</v>
      </c>
      <c r="G7" s="213">
        <v>2063</v>
      </c>
      <c r="H7" s="213">
        <v>2056</v>
      </c>
      <c r="I7" s="216">
        <v>2056</v>
      </c>
      <c r="J7" s="215">
        <v>2091</v>
      </c>
    </row>
    <row r="8" spans="1:21" x14ac:dyDescent="0.25">
      <c r="A8" s="211" t="s">
        <v>15</v>
      </c>
      <c r="B8" s="228" t="s">
        <v>16</v>
      </c>
      <c r="C8" s="31">
        <v>2860</v>
      </c>
      <c r="D8" s="31">
        <v>3062</v>
      </c>
      <c r="E8" s="212">
        <v>2984</v>
      </c>
      <c r="F8" s="213">
        <v>3000</v>
      </c>
      <c r="G8" s="213">
        <v>3002</v>
      </c>
      <c r="H8" s="213">
        <v>3026</v>
      </c>
      <c r="I8" s="216">
        <v>3006</v>
      </c>
      <c r="J8" s="215">
        <v>3044</v>
      </c>
    </row>
    <row r="9" spans="1:21" x14ac:dyDescent="0.25">
      <c r="A9" s="211" t="s">
        <v>17</v>
      </c>
      <c r="B9" s="228" t="s">
        <v>18</v>
      </c>
      <c r="C9" s="31">
        <v>2168</v>
      </c>
      <c r="D9" s="31">
        <v>2148</v>
      </c>
      <c r="E9" s="212">
        <v>2113</v>
      </c>
      <c r="F9" s="213">
        <v>2139</v>
      </c>
      <c r="G9" s="213">
        <v>2211</v>
      </c>
      <c r="H9" s="213">
        <v>2243</v>
      </c>
      <c r="I9" s="216">
        <v>2243</v>
      </c>
      <c r="J9" s="215">
        <v>2253</v>
      </c>
      <c r="L9" t="s">
        <v>116</v>
      </c>
      <c r="N9">
        <v>2013</v>
      </c>
      <c r="O9">
        <v>2014</v>
      </c>
      <c r="P9">
        <v>2015</v>
      </c>
      <c r="Q9">
        <v>2016</v>
      </c>
      <c r="R9">
        <v>2017</v>
      </c>
      <c r="S9">
        <v>2018</v>
      </c>
      <c r="T9">
        <v>2019</v>
      </c>
      <c r="U9">
        <v>2020</v>
      </c>
    </row>
    <row r="10" spans="1:21" x14ac:dyDescent="0.25">
      <c r="A10" s="211" t="s">
        <v>19</v>
      </c>
      <c r="B10" s="228" t="s">
        <v>20</v>
      </c>
      <c r="C10" s="31">
        <v>2008</v>
      </c>
      <c r="D10" s="31">
        <v>2195</v>
      </c>
      <c r="E10" s="212">
        <v>2186</v>
      </c>
      <c r="F10" s="213">
        <v>2191</v>
      </c>
      <c r="G10" s="213">
        <v>2168</v>
      </c>
      <c r="H10" s="213">
        <v>2210</v>
      </c>
      <c r="I10" s="216">
        <v>2156</v>
      </c>
      <c r="J10" s="215">
        <v>2178</v>
      </c>
      <c r="L10" t="s">
        <v>47</v>
      </c>
      <c r="M10" t="s">
        <v>48</v>
      </c>
      <c r="N10" s="209">
        <f>+C5/1000</f>
        <v>56.207999999999998</v>
      </c>
      <c r="O10" s="209">
        <f t="shared" ref="O10:U10" si="1">+D5/1000</f>
        <v>56.698</v>
      </c>
      <c r="P10" s="209">
        <f t="shared" si="1"/>
        <v>56.018000000000001</v>
      </c>
      <c r="Q10" s="209">
        <f t="shared" si="1"/>
        <v>56.694000000000003</v>
      </c>
      <c r="R10" s="209">
        <f t="shared" si="1"/>
        <v>57.441000000000003</v>
      </c>
      <c r="S10" s="209">
        <f t="shared" si="1"/>
        <v>58.28</v>
      </c>
      <c r="T10" s="209">
        <f t="shared" si="1"/>
        <v>57.478999999999999</v>
      </c>
      <c r="U10" s="209">
        <f t="shared" si="1"/>
        <v>58.343000000000004</v>
      </c>
    </row>
    <row r="11" spans="1:21" x14ac:dyDescent="0.25">
      <c r="A11" s="211" t="s">
        <v>21</v>
      </c>
      <c r="B11" s="228" t="s">
        <v>22</v>
      </c>
      <c r="C11" s="31">
        <v>1768</v>
      </c>
      <c r="D11" s="31">
        <v>1814</v>
      </c>
      <c r="E11" s="212">
        <v>1819</v>
      </c>
      <c r="F11" s="213">
        <v>1852</v>
      </c>
      <c r="G11" s="213">
        <v>1844</v>
      </c>
      <c r="H11" s="213">
        <v>1860</v>
      </c>
      <c r="I11" s="216">
        <v>1772</v>
      </c>
      <c r="J11" s="215">
        <v>1788</v>
      </c>
    </row>
    <row r="12" spans="1:21" x14ac:dyDescent="0.25">
      <c r="A12" s="211" t="s">
        <v>23</v>
      </c>
      <c r="B12" s="228" t="s">
        <v>24</v>
      </c>
      <c r="C12" s="31">
        <v>2979</v>
      </c>
      <c r="D12" s="31">
        <v>3022</v>
      </c>
      <c r="E12" s="212">
        <v>3023</v>
      </c>
      <c r="F12" s="213">
        <v>3060</v>
      </c>
      <c r="G12" s="213">
        <v>3127</v>
      </c>
      <c r="H12" s="213">
        <v>3146</v>
      </c>
      <c r="I12" s="216">
        <v>3139</v>
      </c>
      <c r="J12" s="215">
        <v>3163</v>
      </c>
    </row>
    <row r="13" spans="1:21" x14ac:dyDescent="0.25">
      <c r="A13" s="211" t="s">
        <v>25</v>
      </c>
      <c r="B13" s="228" t="s">
        <v>26</v>
      </c>
      <c r="C13" s="31">
        <v>1652</v>
      </c>
      <c r="D13" s="31">
        <v>1736</v>
      </c>
      <c r="E13" s="212">
        <v>1752</v>
      </c>
      <c r="F13" s="213">
        <v>1785</v>
      </c>
      <c r="G13" s="213">
        <v>1802</v>
      </c>
      <c r="H13" s="213">
        <v>1826</v>
      </c>
      <c r="I13" s="216">
        <v>1805</v>
      </c>
      <c r="J13" s="215">
        <v>1837</v>
      </c>
    </row>
    <row r="14" spans="1:21" x14ac:dyDescent="0.25">
      <c r="A14" s="211" t="s">
        <v>27</v>
      </c>
      <c r="B14" s="228" t="s">
        <v>28</v>
      </c>
      <c r="C14" s="31">
        <v>1361</v>
      </c>
      <c r="D14" s="31">
        <v>1426</v>
      </c>
      <c r="E14" s="212">
        <v>1470</v>
      </c>
      <c r="F14" s="213">
        <v>1550</v>
      </c>
      <c r="G14" s="213">
        <v>1606</v>
      </c>
      <c r="H14" s="213">
        <v>1599</v>
      </c>
      <c r="I14" s="216">
        <v>1619</v>
      </c>
      <c r="J14" s="215">
        <v>1649</v>
      </c>
    </row>
    <row r="15" spans="1:21" x14ac:dyDescent="0.25">
      <c r="A15" s="211" t="s">
        <v>29</v>
      </c>
      <c r="B15" s="228" t="s">
        <v>30</v>
      </c>
      <c r="C15" s="31">
        <v>2025</v>
      </c>
      <c r="D15" s="31">
        <v>2204</v>
      </c>
      <c r="E15" s="212">
        <v>2142</v>
      </c>
      <c r="F15" s="213">
        <v>2152</v>
      </c>
      <c r="G15" s="213">
        <v>2197</v>
      </c>
      <c r="H15" s="213">
        <v>2222</v>
      </c>
      <c r="I15" s="216">
        <v>2232</v>
      </c>
      <c r="J15" s="215">
        <v>2265</v>
      </c>
    </row>
    <row r="16" spans="1:21" x14ac:dyDescent="0.25">
      <c r="A16" s="211" t="s">
        <v>31</v>
      </c>
      <c r="B16" s="228" t="s">
        <v>32</v>
      </c>
      <c r="C16" s="31">
        <v>1890</v>
      </c>
      <c r="D16" s="31">
        <v>1972</v>
      </c>
      <c r="E16" s="212">
        <v>2014</v>
      </c>
      <c r="F16" s="213">
        <v>2054</v>
      </c>
      <c r="G16" s="213">
        <v>2054</v>
      </c>
      <c r="H16" s="213">
        <v>2034</v>
      </c>
      <c r="I16" s="216">
        <v>2050</v>
      </c>
      <c r="J16" s="215">
        <v>2095</v>
      </c>
    </row>
    <row r="17" spans="1:11" x14ac:dyDescent="0.25">
      <c r="A17" s="211" t="s">
        <v>33</v>
      </c>
      <c r="B17" s="228" t="s">
        <v>34</v>
      </c>
      <c r="C17" s="31">
        <v>2398</v>
      </c>
      <c r="D17" s="31">
        <v>2311</v>
      </c>
      <c r="E17" s="212">
        <v>2367</v>
      </c>
      <c r="F17" s="213">
        <v>2388</v>
      </c>
      <c r="G17" s="213">
        <v>2407</v>
      </c>
      <c r="H17" s="213">
        <v>2458</v>
      </c>
      <c r="I17" s="216">
        <v>2420</v>
      </c>
      <c r="J17" s="215">
        <v>2445</v>
      </c>
    </row>
    <row r="18" spans="1:11" x14ac:dyDescent="0.25">
      <c r="A18" s="211" t="s">
        <v>35</v>
      </c>
      <c r="B18" s="228" t="s">
        <v>36</v>
      </c>
      <c r="C18" s="31">
        <v>2236</v>
      </c>
      <c r="D18" s="31">
        <v>2320</v>
      </c>
      <c r="E18" s="212">
        <v>2332</v>
      </c>
      <c r="F18" s="213">
        <v>2379</v>
      </c>
      <c r="G18" s="213">
        <v>2373</v>
      </c>
      <c r="H18" s="213">
        <v>2367</v>
      </c>
      <c r="I18" s="216">
        <v>2353</v>
      </c>
      <c r="J18" s="215">
        <v>2356</v>
      </c>
    </row>
    <row r="19" spans="1:11" x14ac:dyDescent="0.25">
      <c r="A19" s="211" t="s">
        <v>37</v>
      </c>
      <c r="B19" s="228" t="s">
        <v>38</v>
      </c>
      <c r="C19" s="31">
        <v>3442</v>
      </c>
      <c r="D19" s="31">
        <v>3387</v>
      </c>
      <c r="E19" s="212">
        <v>3513</v>
      </c>
      <c r="F19" s="213">
        <v>3549</v>
      </c>
      <c r="G19" s="213">
        <v>3579</v>
      </c>
      <c r="H19" s="213">
        <v>3585</v>
      </c>
      <c r="I19" s="216">
        <v>3503</v>
      </c>
      <c r="J19" s="215">
        <v>3544</v>
      </c>
    </row>
    <row r="20" spans="1:11" x14ac:dyDescent="0.25">
      <c r="A20" s="211" t="s">
        <v>39</v>
      </c>
      <c r="B20" s="228" t="s">
        <v>40</v>
      </c>
      <c r="C20" s="31">
        <v>2008</v>
      </c>
      <c r="D20" s="31">
        <v>2102</v>
      </c>
      <c r="E20" s="212">
        <v>2101</v>
      </c>
      <c r="F20" s="213">
        <v>2109</v>
      </c>
      <c r="G20" s="213">
        <v>2164</v>
      </c>
      <c r="H20" s="213">
        <v>2207</v>
      </c>
      <c r="I20" s="216">
        <v>2226</v>
      </c>
      <c r="J20" s="215">
        <v>2271</v>
      </c>
    </row>
    <row r="21" spans="1:11" x14ac:dyDescent="0.25">
      <c r="A21" s="211" t="s">
        <v>41</v>
      </c>
      <c r="B21" s="228" t="s">
        <v>42</v>
      </c>
      <c r="C21" s="31">
        <v>2130</v>
      </c>
      <c r="D21" s="31">
        <v>2139</v>
      </c>
      <c r="E21" s="212">
        <v>2176</v>
      </c>
      <c r="F21" s="213">
        <v>2180</v>
      </c>
      <c r="G21" s="213">
        <v>2218</v>
      </c>
      <c r="H21" s="213">
        <v>2247</v>
      </c>
      <c r="I21" s="216">
        <v>2216</v>
      </c>
      <c r="J21" s="215">
        <v>2290</v>
      </c>
    </row>
    <row r="22" spans="1:11" x14ac:dyDescent="0.25">
      <c r="A22" s="211" t="s">
        <v>43</v>
      </c>
      <c r="B22" s="228" t="s">
        <v>44</v>
      </c>
      <c r="C22" s="31">
        <v>1947</v>
      </c>
      <c r="D22" s="31">
        <v>1980</v>
      </c>
      <c r="E22" s="212">
        <v>1971</v>
      </c>
      <c r="F22" s="213">
        <v>1937</v>
      </c>
      <c r="G22" s="213">
        <v>1937</v>
      </c>
      <c r="H22" s="213">
        <v>1936</v>
      </c>
      <c r="I22" s="216">
        <v>1957</v>
      </c>
      <c r="J22" s="215">
        <v>1993</v>
      </c>
    </row>
    <row r="23" spans="1:11" ht="15.75" thickBot="1" x14ac:dyDescent="0.3">
      <c r="A23" s="222" t="s">
        <v>45</v>
      </c>
      <c r="B23" s="229" t="s">
        <v>46</v>
      </c>
      <c r="C23" s="151">
        <v>2161</v>
      </c>
      <c r="D23" s="151">
        <v>2180</v>
      </c>
      <c r="E23" s="223">
        <v>2151</v>
      </c>
      <c r="F23" s="224">
        <v>2179</v>
      </c>
      <c r="G23" s="224">
        <v>2219</v>
      </c>
      <c r="H23" s="224">
        <v>2327</v>
      </c>
      <c r="I23" s="225">
        <v>2282</v>
      </c>
      <c r="J23" s="225">
        <v>2342</v>
      </c>
    </row>
    <row r="25" spans="1:11" ht="15" customHeight="1" x14ac:dyDescent="0.25">
      <c r="A25" s="365" t="s">
        <v>270</v>
      </c>
      <c r="B25" s="365"/>
      <c r="C25" s="365"/>
      <c r="D25" s="365"/>
      <c r="E25" s="365"/>
      <c r="F25" s="365"/>
      <c r="G25" s="365"/>
      <c r="H25" s="365"/>
      <c r="I25" s="365"/>
      <c r="J25" s="365"/>
    </row>
    <row r="26" spans="1:11" ht="6" customHeight="1" thickBot="1" x14ac:dyDescent="0.3">
      <c r="A26" s="366"/>
      <c r="B26" s="366"/>
      <c r="C26" s="366"/>
      <c r="D26" s="366"/>
      <c r="E26" s="366"/>
      <c r="F26" s="366"/>
      <c r="G26" s="366"/>
      <c r="H26" s="366"/>
      <c r="I26" s="366"/>
      <c r="J26" s="366"/>
    </row>
    <row r="27" spans="1:11" ht="15.75" customHeight="1" x14ac:dyDescent="0.25">
      <c r="A27" s="372" t="s">
        <v>51</v>
      </c>
      <c r="B27" s="373" t="s">
        <v>264</v>
      </c>
      <c r="C27" s="313">
        <v>2013</v>
      </c>
      <c r="D27" s="313">
        <v>2014</v>
      </c>
      <c r="E27" s="313">
        <v>2015</v>
      </c>
      <c r="F27" s="313">
        <v>2016</v>
      </c>
      <c r="G27" s="313">
        <v>2017</v>
      </c>
      <c r="H27" s="313">
        <v>2018</v>
      </c>
      <c r="I27" s="313">
        <v>2019</v>
      </c>
      <c r="J27" s="313">
        <v>2020</v>
      </c>
      <c r="K27" s="310"/>
    </row>
    <row r="28" spans="1:11" x14ac:dyDescent="0.25">
      <c r="A28" s="364"/>
      <c r="B28" s="374"/>
      <c r="C28" s="364" t="s">
        <v>265</v>
      </c>
      <c r="D28" s="364"/>
      <c r="E28" s="364"/>
      <c r="F28" s="364"/>
      <c r="G28" s="364"/>
      <c r="H28" s="364"/>
      <c r="I28" s="364"/>
      <c r="J28" s="364"/>
    </row>
    <row r="29" spans="1:11" ht="3.75" customHeight="1" x14ac:dyDescent="0.25">
      <c r="A29" s="364"/>
      <c r="B29" s="374"/>
      <c r="C29" s="364"/>
      <c r="D29" s="364"/>
      <c r="E29" s="364"/>
      <c r="F29" s="364"/>
      <c r="G29" s="364"/>
      <c r="H29" s="364"/>
      <c r="I29" s="364"/>
      <c r="J29" s="364"/>
    </row>
    <row r="30" spans="1:11" x14ac:dyDescent="0.25">
      <c r="A30" s="51" t="s">
        <v>49</v>
      </c>
      <c r="B30" s="316">
        <v>141447</v>
      </c>
      <c r="C30" s="314">
        <f>+C5/B30</f>
        <v>0.39737852340452606</v>
      </c>
      <c r="D30" s="314">
        <f>+D5/B30</f>
        <v>0.40084271847405745</v>
      </c>
      <c r="E30" s="314">
        <f>+E5/B30</f>
        <v>0.39603526409185064</v>
      </c>
      <c r="F30" s="314">
        <f>+F5/B30</f>
        <v>0.40081443933063265</v>
      </c>
      <c r="G30" s="314">
        <f>+G5/B30</f>
        <v>0.40609556936520391</v>
      </c>
      <c r="H30" s="314">
        <f>+H5/B30</f>
        <v>0.41202711969854433</v>
      </c>
      <c r="I30" s="314">
        <f>+I5/B30</f>
        <v>0.40636422122773902</v>
      </c>
      <c r="J30" s="314">
        <f>+J5/B30</f>
        <v>0.4124725162074841</v>
      </c>
    </row>
    <row r="31" spans="1:11" x14ac:dyDescent="0.25">
      <c r="A31" s="311" t="s">
        <v>11</v>
      </c>
      <c r="B31" s="317">
        <v>2161</v>
      </c>
      <c r="C31" s="314">
        <f t="shared" ref="C31:C48" si="2">+C6/B31</f>
        <v>8.8167515039333644</v>
      </c>
      <c r="D31" s="314">
        <f t="shared" ref="D31:D48" si="3">+D6/B31</f>
        <v>8.6432207311429892</v>
      </c>
      <c r="E31" s="314">
        <f t="shared" ref="E31:E48" si="4">+E6/B31</f>
        <v>8.2378528459046745</v>
      </c>
      <c r="F31" s="314">
        <f t="shared" ref="F31:F48" si="5">+F6/B31</f>
        <v>8.3794539565016191</v>
      </c>
      <c r="G31" s="314">
        <f t="shared" ref="G31:G48" si="6">+G6/B31</f>
        <v>8.546968995835261</v>
      </c>
      <c r="H31" s="314">
        <f t="shared" ref="H31:H48" si="7">+H6/B31</f>
        <v>8.7602961591855628</v>
      </c>
      <c r="I31" s="314">
        <f t="shared" ref="I31:I48" si="8">+I6/B31</f>
        <v>8.5349375289217946</v>
      </c>
      <c r="J31" s="314">
        <f t="shared" ref="J31:J48" si="9">+J6/B31</f>
        <v>8.6714484035168908</v>
      </c>
    </row>
    <row r="32" spans="1:11" x14ac:dyDescent="0.25">
      <c r="A32" s="311" t="s">
        <v>13</v>
      </c>
      <c r="B32" s="317">
        <v>20256</v>
      </c>
      <c r="C32" s="314">
        <f t="shared" si="2"/>
        <v>0.10475908372827804</v>
      </c>
      <c r="D32" s="314">
        <f t="shared" si="3"/>
        <v>9.9822274881516584E-2</v>
      </c>
      <c r="E32" s="314">
        <f t="shared" si="4"/>
        <v>0.10377172195892576</v>
      </c>
      <c r="F32" s="314">
        <f t="shared" si="5"/>
        <v>0.10278436018957346</v>
      </c>
      <c r="G32" s="314">
        <f t="shared" si="6"/>
        <v>0.10184636650868878</v>
      </c>
      <c r="H32" s="314">
        <f t="shared" si="7"/>
        <v>0.10150078988941548</v>
      </c>
      <c r="I32" s="314">
        <f t="shared" si="8"/>
        <v>0.10150078988941548</v>
      </c>
      <c r="J32" s="314">
        <f t="shared" si="9"/>
        <v>0.10322867298578199</v>
      </c>
    </row>
    <row r="33" spans="1:10" x14ac:dyDescent="0.25">
      <c r="A33" s="311" t="s">
        <v>229</v>
      </c>
      <c r="B33" s="317">
        <v>5836</v>
      </c>
      <c r="C33" s="314">
        <f t="shared" si="2"/>
        <v>0.49006168608636053</v>
      </c>
      <c r="D33" s="314">
        <f t="shared" si="3"/>
        <v>0.52467443454420837</v>
      </c>
      <c r="E33" s="314">
        <f t="shared" si="4"/>
        <v>0.51130911583276217</v>
      </c>
      <c r="F33" s="314">
        <f t="shared" si="5"/>
        <v>0.51405071967100757</v>
      </c>
      <c r="G33" s="314">
        <f t="shared" si="6"/>
        <v>0.51439342015078826</v>
      </c>
      <c r="H33" s="314">
        <f t="shared" si="7"/>
        <v>0.5185058259081563</v>
      </c>
      <c r="I33" s="314">
        <f t="shared" si="8"/>
        <v>0.51507882111034953</v>
      </c>
      <c r="J33" s="314">
        <f t="shared" si="9"/>
        <v>0.52159013022618228</v>
      </c>
    </row>
    <row r="34" spans="1:10" x14ac:dyDescent="0.25">
      <c r="A34" s="311" t="s">
        <v>148</v>
      </c>
      <c r="B34" s="317">
        <v>3826</v>
      </c>
      <c r="C34" s="314">
        <f t="shared" si="2"/>
        <v>0.56664924202822786</v>
      </c>
      <c r="D34" s="314">
        <f t="shared" si="3"/>
        <v>0.5614218504966022</v>
      </c>
      <c r="E34" s="314">
        <f t="shared" si="4"/>
        <v>0.55227391531625714</v>
      </c>
      <c r="F34" s="314">
        <f t="shared" si="5"/>
        <v>0.55906952430737067</v>
      </c>
      <c r="G34" s="314">
        <f t="shared" si="6"/>
        <v>0.57788813382122317</v>
      </c>
      <c r="H34" s="314">
        <f t="shared" si="7"/>
        <v>0.58625196027182436</v>
      </c>
      <c r="I34" s="314">
        <f t="shared" si="8"/>
        <v>0.58625196027182436</v>
      </c>
      <c r="J34" s="314">
        <f t="shared" si="9"/>
        <v>0.58886565603763719</v>
      </c>
    </row>
    <row r="35" spans="1:10" x14ac:dyDescent="0.25">
      <c r="A35" s="311" t="s">
        <v>154</v>
      </c>
      <c r="B35" s="317">
        <v>9921</v>
      </c>
      <c r="C35" s="314">
        <f t="shared" si="2"/>
        <v>0.20239895171857675</v>
      </c>
      <c r="D35" s="314">
        <f t="shared" si="3"/>
        <v>0.22124785807882269</v>
      </c>
      <c r="E35" s="314">
        <f t="shared" si="4"/>
        <v>0.22034069146255417</v>
      </c>
      <c r="F35" s="314">
        <f t="shared" si="5"/>
        <v>0.22084467291603668</v>
      </c>
      <c r="G35" s="314">
        <f t="shared" si="6"/>
        <v>0.21852635823001715</v>
      </c>
      <c r="H35" s="314">
        <f t="shared" si="7"/>
        <v>0.22275980243927024</v>
      </c>
      <c r="I35" s="314">
        <f t="shared" si="8"/>
        <v>0.2173168027416591</v>
      </c>
      <c r="J35" s="314">
        <f t="shared" si="9"/>
        <v>0.21953432113698215</v>
      </c>
    </row>
    <row r="36" spans="1:10" x14ac:dyDescent="0.25">
      <c r="A36" s="311" t="s">
        <v>266</v>
      </c>
      <c r="B36" s="317">
        <v>3523</v>
      </c>
      <c r="C36" s="314">
        <f t="shared" si="2"/>
        <v>0.50184501845018448</v>
      </c>
      <c r="D36" s="314">
        <f t="shared" si="3"/>
        <v>0.51490207209764405</v>
      </c>
      <c r="E36" s="314">
        <f t="shared" si="4"/>
        <v>0.51632131705932449</v>
      </c>
      <c r="F36" s="314">
        <f t="shared" si="5"/>
        <v>0.525688333806415</v>
      </c>
      <c r="G36" s="314">
        <f t="shared" si="6"/>
        <v>0.52341754186772638</v>
      </c>
      <c r="H36" s="314">
        <f t="shared" si="7"/>
        <v>0.52795912574510362</v>
      </c>
      <c r="I36" s="314">
        <f t="shared" si="8"/>
        <v>0.50298041441952879</v>
      </c>
      <c r="J36" s="314">
        <f t="shared" si="9"/>
        <v>0.50752199829690603</v>
      </c>
    </row>
    <row r="37" spans="1:10" x14ac:dyDescent="0.25">
      <c r="A37" s="311" t="s">
        <v>165</v>
      </c>
      <c r="B37" s="317">
        <v>6625</v>
      </c>
      <c r="C37" s="314">
        <f t="shared" si="2"/>
        <v>0.44966037735849057</v>
      </c>
      <c r="D37" s="314">
        <f t="shared" si="3"/>
        <v>0.45615094339622642</v>
      </c>
      <c r="E37" s="314">
        <f t="shared" si="4"/>
        <v>0.45630188679245282</v>
      </c>
      <c r="F37" s="314">
        <f t="shared" si="5"/>
        <v>0.46188679245283021</v>
      </c>
      <c r="G37" s="314">
        <f t="shared" si="6"/>
        <v>0.47199999999999998</v>
      </c>
      <c r="H37" s="314">
        <f t="shared" si="7"/>
        <v>0.4748679245283019</v>
      </c>
      <c r="I37" s="314">
        <f t="shared" si="8"/>
        <v>0.47381132075471699</v>
      </c>
      <c r="J37" s="314">
        <f t="shared" si="9"/>
        <v>0.47743396226415097</v>
      </c>
    </row>
    <row r="38" spans="1:10" x14ac:dyDescent="0.25">
      <c r="A38" s="311" t="s">
        <v>25</v>
      </c>
      <c r="B38" s="317">
        <v>3683</v>
      </c>
      <c r="C38" s="314">
        <f t="shared" si="2"/>
        <v>0.44854737985338039</v>
      </c>
      <c r="D38" s="314">
        <f t="shared" si="3"/>
        <v>0.47135487374423024</v>
      </c>
      <c r="E38" s="314">
        <f t="shared" si="4"/>
        <v>0.47569915829486831</v>
      </c>
      <c r="F38" s="314">
        <f t="shared" si="5"/>
        <v>0.48465924518055931</v>
      </c>
      <c r="G38" s="314">
        <f t="shared" si="6"/>
        <v>0.48927504751561229</v>
      </c>
      <c r="H38" s="314">
        <f t="shared" si="7"/>
        <v>0.49579147434156939</v>
      </c>
      <c r="I38" s="314">
        <f t="shared" si="8"/>
        <v>0.49008960086885689</v>
      </c>
      <c r="J38" s="314">
        <f t="shared" si="9"/>
        <v>0.49877816997013302</v>
      </c>
    </row>
    <row r="39" spans="1:10" x14ac:dyDescent="0.25">
      <c r="A39" s="311" t="s">
        <v>175</v>
      </c>
      <c r="B39" s="317">
        <v>3913</v>
      </c>
      <c r="C39" s="314">
        <f t="shared" si="2"/>
        <v>0.34781497572195247</v>
      </c>
      <c r="D39" s="314">
        <f t="shared" si="3"/>
        <v>0.36442627140301559</v>
      </c>
      <c r="E39" s="314">
        <f t="shared" si="4"/>
        <v>0.37567084078711988</v>
      </c>
      <c r="F39" s="314">
        <f t="shared" si="5"/>
        <v>0.39611551239458215</v>
      </c>
      <c r="G39" s="314">
        <f t="shared" si="6"/>
        <v>0.4104267825198058</v>
      </c>
      <c r="H39" s="314">
        <f t="shared" si="7"/>
        <v>0.40863787375415284</v>
      </c>
      <c r="I39" s="314">
        <f t="shared" si="8"/>
        <v>0.41374904165601839</v>
      </c>
      <c r="J39" s="314">
        <f t="shared" si="9"/>
        <v>0.42141579350881675</v>
      </c>
    </row>
    <row r="40" spans="1:10" x14ac:dyDescent="0.25">
      <c r="A40" s="311" t="s">
        <v>267</v>
      </c>
      <c r="B40" s="317">
        <v>7322</v>
      </c>
      <c r="C40" s="314">
        <f t="shared" si="2"/>
        <v>0.27656378038787216</v>
      </c>
      <c r="D40" s="314">
        <f t="shared" si="3"/>
        <v>0.30101065282709644</v>
      </c>
      <c r="E40" s="314">
        <f t="shared" si="4"/>
        <v>0.29254302103250479</v>
      </c>
      <c r="F40" s="314">
        <f t="shared" si="5"/>
        <v>0.29390876809614858</v>
      </c>
      <c r="G40" s="314">
        <f t="shared" si="6"/>
        <v>0.30005462988254578</v>
      </c>
      <c r="H40" s="314">
        <f t="shared" si="7"/>
        <v>0.30346899754165529</v>
      </c>
      <c r="I40" s="314">
        <f t="shared" si="8"/>
        <v>0.30483474460529908</v>
      </c>
      <c r="J40" s="314">
        <f t="shared" si="9"/>
        <v>0.30934170991532367</v>
      </c>
    </row>
    <row r="41" spans="1:10" x14ac:dyDescent="0.25">
      <c r="A41" s="311" t="s">
        <v>184</v>
      </c>
      <c r="B41" s="317">
        <v>5343</v>
      </c>
      <c r="C41" s="314">
        <f t="shared" si="2"/>
        <v>0.35373385738349244</v>
      </c>
      <c r="D41" s="314">
        <f t="shared" si="3"/>
        <v>0.36908104061388736</v>
      </c>
      <c r="E41" s="314">
        <f t="shared" si="4"/>
        <v>0.37694179300018715</v>
      </c>
      <c r="F41" s="314">
        <f t="shared" si="5"/>
        <v>0.38442822384428221</v>
      </c>
      <c r="G41" s="314">
        <f t="shared" si="6"/>
        <v>0.38442822384428221</v>
      </c>
      <c r="H41" s="314">
        <f t="shared" si="7"/>
        <v>0.38068500842223468</v>
      </c>
      <c r="I41" s="314">
        <f t="shared" si="8"/>
        <v>0.38367958075987274</v>
      </c>
      <c r="J41" s="314">
        <f t="shared" si="9"/>
        <v>0.3921018154594797</v>
      </c>
    </row>
    <row r="42" spans="1:10" x14ac:dyDescent="0.25">
      <c r="A42" s="311" t="s">
        <v>190</v>
      </c>
      <c r="B42" s="317">
        <v>5214</v>
      </c>
      <c r="C42" s="314">
        <f t="shared" si="2"/>
        <v>0.45991561181434598</v>
      </c>
      <c r="D42" s="314">
        <f t="shared" si="3"/>
        <v>0.44322976601457614</v>
      </c>
      <c r="E42" s="314">
        <f t="shared" si="4"/>
        <v>0.45397008055235905</v>
      </c>
      <c r="F42" s="314">
        <f t="shared" si="5"/>
        <v>0.45799769850402761</v>
      </c>
      <c r="G42" s="314">
        <f t="shared" si="6"/>
        <v>0.46164173379363255</v>
      </c>
      <c r="H42" s="314">
        <f t="shared" si="7"/>
        <v>0.47142309167625623</v>
      </c>
      <c r="I42" s="314">
        <f t="shared" si="8"/>
        <v>0.46413502109704641</v>
      </c>
      <c r="J42" s="314">
        <f t="shared" si="9"/>
        <v>0.46892980437284237</v>
      </c>
    </row>
    <row r="43" spans="1:10" x14ac:dyDescent="0.25">
      <c r="A43" s="311" t="s">
        <v>195</v>
      </c>
      <c r="B43" s="317">
        <v>6314</v>
      </c>
      <c r="C43" s="314">
        <f t="shared" si="2"/>
        <v>0.35413367120684192</v>
      </c>
      <c r="D43" s="314">
        <f t="shared" si="3"/>
        <v>0.36743744060817229</v>
      </c>
      <c r="E43" s="314">
        <f t="shared" si="4"/>
        <v>0.36933797909407667</v>
      </c>
      <c r="F43" s="314">
        <f t="shared" si="5"/>
        <v>0.37678175483053533</v>
      </c>
      <c r="G43" s="314">
        <f t="shared" si="6"/>
        <v>0.37583148558758317</v>
      </c>
      <c r="H43" s="314">
        <f t="shared" si="7"/>
        <v>0.37488121634463095</v>
      </c>
      <c r="I43" s="314">
        <f t="shared" si="8"/>
        <v>0.37266392144440924</v>
      </c>
      <c r="J43" s="314">
        <f t="shared" si="9"/>
        <v>0.37313905606588532</v>
      </c>
    </row>
    <row r="44" spans="1:10" x14ac:dyDescent="0.25">
      <c r="A44" s="311" t="s">
        <v>37</v>
      </c>
      <c r="B44" s="317">
        <v>16618</v>
      </c>
      <c r="C44" s="314">
        <f t="shared" si="2"/>
        <v>0.2071248044289325</v>
      </c>
      <c r="D44" s="314">
        <f t="shared" si="3"/>
        <v>0.20381514020941149</v>
      </c>
      <c r="E44" s="314">
        <f t="shared" si="4"/>
        <v>0.21139728005776867</v>
      </c>
      <c r="F44" s="314">
        <f t="shared" si="5"/>
        <v>0.21356360572872787</v>
      </c>
      <c r="G44" s="314">
        <f t="shared" si="6"/>
        <v>0.21536887712119387</v>
      </c>
      <c r="H44" s="314">
        <f t="shared" si="7"/>
        <v>0.21572993139968707</v>
      </c>
      <c r="I44" s="314">
        <f t="shared" si="8"/>
        <v>0.21079552292694667</v>
      </c>
      <c r="J44" s="314">
        <f t="shared" si="9"/>
        <v>0.21326272716331687</v>
      </c>
    </row>
    <row r="45" spans="1:10" x14ac:dyDescent="0.25">
      <c r="A45" s="311" t="s">
        <v>39</v>
      </c>
      <c r="B45" s="317">
        <v>5631</v>
      </c>
      <c r="C45" s="314">
        <f t="shared" si="2"/>
        <v>0.35659740721008704</v>
      </c>
      <c r="D45" s="314">
        <f t="shared" si="3"/>
        <v>0.37329071212928433</v>
      </c>
      <c r="E45" s="314">
        <f t="shared" si="4"/>
        <v>0.37311312377908007</v>
      </c>
      <c r="F45" s="314">
        <f t="shared" si="5"/>
        <v>0.37453383058071388</v>
      </c>
      <c r="G45" s="314">
        <f t="shared" si="6"/>
        <v>0.38430118984194639</v>
      </c>
      <c r="H45" s="314">
        <f t="shared" si="7"/>
        <v>0.3919374889007281</v>
      </c>
      <c r="I45" s="314">
        <f t="shared" si="8"/>
        <v>0.39531166755460839</v>
      </c>
      <c r="J45" s="314">
        <f t="shared" si="9"/>
        <v>0.40330314331379863</v>
      </c>
    </row>
    <row r="46" spans="1:10" x14ac:dyDescent="0.25">
      <c r="A46" s="311" t="s">
        <v>268</v>
      </c>
      <c r="B46" s="317">
        <v>4629</v>
      </c>
      <c r="C46" s="314">
        <f t="shared" si="2"/>
        <v>0.46014257939079717</v>
      </c>
      <c r="D46" s="314">
        <f t="shared" si="3"/>
        <v>0.46208684381075826</v>
      </c>
      <c r="E46" s="314">
        <f t="shared" si="4"/>
        <v>0.47007993087059841</v>
      </c>
      <c r="F46" s="314">
        <f t="shared" si="5"/>
        <v>0.47094404839058113</v>
      </c>
      <c r="G46" s="314">
        <f t="shared" si="6"/>
        <v>0.47915316483041692</v>
      </c>
      <c r="H46" s="314">
        <f t="shared" si="7"/>
        <v>0.48541801685029162</v>
      </c>
      <c r="I46" s="314">
        <f t="shared" si="8"/>
        <v>0.47872110607042556</v>
      </c>
      <c r="J46" s="314">
        <f t="shared" si="9"/>
        <v>0.49470728019010585</v>
      </c>
    </row>
    <row r="47" spans="1:10" x14ac:dyDescent="0.25">
      <c r="A47" s="311" t="s">
        <v>218</v>
      </c>
      <c r="B47" s="317">
        <v>5566</v>
      </c>
      <c r="C47" s="314">
        <f t="shared" si="2"/>
        <v>0.34980237154150196</v>
      </c>
      <c r="D47" s="314">
        <f t="shared" si="3"/>
        <v>0.35573122529644269</v>
      </c>
      <c r="E47" s="314">
        <f t="shared" si="4"/>
        <v>0.35411426518145883</v>
      </c>
      <c r="F47" s="314">
        <f t="shared" si="5"/>
        <v>0.34800574919151994</v>
      </c>
      <c r="G47" s="314">
        <f t="shared" si="6"/>
        <v>0.34800574919151994</v>
      </c>
      <c r="H47" s="314">
        <f t="shared" si="7"/>
        <v>0.34782608695652173</v>
      </c>
      <c r="I47" s="314">
        <f t="shared" si="8"/>
        <v>0.35159899389148402</v>
      </c>
      <c r="J47" s="314">
        <f t="shared" si="9"/>
        <v>0.35806683435141934</v>
      </c>
    </row>
    <row r="48" spans="1:10" ht="15.75" thickBot="1" x14ac:dyDescent="0.3">
      <c r="A48" s="312" t="s">
        <v>269</v>
      </c>
      <c r="B48" s="318">
        <v>25066</v>
      </c>
      <c r="C48" s="315">
        <f t="shared" si="2"/>
        <v>8.621239926593792E-2</v>
      </c>
      <c r="D48" s="315">
        <f t="shared" si="3"/>
        <v>8.6970398148886935E-2</v>
      </c>
      <c r="E48" s="315">
        <f t="shared" si="4"/>
        <v>8.5813452485438438E-2</v>
      </c>
      <c r="F48" s="315">
        <f t="shared" si="5"/>
        <v>8.6930503470836987E-2</v>
      </c>
      <c r="G48" s="315">
        <f t="shared" si="6"/>
        <v>8.8526290592834914E-2</v>
      </c>
      <c r="H48" s="315">
        <f t="shared" si="7"/>
        <v>9.2834915822229316E-2</v>
      </c>
      <c r="I48" s="315">
        <f t="shared" si="8"/>
        <v>9.1039655309981649E-2</v>
      </c>
      <c r="J48" s="315">
        <f t="shared" si="9"/>
        <v>9.3433335992978539E-2</v>
      </c>
    </row>
  </sheetData>
  <mergeCells count="11">
    <mergeCell ref="A1:I1"/>
    <mergeCell ref="A3:A4"/>
    <mergeCell ref="B3:B4"/>
    <mergeCell ref="C4:I4"/>
    <mergeCell ref="C28:J29"/>
    <mergeCell ref="A25:J26"/>
    <mergeCell ref="L4:L5"/>
    <mergeCell ref="M4:M5"/>
    <mergeCell ref="N5:T5"/>
    <mergeCell ref="A27:A29"/>
    <mergeCell ref="B27:B29"/>
  </mergeCells>
  <pageMargins left="0.7" right="0.7" top="0.75" bottom="0.75" header="0.3" footer="0.3"/>
  <pageSetup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26"/>
  <sheetViews>
    <sheetView workbookViewId="0">
      <selection activeCell="F29" sqref="F29"/>
    </sheetView>
  </sheetViews>
  <sheetFormatPr defaultRowHeight="14.25" x14ac:dyDescent="0.2"/>
  <cols>
    <col min="1" max="1" width="12.85546875" style="5" customWidth="1"/>
    <col min="2" max="2" width="6" style="5" bestFit="1" customWidth="1"/>
    <col min="3" max="3" width="7.7109375" style="5" bestFit="1" customWidth="1"/>
    <col min="4" max="4" width="8" style="5" bestFit="1" customWidth="1"/>
    <col min="5" max="5" width="6" style="5" bestFit="1" customWidth="1"/>
    <col min="6" max="6" width="7.7109375" style="5" bestFit="1" customWidth="1"/>
    <col min="7" max="7" width="8" style="5" bestFit="1" customWidth="1"/>
    <col min="8" max="8" width="5.140625" style="5" bestFit="1" customWidth="1"/>
    <col min="9" max="9" width="7.7109375" style="5" bestFit="1" customWidth="1"/>
    <col min="10" max="10" width="8" style="5" bestFit="1" customWidth="1"/>
    <col min="11" max="11" width="6" style="5" bestFit="1" customWidth="1"/>
    <col min="12" max="12" width="7.7109375" style="5" bestFit="1" customWidth="1"/>
    <col min="13" max="13" width="8" style="5" bestFit="1" customWidth="1"/>
    <col min="14" max="14" width="6" style="5" bestFit="1" customWidth="1"/>
    <col min="15" max="15" width="7.7109375" style="5" bestFit="1" customWidth="1"/>
    <col min="16" max="16" width="8" style="5" bestFit="1" customWidth="1"/>
    <col min="17" max="16384" width="9.140625" style="5"/>
  </cols>
  <sheetData>
    <row r="1" spans="1:16" ht="27" customHeight="1" x14ac:dyDescent="0.2">
      <c r="A1" s="377" t="s">
        <v>272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6"/>
    </row>
    <row r="2" spans="1:16" ht="14.25" customHeight="1" x14ac:dyDescent="0.2">
      <c r="A2" s="378" t="s">
        <v>51</v>
      </c>
      <c r="B2" s="376" t="s">
        <v>125</v>
      </c>
      <c r="C2" s="376"/>
      <c r="D2" s="376"/>
      <c r="E2" s="376" t="s">
        <v>120</v>
      </c>
      <c r="F2" s="379"/>
      <c r="G2" s="379"/>
      <c r="H2" s="379"/>
      <c r="I2" s="379"/>
      <c r="J2" s="379"/>
      <c r="K2" s="379"/>
      <c r="L2" s="379"/>
      <c r="M2" s="379"/>
      <c r="N2" s="379"/>
      <c r="O2" s="379"/>
      <c r="P2" s="379"/>
    </row>
    <row r="3" spans="1:16" x14ac:dyDescent="0.2">
      <c r="A3" s="378"/>
      <c r="B3" s="376"/>
      <c r="C3" s="376"/>
      <c r="D3" s="376"/>
      <c r="E3" s="376" t="s">
        <v>121</v>
      </c>
      <c r="F3" s="379"/>
      <c r="G3" s="379"/>
      <c r="H3" s="376" t="s">
        <v>122</v>
      </c>
      <c r="I3" s="379"/>
      <c r="J3" s="379"/>
      <c r="K3" s="376" t="s">
        <v>123</v>
      </c>
      <c r="L3" s="379"/>
      <c r="M3" s="379"/>
      <c r="N3" s="376" t="s">
        <v>124</v>
      </c>
      <c r="O3" s="379"/>
      <c r="P3" s="379"/>
    </row>
    <row r="4" spans="1:16" x14ac:dyDescent="0.2">
      <c r="A4" s="378"/>
      <c r="B4" s="254" t="s">
        <v>49</v>
      </c>
      <c r="C4" s="253" t="s">
        <v>102</v>
      </c>
      <c r="D4" s="244" t="s">
        <v>103</v>
      </c>
      <c r="E4" s="254" t="s">
        <v>49</v>
      </c>
      <c r="F4" s="244" t="s">
        <v>102</v>
      </c>
      <c r="G4" s="244" t="s">
        <v>103</v>
      </c>
      <c r="H4" s="254" t="s">
        <v>49</v>
      </c>
      <c r="I4" s="244" t="s">
        <v>102</v>
      </c>
      <c r="J4" s="244" t="s">
        <v>103</v>
      </c>
      <c r="K4" s="244" t="s">
        <v>49</v>
      </c>
      <c r="L4" s="244" t="s">
        <v>102</v>
      </c>
      <c r="M4" s="244" t="s">
        <v>103</v>
      </c>
      <c r="N4" s="244" t="s">
        <v>49</v>
      </c>
      <c r="O4" s="244" t="s">
        <v>102</v>
      </c>
      <c r="P4" s="244" t="s">
        <v>103</v>
      </c>
    </row>
    <row r="5" spans="1:16" x14ac:dyDescent="0.2">
      <c r="A5" s="245" t="s">
        <v>49</v>
      </c>
      <c r="B5" s="255">
        <v>58343</v>
      </c>
      <c r="C5" s="249">
        <v>29134</v>
      </c>
      <c r="D5" s="246">
        <v>29209</v>
      </c>
      <c r="E5" s="255">
        <v>17448</v>
      </c>
      <c r="F5" s="246">
        <v>8534</v>
      </c>
      <c r="G5" s="246">
        <v>8914</v>
      </c>
      <c r="H5" s="255">
        <v>1516</v>
      </c>
      <c r="I5" s="246">
        <v>748</v>
      </c>
      <c r="J5" s="246">
        <v>768</v>
      </c>
      <c r="K5" s="255">
        <f t="shared" ref="K5:P5" si="0">+K7+K8+K9+K10+K11+K12+K6+K13+K14+K15+K16+K17+K18+K19+K20+K21+K22+K23</f>
        <v>12046</v>
      </c>
      <c r="L5" s="246">
        <f t="shared" si="0"/>
        <v>6016</v>
      </c>
      <c r="M5" s="246">
        <f t="shared" si="0"/>
        <v>6030</v>
      </c>
      <c r="N5" s="255">
        <f t="shared" si="0"/>
        <v>27333</v>
      </c>
      <c r="O5" s="246">
        <f t="shared" si="0"/>
        <v>13836</v>
      </c>
      <c r="P5" s="246">
        <f t="shared" si="0"/>
        <v>13497</v>
      </c>
    </row>
    <row r="6" spans="1:16" x14ac:dyDescent="0.2">
      <c r="A6" s="41" t="s">
        <v>11</v>
      </c>
      <c r="B6" s="256">
        <v>18739</v>
      </c>
      <c r="C6" s="250">
        <v>9181</v>
      </c>
      <c r="D6" s="247">
        <v>9558</v>
      </c>
      <c r="E6" s="256">
        <v>17448</v>
      </c>
      <c r="F6" s="247">
        <v>8534</v>
      </c>
      <c r="G6" s="247">
        <v>8914</v>
      </c>
      <c r="H6" s="256">
        <v>0</v>
      </c>
      <c r="I6" s="247">
        <v>0</v>
      </c>
      <c r="J6" s="247">
        <v>0</v>
      </c>
      <c r="K6" s="256">
        <v>0</v>
      </c>
      <c r="L6" s="247">
        <v>0</v>
      </c>
      <c r="M6" s="247">
        <v>0</v>
      </c>
      <c r="N6" s="256">
        <v>1291</v>
      </c>
      <c r="O6" s="247">
        <v>647</v>
      </c>
      <c r="P6" s="247">
        <v>644</v>
      </c>
    </row>
    <row r="7" spans="1:16" x14ac:dyDescent="0.2">
      <c r="A7" s="41" t="s">
        <v>13</v>
      </c>
      <c r="B7" s="256">
        <v>2091</v>
      </c>
      <c r="C7" s="250">
        <v>1046</v>
      </c>
      <c r="D7" s="247">
        <v>1045</v>
      </c>
      <c r="E7" s="256">
        <v>0</v>
      </c>
      <c r="F7" s="247">
        <v>0</v>
      </c>
      <c r="G7" s="247">
        <v>0</v>
      </c>
      <c r="H7" s="256">
        <v>0</v>
      </c>
      <c r="I7" s="247">
        <v>0</v>
      </c>
      <c r="J7" s="247">
        <v>0</v>
      </c>
      <c r="K7" s="256">
        <v>958</v>
      </c>
      <c r="L7" s="247">
        <v>479</v>
      </c>
      <c r="M7" s="247">
        <v>479</v>
      </c>
      <c r="N7" s="256">
        <v>1133</v>
      </c>
      <c r="O7" s="247">
        <v>567</v>
      </c>
      <c r="P7" s="247">
        <v>566</v>
      </c>
    </row>
    <row r="8" spans="1:16" x14ac:dyDescent="0.2">
      <c r="A8" s="41" t="s">
        <v>15</v>
      </c>
      <c r="B8" s="256">
        <v>3044</v>
      </c>
      <c r="C8" s="250">
        <v>1525</v>
      </c>
      <c r="D8" s="247">
        <v>1519</v>
      </c>
      <c r="E8" s="256">
        <v>0</v>
      </c>
      <c r="F8" s="247">
        <v>0</v>
      </c>
      <c r="G8" s="247">
        <v>0</v>
      </c>
      <c r="H8" s="256">
        <v>0</v>
      </c>
      <c r="I8" s="247">
        <v>0</v>
      </c>
      <c r="J8" s="247">
        <v>0</v>
      </c>
      <c r="K8" s="256">
        <v>1136</v>
      </c>
      <c r="L8" s="247">
        <v>572</v>
      </c>
      <c r="M8" s="247">
        <v>564</v>
      </c>
      <c r="N8" s="256">
        <v>1908</v>
      </c>
      <c r="O8" s="247">
        <v>953</v>
      </c>
      <c r="P8" s="247">
        <v>955</v>
      </c>
    </row>
    <row r="9" spans="1:16" x14ac:dyDescent="0.2">
      <c r="A9" s="41" t="s">
        <v>17</v>
      </c>
      <c r="B9" s="256">
        <v>2253</v>
      </c>
      <c r="C9" s="250">
        <v>1117</v>
      </c>
      <c r="D9" s="247">
        <v>1136</v>
      </c>
      <c r="E9" s="256">
        <v>0</v>
      </c>
      <c r="F9" s="247">
        <v>0</v>
      </c>
      <c r="G9" s="247">
        <v>0</v>
      </c>
      <c r="H9" s="256">
        <v>0</v>
      </c>
      <c r="I9" s="247">
        <v>0</v>
      </c>
      <c r="J9" s="247">
        <v>0</v>
      </c>
      <c r="K9" s="256">
        <v>726</v>
      </c>
      <c r="L9" s="247">
        <v>354</v>
      </c>
      <c r="M9" s="247">
        <v>372</v>
      </c>
      <c r="N9" s="256">
        <v>1527</v>
      </c>
      <c r="O9" s="247">
        <v>763</v>
      </c>
      <c r="P9" s="247">
        <v>764</v>
      </c>
    </row>
    <row r="10" spans="1:16" x14ac:dyDescent="0.2">
      <c r="A10" s="41" t="s">
        <v>19</v>
      </c>
      <c r="B10" s="256">
        <v>2178</v>
      </c>
      <c r="C10" s="250">
        <v>1080</v>
      </c>
      <c r="D10" s="247">
        <v>1098</v>
      </c>
      <c r="E10" s="256">
        <v>0</v>
      </c>
      <c r="F10" s="247">
        <v>0</v>
      </c>
      <c r="G10" s="247">
        <v>0</v>
      </c>
      <c r="H10" s="256">
        <v>0</v>
      </c>
      <c r="I10" s="247">
        <v>0</v>
      </c>
      <c r="J10" s="247">
        <v>0</v>
      </c>
      <c r="K10" s="256">
        <v>341</v>
      </c>
      <c r="L10" s="247">
        <v>160</v>
      </c>
      <c r="M10" s="247">
        <v>181</v>
      </c>
      <c r="N10" s="256">
        <v>1837</v>
      </c>
      <c r="O10" s="247">
        <v>920</v>
      </c>
      <c r="P10" s="247">
        <v>917</v>
      </c>
    </row>
    <row r="11" spans="1:16" x14ac:dyDescent="0.2">
      <c r="A11" s="41" t="s">
        <v>21</v>
      </c>
      <c r="B11" s="256">
        <v>1788</v>
      </c>
      <c r="C11" s="250">
        <v>880</v>
      </c>
      <c r="D11" s="247">
        <v>908</v>
      </c>
      <c r="E11" s="256">
        <v>0</v>
      </c>
      <c r="F11" s="247">
        <v>0</v>
      </c>
      <c r="G11" s="247">
        <v>0</v>
      </c>
      <c r="H11" s="256">
        <v>0</v>
      </c>
      <c r="I11" s="247">
        <v>0</v>
      </c>
      <c r="J11" s="247">
        <v>0</v>
      </c>
      <c r="K11" s="256">
        <v>343</v>
      </c>
      <c r="L11" s="247">
        <v>172</v>
      </c>
      <c r="M11" s="247">
        <v>171</v>
      </c>
      <c r="N11" s="256">
        <v>1445</v>
      </c>
      <c r="O11" s="247">
        <v>708</v>
      </c>
      <c r="P11" s="247">
        <v>737</v>
      </c>
    </row>
    <row r="12" spans="1:16" x14ac:dyDescent="0.2">
      <c r="A12" s="41" t="s">
        <v>23</v>
      </c>
      <c r="B12" s="256">
        <v>3163</v>
      </c>
      <c r="C12" s="250">
        <v>1563</v>
      </c>
      <c r="D12" s="247">
        <v>1600</v>
      </c>
      <c r="E12" s="256">
        <v>0</v>
      </c>
      <c r="F12" s="247">
        <v>0</v>
      </c>
      <c r="G12" s="247">
        <v>0</v>
      </c>
      <c r="H12" s="256">
        <v>726</v>
      </c>
      <c r="I12" s="247">
        <v>348</v>
      </c>
      <c r="J12" s="247">
        <v>378</v>
      </c>
      <c r="K12" s="256">
        <v>496</v>
      </c>
      <c r="L12" s="247">
        <v>238</v>
      </c>
      <c r="M12" s="247">
        <v>258</v>
      </c>
      <c r="N12" s="256">
        <v>1941</v>
      </c>
      <c r="O12" s="247">
        <v>977</v>
      </c>
      <c r="P12" s="247">
        <v>964</v>
      </c>
    </row>
    <row r="13" spans="1:16" x14ac:dyDescent="0.2">
      <c r="A13" s="41" t="s">
        <v>25</v>
      </c>
      <c r="B13" s="256">
        <v>1837</v>
      </c>
      <c r="C13" s="250">
        <v>946</v>
      </c>
      <c r="D13" s="247">
        <v>891</v>
      </c>
      <c r="E13" s="256">
        <v>0</v>
      </c>
      <c r="F13" s="247">
        <v>0</v>
      </c>
      <c r="G13" s="247">
        <v>0</v>
      </c>
      <c r="H13" s="256">
        <v>0</v>
      </c>
      <c r="I13" s="247">
        <v>0</v>
      </c>
      <c r="J13" s="247">
        <v>0</v>
      </c>
      <c r="K13" s="256">
        <v>349</v>
      </c>
      <c r="L13" s="247">
        <v>179</v>
      </c>
      <c r="M13" s="247">
        <v>170</v>
      </c>
      <c r="N13" s="256">
        <v>1488</v>
      </c>
      <c r="O13" s="247">
        <v>767</v>
      </c>
      <c r="P13" s="247">
        <v>721</v>
      </c>
    </row>
    <row r="14" spans="1:16" x14ac:dyDescent="0.2">
      <c r="A14" s="41" t="s">
        <v>27</v>
      </c>
      <c r="B14" s="256">
        <v>1649</v>
      </c>
      <c r="C14" s="250">
        <v>862</v>
      </c>
      <c r="D14" s="247">
        <v>787</v>
      </c>
      <c r="E14" s="256">
        <v>0</v>
      </c>
      <c r="F14" s="247">
        <v>0</v>
      </c>
      <c r="G14" s="247">
        <v>0</v>
      </c>
      <c r="H14" s="256">
        <v>0</v>
      </c>
      <c r="I14" s="247">
        <v>0</v>
      </c>
      <c r="J14" s="247">
        <v>0</v>
      </c>
      <c r="K14" s="256">
        <v>330</v>
      </c>
      <c r="L14" s="247">
        <v>173</v>
      </c>
      <c r="M14" s="247">
        <v>157</v>
      </c>
      <c r="N14" s="256">
        <v>1319</v>
      </c>
      <c r="O14" s="247">
        <v>689</v>
      </c>
      <c r="P14" s="247">
        <v>630</v>
      </c>
    </row>
    <row r="15" spans="1:16" x14ac:dyDescent="0.2">
      <c r="A15" s="41" t="s">
        <v>29</v>
      </c>
      <c r="B15" s="256">
        <v>2265</v>
      </c>
      <c r="C15" s="250">
        <v>1124</v>
      </c>
      <c r="D15" s="247">
        <v>1141</v>
      </c>
      <c r="E15" s="256">
        <v>0</v>
      </c>
      <c r="F15" s="247">
        <v>0</v>
      </c>
      <c r="G15" s="247">
        <v>0</v>
      </c>
      <c r="H15" s="256">
        <v>0</v>
      </c>
      <c r="I15" s="247">
        <v>0</v>
      </c>
      <c r="J15" s="247">
        <v>0</v>
      </c>
      <c r="K15" s="256">
        <v>845</v>
      </c>
      <c r="L15" s="247">
        <v>419</v>
      </c>
      <c r="M15" s="247">
        <v>426</v>
      </c>
      <c r="N15" s="256">
        <v>1420</v>
      </c>
      <c r="O15" s="247">
        <v>705</v>
      </c>
      <c r="P15" s="247">
        <v>715</v>
      </c>
    </row>
    <row r="16" spans="1:16" x14ac:dyDescent="0.2">
      <c r="A16" s="41" t="s">
        <v>31</v>
      </c>
      <c r="B16" s="256">
        <v>2095</v>
      </c>
      <c r="C16" s="250">
        <v>1084</v>
      </c>
      <c r="D16" s="247">
        <v>1011</v>
      </c>
      <c r="E16" s="256">
        <v>0</v>
      </c>
      <c r="F16" s="247">
        <v>0</v>
      </c>
      <c r="G16" s="247">
        <v>0</v>
      </c>
      <c r="H16" s="256">
        <v>0</v>
      </c>
      <c r="I16" s="247">
        <v>0</v>
      </c>
      <c r="J16" s="247">
        <v>0</v>
      </c>
      <c r="K16" s="256">
        <v>832</v>
      </c>
      <c r="L16" s="247">
        <v>433</v>
      </c>
      <c r="M16" s="247">
        <v>399</v>
      </c>
      <c r="N16" s="256">
        <v>1263</v>
      </c>
      <c r="O16" s="247">
        <v>651</v>
      </c>
      <c r="P16" s="247">
        <v>612</v>
      </c>
    </row>
    <row r="17" spans="1:16" x14ac:dyDescent="0.2">
      <c r="A17" s="41" t="s">
        <v>33</v>
      </c>
      <c r="B17" s="256">
        <v>2445</v>
      </c>
      <c r="C17" s="250">
        <v>1268</v>
      </c>
      <c r="D17" s="247">
        <v>1177</v>
      </c>
      <c r="E17" s="256">
        <v>0</v>
      </c>
      <c r="F17" s="247">
        <v>0</v>
      </c>
      <c r="G17" s="247">
        <v>0</v>
      </c>
      <c r="H17" s="256">
        <v>0</v>
      </c>
      <c r="I17" s="247">
        <v>0</v>
      </c>
      <c r="J17" s="247">
        <v>0</v>
      </c>
      <c r="K17" s="256">
        <v>653</v>
      </c>
      <c r="L17" s="247">
        <v>334</v>
      </c>
      <c r="M17" s="247">
        <v>319</v>
      </c>
      <c r="N17" s="256">
        <v>1792</v>
      </c>
      <c r="O17" s="247">
        <v>934</v>
      </c>
      <c r="P17" s="247">
        <v>858</v>
      </c>
    </row>
    <row r="18" spans="1:16" x14ac:dyDescent="0.2">
      <c r="A18" s="41" t="s">
        <v>35</v>
      </c>
      <c r="B18" s="256">
        <v>2356</v>
      </c>
      <c r="C18" s="250">
        <v>1208</v>
      </c>
      <c r="D18" s="247">
        <v>1148</v>
      </c>
      <c r="E18" s="256">
        <v>0</v>
      </c>
      <c r="F18" s="247">
        <v>0</v>
      </c>
      <c r="G18" s="247">
        <v>0</v>
      </c>
      <c r="H18" s="256">
        <v>0</v>
      </c>
      <c r="I18" s="247">
        <v>0</v>
      </c>
      <c r="J18" s="247">
        <v>0</v>
      </c>
      <c r="K18" s="256">
        <v>368</v>
      </c>
      <c r="L18" s="247">
        <v>177</v>
      </c>
      <c r="M18" s="247">
        <v>191</v>
      </c>
      <c r="N18" s="256">
        <v>1988</v>
      </c>
      <c r="O18" s="247">
        <v>1031</v>
      </c>
      <c r="P18" s="247">
        <v>957</v>
      </c>
    </row>
    <row r="19" spans="1:16" x14ac:dyDescent="0.2">
      <c r="A19" s="41" t="s">
        <v>37</v>
      </c>
      <c r="B19" s="256">
        <v>3544</v>
      </c>
      <c r="C19" s="250">
        <v>1768</v>
      </c>
      <c r="D19" s="247">
        <v>1776</v>
      </c>
      <c r="E19" s="256">
        <v>0</v>
      </c>
      <c r="F19" s="247">
        <v>0</v>
      </c>
      <c r="G19" s="247">
        <v>0</v>
      </c>
      <c r="H19" s="256">
        <v>790</v>
      </c>
      <c r="I19" s="247">
        <v>400</v>
      </c>
      <c r="J19" s="247">
        <v>390</v>
      </c>
      <c r="K19" s="256">
        <v>671</v>
      </c>
      <c r="L19" s="247">
        <v>334</v>
      </c>
      <c r="M19" s="247">
        <v>337</v>
      </c>
      <c r="N19" s="256">
        <v>2083</v>
      </c>
      <c r="O19" s="247">
        <v>1034</v>
      </c>
      <c r="P19" s="247">
        <v>1049</v>
      </c>
    </row>
    <row r="20" spans="1:16" x14ac:dyDescent="0.2">
      <c r="A20" s="41" t="s">
        <v>39</v>
      </c>
      <c r="B20" s="256">
        <v>2271</v>
      </c>
      <c r="C20" s="250">
        <v>1154</v>
      </c>
      <c r="D20" s="247">
        <v>1117</v>
      </c>
      <c r="E20" s="256">
        <v>0</v>
      </c>
      <c r="F20" s="247">
        <v>0</v>
      </c>
      <c r="G20" s="247">
        <v>0</v>
      </c>
      <c r="H20" s="256">
        <v>0</v>
      </c>
      <c r="I20" s="247">
        <v>0</v>
      </c>
      <c r="J20" s="247">
        <v>0</v>
      </c>
      <c r="K20" s="256">
        <v>1206</v>
      </c>
      <c r="L20" s="247">
        <v>612</v>
      </c>
      <c r="M20" s="247">
        <v>594</v>
      </c>
      <c r="N20" s="256">
        <v>1065</v>
      </c>
      <c r="O20" s="247">
        <v>542</v>
      </c>
      <c r="P20" s="247">
        <v>523</v>
      </c>
    </row>
    <row r="21" spans="1:16" x14ac:dyDescent="0.2">
      <c r="A21" s="41" t="s">
        <v>41</v>
      </c>
      <c r="B21" s="256">
        <v>2290</v>
      </c>
      <c r="C21" s="250">
        <v>1165</v>
      </c>
      <c r="D21" s="247">
        <v>1125</v>
      </c>
      <c r="E21" s="256">
        <v>0</v>
      </c>
      <c r="F21" s="247">
        <v>0</v>
      </c>
      <c r="G21" s="247">
        <v>0</v>
      </c>
      <c r="H21" s="256">
        <v>0</v>
      </c>
      <c r="I21" s="247">
        <v>0</v>
      </c>
      <c r="J21" s="247">
        <v>0</v>
      </c>
      <c r="K21" s="256">
        <v>1021</v>
      </c>
      <c r="L21" s="247">
        <v>515</v>
      </c>
      <c r="M21" s="247">
        <v>506</v>
      </c>
      <c r="N21" s="256">
        <v>1269</v>
      </c>
      <c r="O21" s="247">
        <v>650</v>
      </c>
      <c r="P21" s="247">
        <v>619</v>
      </c>
    </row>
    <row r="22" spans="1:16" x14ac:dyDescent="0.2">
      <c r="A22" s="41" t="s">
        <v>43</v>
      </c>
      <c r="B22" s="256">
        <v>1993</v>
      </c>
      <c r="C22" s="250">
        <v>993</v>
      </c>
      <c r="D22" s="247">
        <v>1000</v>
      </c>
      <c r="E22" s="256">
        <v>0</v>
      </c>
      <c r="F22" s="247">
        <v>0</v>
      </c>
      <c r="G22" s="247">
        <v>0</v>
      </c>
      <c r="H22" s="256">
        <v>0</v>
      </c>
      <c r="I22" s="247">
        <v>0</v>
      </c>
      <c r="J22" s="247">
        <v>0</v>
      </c>
      <c r="K22" s="256">
        <v>829</v>
      </c>
      <c r="L22" s="247">
        <v>396</v>
      </c>
      <c r="M22" s="247">
        <v>433</v>
      </c>
      <c r="N22" s="256">
        <v>1164</v>
      </c>
      <c r="O22" s="247">
        <v>597</v>
      </c>
      <c r="P22" s="247">
        <v>567</v>
      </c>
    </row>
    <row r="23" spans="1:16" ht="15" thickBot="1" x14ac:dyDescent="0.25">
      <c r="A23" s="68" t="s">
        <v>45</v>
      </c>
      <c r="B23" s="257">
        <v>2342</v>
      </c>
      <c r="C23" s="251">
        <v>1170</v>
      </c>
      <c r="D23" s="248">
        <v>1172</v>
      </c>
      <c r="E23" s="257">
        <v>0</v>
      </c>
      <c r="F23" s="248">
        <v>0</v>
      </c>
      <c r="G23" s="248">
        <v>0</v>
      </c>
      <c r="H23" s="257">
        <v>0</v>
      </c>
      <c r="I23" s="248">
        <v>0</v>
      </c>
      <c r="J23" s="248">
        <v>0</v>
      </c>
      <c r="K23" s="257">
        <v>942</v>
      </c>
      <c r="L23" s="248">
        <v>469</v>
      </c>
      <c r="M23" s="248">
        <v>473</v>
      </c>
      <c r="N23" s="257">
        <v>1400</v>
      </c>
      <c r="O23" s="248">
        <v>701</v>
      </c>
      <c r="P23" s="248">
        <v>699</v>
      </c>
    </row>
    <row r="26" spans="1:16" x14ac:dyDescent="0.2">
      <c r="C26" s="47">
        <f>+C5/B5*100</f>
        <v>49.935724937010441</v>
      </c>
      <c r="D26" s="47">
        <f>+D5/B5*100</f>
        <v>50.064275062989559</v>
      </c>
    </row>
  </sheetData>
  <mergeCells count="8">
    <mergeCell ref="B2:D3"/>
    <mergeCell ref="A1:O1"/>
    <mergeCell ref="A2:A4"/>
    <mergeCell ref="E2:P2"/>
    <mergeCell ref="E3:G3"/>
    <mergeCell ref="H3:J3"/>
    <mergeCell ref="K3:M3"/>
    <mergeCell ref="N3:P3"/>
  </mergeCells>
  <pageMargins left="0.7" right="0.7" top="0.75" bottom="0.75" header="0.3" footer="0.3"/>
  <pageSetup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S332"/>
  <sheetViews>
    <sheetView workbookViewId="0">
      <selection activeCell="O356" sqref="O356"/>
    </sheetView>
  </sheetViews>
  <sheetFormatPr defaultRowHeight="11.25" x14ac:dyDescent="0.2"/>
  <cols>
    <col min="1" max="1" width="0.140625" style="243" customWidth="1"/>
    <col min="2" max="2" width="8.42578125" style="243" bestFit="1" customWidth="1"/>
    <col min="3" max="3" width="5.28515625" style="243" customWidth="1"/>
    <col min="4" max="4" width="4.140625" style="243" customWidth="1"/>
    <col min="5" max="7" width="4.42578125" style="243" bestFit="1" customWidth="1"/>
    <col min="8" max="8" width="4.85546875" style="243" customWidth="1"/>
    <col min="9" max="13" width="4.42578125" style="243" bestFit="1" customWidth="1"/>
    <col min="14" max="14" width="5" style="243" customWidth="1"/>
    <col min="15" max="15" width="4.42578125" style="243" bestFit="1" customWidth="1"/>
    <col min="16" max="16" width="5" style="243" bestFit="1" customWidth="1"/>
    <col min="17" max="19" width="4.42578125" style="243" bestFit="1" customWidth="1"/>
    <col min="20" max="20" width="4.7109375" style="243" customWidth="1"/>
    <col min="21" max="22" width="5" style="243" bestFit="1" customWidth="1"/>
    <col min="23" max="24" width="3.5703125" style="243" bestFit="1" customWidth="1"/>
    <col min="25" max="25" width="5.140625" style="243" customWidth="1"/>
    <col min="26" max="26" width="5" style="243" customWidth="1"/>
    <col min="27" max="28" width="5" style="243" bestFit="1" customWidth="1"/>
    <col min="29" max="29" width="4.42578125" style="243" bestFit="1" customWidth="1"/>
    <col min="30" max="32" width="3.5703125" style="243" bestFit="1" customWidth="1"/>
    <col min="33" max="34" width="5" style="243" bestFit="1" customWidth="1"/>
    <col min="35" max="38" width="3.5703125" style="243" bestFit="1" customWidth="1"/>
    <col min="39" max="40" width="5" style="243" bestFit="1" customWidth="1"/>
    <col min="41" max="44" width="3.5703125" style="243" bestFit="1" customWidth="1"/>
    <col min="45" max="46" width="5" style="243" bestFit="1" customWidth="1"/>
    <col min="47" max="50" width="3.5703125" style="243" bestFit="1" customWidth="1"/>
    <col min="51" max="52" width="5" style="243" bestFit="1" customWidth="1"/>
    <col min="53" max="56" width="3.5703125" style="243" bestFit="1" customWidth="1"/>
    <col min="57" max="58" width="5" style="243" bestFit="1" customWidth="1"/>
    <col min="59" max="62" width="3.5703125" style="243" bestFit="1" customWidth="1"/>
    <col min="63" max="64" width="5" style="243" bestFit="1" customWidth="1"/>
    <col min="65" max="68" width="3.5703125" style="243" bestFit="1" customWidth="1"/>
    <col min="69" max="70" width="5" style="243" bestFit="1" customWidth="1"/>
    <col min="71" max="74" width="3.5703125" style="243" bestFit="1" customWidth="1"/>
    <col min="75" max="76" width="5" style="243" bestFit="1" customWidth="1"/>
    <col min="77" max="80" width="3.5703125" style="243" bestFit="1" customWidth="1"/>
    <col min="81" max="82" width="5" style="243" bestFit="1" customWidth="1"/>
    <col min="83" max="86" width="3.5703125" style="243" bestFit="1" customWidth="1"/>
    <col min="87" max="88" width="5" style="243" bestFit="1" customWidth="1"/>
    <col min="89" max="92" width="3.5703125" style="243" bestFit="1" customWidth="1"/>
    <col min="93" max="94" width="5" style="243" bestFit="1" customWidth="1"/>
    <col min="95" max="95" width="3.5703125" style="243" bestFit="1" customWidth="1"/>
    <col min="96" max="98" width="2.7109375" style="243" bestFit="1" customWidth="1"/>
    <col min="99" max="100" width="5" style="243" bestFit="1" customWidth="1"/>
    <col min="101" max="104" width="2.7109375" style="243" bestFit="1" customWidth="1"/>
    <col min="105" max="106" width="5" style="243" bestFit="1" customWidth="1"/>
    <col min="107" max="110" width="2.7109375" style="243" bestFit="1" customWidth="1"/>
    <col min="111" max="112" width="5" style="243" bestFit="1" customWidth="1"/>
    <col min="113" max="116" width="2.7109375" style="243" bestFit="1" customWidth="1"/>
    <col min="117" max="118" width="5" style="243" bestFit="1" customWidth="1"/>
    <col min="119" max="120" width="2.7109375" style="243" bestFit="1" customWidth="1"/>
    <col min="121" max="122" width="5" style="243" bestFit="1" customWidth="1"/>
    <col min="123" max="123" width="4.42578125" style="243" bestFit="1" customWidth="1"/>
    <col min="124" max="16384" width="9.140625" style="243"/>
  </cols>
  <sheetData>
    <row r="1" spans="1:27" ht="15" x14ac:dyDescent="0.25">
      <c r="B1" s="381" t="s">
        <v>273</v>
      </c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</row>
    <row r="2" spans="1:27" ht="15" customHeight="1" x14ac:dyDescent="0.2">
      <c r="A2" s="259"/>
      <c r="B2" s="264" t="s">
        <v>51</v>
      </c>
      <c r="C2" s="264" t="s">
        <v>49</v>
      </c>
      <c r="D2" s="265">
        <v>0</v>
      </c>
      <c r="E2" s="265">
        <v>1</v>
      </c>
      <c r="F2" s="265">
        <v>2</v>
      </c>
      <c r="G2" s="265">
        <v>3</v>
      </c>
      <c r="H2" s="265">
        <v>4</v>
      </c>
      <c r="I2" s="265" t="s">
        <v>69</v>
      </c>
      <c r="J2" s="265">
        <v>5</v>
      </c>
      <c r="K2" s="265">
        <v>6</v>
      </c>
      <c r="L2" s="265">
        <v>7</v>
      </c>
      <c r="M2" s="265">
        <v>8</v>
      </c>
      <c r="N2" s="265">
        <v>9</v>
      </c>
      <c r="O2" s="265" t="s">
        <v>70</v>
      </c>
      <c r="P2" s="265">
        <v>10</v>
      </c>
      <c r="Q2" s="265">
        <v>11</v>
      </c>
      <c r="R2" s="265">
        <v>12</v>
      </c>
      <c r="S2" s="265">
        <v>13</v>
      </c>
      <c r="T2" s="265">
        <v>14</v>
      </c>
      <c r="U2" s="265" t="s">
        <v>71</v>
      </c>
      <c r="V2" s="265">
        <v>15</v>
      </c>
      <c r="W2" s="265">
        <v>16</v>
      </c>
      <c r="X2" s="265">
        <v>17</v>
      </c>
      <c r="Y2" s="265">
        <v>18</v>
      </c>
      <c r="Z2" s="265">
        <v>19</v>
      </c>
      <c r="AA2" s="265" t="s">
        <v>230</v>
      </c>
    </row>
    <row r="3" spans="1:27" ht="11.25" customHeight="1" x14ac:dyDescent="0.2">
      <c r="A3" s="266" t="s">
        <v>248</v>
      </c>
      <c r="B3" s="267" t="s">
        <v>11</v>
      </c>
      <c r="C3" s="268">
        <v>18739</v>
      </c>
      <c r="D3" s="269">
        <v>450</v>
      </c>
      <c r="E3" s="269">
        <v>444</v>
      </c>
      <c r="F3" s="269">
        <v>440</v>
      </c>
      <c r="G3" s="269">
        <v>396</v>
      </c>
      <c r="H3" s="269">
        <v>399</v>
      </c>
      <c r="I3" s="269">
        <v>2129</v>
      </c>
      <c r="J3" s="269">
        <v>406</v>
      </c>
      <c r="K3" s="269">
        <v>397</v>
      </c>
      <c r="L3" s="269">
        <v>395</v>
      </c>
      <c r="M3" s="269">
        <v>436</v>
      </c>
      <c r="N3" s="269">
        <v>396</v>
      </c>
      <c r="O3" s="269">
        <v>2030</v>
      </c>
      <c r="P3" s="269">
        <v>365</v>
      </c>
      <c r="Q3" s="269">
        <v>376</v>
      </c>
      <c r="R3" s="269">
        <v>366</v>
      </c>
      <c r="S3" s="269">
        <v>302</v>
      </c>
      <c r="T3" s="269">
        <v>267</v>
      </c>
      <c r="U3" s="269">
        <v>1676</v>
      </c>
      <c r="V3" s="269">
        <v>274</v>
      </c>
      <c r="W3" s="269">
        <v>242</v>
      </c>
      <c r="X3" s="269">
        <v>265</v>
      </c>
      <c r="Y3" s="269">
        <v>261</v>
      </c>
      <c r="Z3" s="269">
        <v>329</v>
      </c>
      <c r="AA3" s="269">
        <v>1371</v>
      </c>
    </row>
    <row r="4" spans="1:27" ht="11.25" customHeight="1" x14ac:dyDescent="0.2">
      <c r="A4" s="266" t="s">
        <v>248</v>
      </c>
      <c r="B4" s="267" t="s">
        <v>13</v>
      </c>
      <c r="C4" s="268">
        <v>2091</v>
      </c>
      <c r="D4" s="269">
        <v>72</v>
      </c>
      <c r="E4" s="269">
        <v>48</v>
      </c>
      <c r="F4" s="269">
        <v>53</v>
      </c>
      <c r="G4" s="269">
        <v>46</v>
      </c>
      <c r="H4" s="269">
        <v>45</v>
      </c>
      <c r="I4" s="269">
        <v>264</v>
      </c>
      <c r="J4" s="269">
        <v>42</v>
      </c>
      <c r="K4" s="269">
        <v>36</v>
      </c>
      <c r="L4" s="269">
        <v>50</v>
      </c>
      <c r="M4" s="269">
        <v>36</v>
      </c>
      <c r="N4" s="269">
        <v>30</v>
      </c>
      <c r="O4" s="269">
        <v>194</v>
      </c>
      <c r="P4" s="269">
        <v>45</v>
      </c>
      <c r="Q4" s="269">
        <v>46</v>
      </c>
      <c r="R4" s="269">
        <v>33</v>
      </c>
      <c r="S4" s="269">
        <v>39</v>
      </c>
      <c r="T4" s="269">
        <v>48</v>
      </c>
      <c r="U4" s="269">
        <v>211</v>
      </c>
      <c r="V4" s="269">
        <v>43</v>
      </c>
      <c r="W4" s="269">
        <v>44</v>
      </c>
      <c r="X4" s="269">
        <v>36</v>
      </c>
      <c r="Y4" s="269">
        <v>32</v>
      </c>
      <c r="Z4" s="269">
        <v>43</v>
      </c>
      <c r="AA4" s="269">
        <v>198</v>
      </c>
    </row>
    <row r="5" spans="1:27" ht="11.25" customHeight="1" x14ac:dyDescent="0.2">
      <c r="A5" s="266" t="s">
        <v>248</v>
      </c>
      <c r="B5" s="267" t="s">
        <v>15</v>
      </c>
      <c r="C5" s="268">
        <v>3044</v>
      </c>
      <c r="D5" s="269">
        <v>71</v>
      </c>
      <c r="E5" s="269">
        <v>65</v>
      </c>
      <c r="F5" s="269">
        <v>73</v>
      </c>
      <c r="G5" s="269">
        <v>52</v>
      </c>
      <c r="H5" s="269">
        <v>50</v>
      </c>
      <c r="I5" s="269">
        <v>311</v>
      </c>
      <c r="J5" s="269">
        <v>50</v>
      </c>
      <c r="K5" s="269">
        <v>62</v>
      </c>
      <c r="L5" s="269">
        <v>68</v>
      </c>
      <c r="M5" s="269">
        <v>60</v>
      </c>
      <c r="N5" s="269">
        <v>51</v>
      </c>
      <c r="O5" s="269">
        <v>291</v>
      </c>
      <c r="P5" s="269">
        <v>57</v>
      </c>
      <c r="Q5" s="269">
        <v>54</v>
      </c>
      <c r="R5" s="269">
        <v>62</v>
      </c>
      <c r="S5" s="269">
        <v>58</v>
      </c>
      <c r="T5" s="269">
        <v>66</v>
      </c>
      <c r="U5" s="269">
        <v>297</v>
      </c>
      <c r="V5" s="269">
        <v>47</v>
      </c>
      <c r="W5" s="269">
        <v>49</v>
      </c>
      <c r="X5" s="269">
        <v>52</v>
      </c>
      <c r="Y5" s="269">
        <v>52</v>
      </c>
      <c r="Z5" s="269">
        <v>72</v>
      </c>
      <c r="AA5" s="269">
        <v>272</v>
      </c>
    </row>
    <row r="6" spans="1:27" ht="11.25" customHeight="1" x14ac:dyDescent="0.2">
      <c r="A6" s="266" t="s">
        <v>248</v>
      </c>
      <c r="B6" s="267" t="s">
        <v>17</v>
      </c>
      <c r="C6" s="268">
        <v>2253</v>
      </c>
      <c r="D6" s="269">
        <v>44</v>
      </c>
      <c r="E6" s="269">
        <v>54</v>
      </c>
      <c r="F6" s="269">
        <v>47</v>
      </c>
      <c r="G6" s="269">
        <v>45</v>
      </c>
      <c r="H6" s="269">
        <v>50</v>
      </c>
      <c r="I6" s="269">
        <v>240</v>
      </c>
      <c r="J6" s="269">
        <v>43</v>
      </c>
      <c r="K6" s="269">
        <v>38</v>
      </c>
      <c r="L6" s="269">
        <v>53</v>
      </c>
      <c r="M6" s="269">
        <v>46</v>
      </c>
      <c r="N6" s="269">
        <v>45</v>
      </c>
      <c r="O6" s="269">
        <v>225</v>
      </c>
      <c r="P6" s="269">
        <v>44</v>
      </c>
      <c r="Q6" s="269">
        <v>46</v>
      </c>
      <c r="R6" s="269">
        <v>51</v>
      </c>
      <c r="S6" s="269">
        <v>38</v>
      </c>
      <c r="T6" s="269">
        <v>42</v>
      </c>
      <c r="U6" s="269">
        <v>221</v>
      </c>
      <c r="V6" s="269">
        <v>41</v>
      </c>
      <c r="W6" s="269">
        <v>37</v>
      </c>
      <c r="X6" s="269">
        <v>33</v>
      </c>
      <c r="Y6" s="269">
        <v>45</v>
      </c>
      <c r="Z6" s="269">
        <v>38</v>
      </c>
      <c r="AA6" s="269">
        <v>194</v>
      </c>
    </row>
    <row r="7" spans="1:27" ht="11.25" customHeight="1" x14ac:dyDescent="0.2">
      <c r="A7" s="266" t="s">
        <v>248</v>
      </c>
      <c r="B7" s="267" t="s">
        <v>19</v>
      </c>
      <c r="C7" s="268">
        <v>2178</v>
      </c>
      <c r="D7" s="269">
        <v>58</v>
      </c>
      <c r="E7" s="269">
        <v>46</v>
      </c>
      <c r="F7" s="269">
        <v>46</v>
      </c>
      <c r="G7" s="269">
        <v>40</v>
      </c>
      <c r="H7" s="269">
        <v>37</v>
      </c>
      <c r="I7" s="269">
        <v>227</v>
      </c>
      <c r="J7" s="269">
        <v>37</v>
      </c>
      <c r="K7" s="269">
        <v>41</v>
      </c>
      <c r="L7" s="269">
        <v>46</v>
      </c>
      <c r="M7" s="269">
        <v>46</v>
      </c>
      <c r="N7" s="269">
        <v>42</v>
      </c>
      <c r="O7" s="269">
        <v>212</v>
      </c>
      <c r="P7" s="269">
        <v>40</v>
      </c>
      <c r="Q7" s="269">
        <v>38</v>
      </c>
      <c r="R7" s="269">
        <v>44</v>
      </c>
      <c r="S7" s="269">
        <v>52</v>
      </c>
      <c r="T7" s="269">
        <v>35</v>
      </c>
      <c r="U7" s="269">
        <v>209</v>
      </c>
      <c r="V7" s="269">
        <v>52</v>
      </c>
      <c r="W7" s="269">
        <v>48</v>
      </c>
      <c r="X7" s="269">
        <v>30</v>
      </c>
      <c r="Y7" s="269">
        <v>45</v>
      </c>
      <c r="Z7" s="269">
        <v>46</v>
      </c>
      <c r="AA7" s="269">
        <v>221</v>
      </c>
    </row>
    <row r="8" spans="1:27" ht="11.25" customHeight="1" x14ac:dyDescent="0.2">
      <c r="A8" s="266" t="s">
        <v>248</v>
      </c>
      <c r="B8" s="267" t="s">
        <v>21</v>
      </c>
      <c r="C8" s="268">
        <v>1788</v>
      </c>
      <c r="D8" s="269">
        <v>46</v>
      </c>
      <c r="E8" s="269">
        <v>37</v>
      </c>
      <c r="F8" s="269">
        <v>45</v>
      </c>
      <c r="G8" s="269">
        <v>31</v>
      </c>
      <c r="H8" s="269">
        <v>32</v>
      </c>
      <c r="I8" s="269">
        <v>191</v>
      </c>
      <c r="J8" s="269">
        <v>36</v>
      </c>
      <c r="K8" s="269">
        <v>41</v>
      </c>
      <c r="L8" s="269">
        <v>36</v>
      </c>
      <c r="M8" s="269">
        <v>39</v>
      </c>
      <c r="N8" s="269">
        <v>41</v>
      </c>
      <c r="O8" s="269">
        <v>193</v>
      </c>
      <c r="P8" s="269">
        <v>34</v>
      </c>
      <c r="Q8" s="269">
        <v>35</v>
      </c>
      <c r="R8" s="269">
        <v>37</v>
      </c>
      <c r="S8" s="269">
        <v>42</v>
      </c>
      <c r="T8" s="269">
        <v>26</v>
      </c>
      <c r="U8" s="269">
        <v>174</v>
      </c>
      <c r="V8" s="269">
        <v>28</v>
      </c>
      <c r="W8" s="269">
        <v>24</v>
      </c>
      <c r="X8" s="269">
        <v>23</v>
      </c>
      <c r="Y8" s="269">
        <v>29</v>
      </c>
      <c r="Z8" s="269">
        <v>31</v>
      </c>
      <c r="AA8" s="269">
        <v>135</v>
      </c>
    </row>
    <row r="9" spans="1:27" ht="11.25" customHeight="1" x14ac:dyDescent="0.2">
      <c r="A9" s="266" t="s">
        <v>248</v>
      </c>
      <c r="B9" s="267" t="s">
        <v>23</v>
      </c>
      <c r="C9" s="268">
        <v>3163</v>
      </c>
      <c r="D9" s="269">
        <v>67</v>
      </c>
      <c r="E9" s="269">
        <v>79</v>
      </c>
      <c r="F9" s="269">
        <v>66</v>
      </c>
      <c r="G9" s="269">
        <v>72</v>
      </c>
      <c r="H9" s="269">
        <v>57</v>
      </c>
      <c r="I9" s="269">
        <v>341</v>
      </c>
      <c r="J9" s="269">
        <v>57</v>
      </c>
      <c r="K9" s="269">
        <v>56</v>
      </c>
      <c r="L9" s="269">
        <v>56</v>
      </c>
      <c r="M9" s="269">
        <v>48</v>
      </c>
      <c r="N9" s="269">
        <v>52</v>
      </c>
      <c r="O9" s="269">
        <v>269</v>
      </c>
      <c r="P9" s="269">
        <v>57</v>
      </c>
      <c r="Q9" s="269">
        <v>67</v>
      </c>
      <c r="R9" s="269">
        <v>59</v>
      </c>
      <c r="S9" s="269">
        <v>45</v>
      </c>
      <c r="T9" s="269">
        <v>51</v>
      </c>
      <c r="U9" s="269">
        <v>279</v>
      </c>
      <c r="V9" s="269">
        <v>75</v>
      </c>
      <c r="W9" s="269">
        <v>46</v>
      </c>
      <c r="X9" s="269">
        <v>43</v>
      </c>
      <c r="Y9" s="269">
        <v>54</v>
      </c>
      <c r="Z9" s="269">
        <v>61</v>
      </c>
      <c r="AA9" s="269">
        <v>279</v>
      </c>
    </row>
    <row r="10" spans="1:27" ht="11.25" customHeight="1" x14ac:dyDescent="0.2">
      <c r="A10" s="266" t="s">
        <v>248</v>
      </c>
      <c r="B10" s="267" t="s">
        <v>25</v>
      </c>
      <c r="C10" s="268">
        <v>1837</v>
      </c>
      <c r="D10" s="269">
        <v>41</v>
      </c>
      <c r="E10" s="269">
        <v>49</v>
      </c>
      <c r="F10" s="269">
        <v>38</v>
      </c>
      <c r="G10" s="269">
        <v>39</v>
      </c>
      <c r="H10" s="269">
        <v>32</v>
      </c>
      <c r="I10" s="269">
        <v>199</v>
      </c>
      <c r="J10" s="269">
        <v>46</v>
      </c>
      <c r="K10" s="269">
        <v>22</v>
      </c>
      <c r="L10" s="269">
        <v>28</v>
      </c>
      <c r="M10" s="269">
        <v>34</v>
      </c>
      <c r="N10" s="269">
        <v>37</v>
      </c>
      <c r="O10" s="269">
        <v>167</v>
      </c>
      <c r="P10" s="269">
        <v>32</v>
      </c>
      <c r="Q10" s="269">
        <v>41</v>
      </c>
      <c r="R10" s="269">
        <v>23</v>
      </c>
      <c r="S10" s="269">
        <v>27</v>
      </c>
      <c r="T10" s="269">
        <v>36</v>
      </c>
      <c r="U10" s="269">
        <v>159</v>
      </c>
      <c r="V10" s="269">
        <v>28</v>
      </c>
      <c r="W10" s="269">
        <v>32</v>
      </c>
      <c r="X10" s="269">
        <v>29</v>
      </c>
      <c r="Y10" s="269">
        <v>37</v>
      </c>
      <c r="Z10" s="269">
        <v>26</v>
      </c>
      <c r="AA10" s="269">
        <v>152</v>
      </c>
    </row>
    <row r="11" spans="1:27" ht="11.25" customHeight="1" x14ac:dyDescent="0.2">
      <c r="A11" s="266" t="s">
        <v>248</v>
      </c>
      <c r="B11" s="267" t="s">
        <v>27</v>
      </c>
      <c r="C11" s="268">
        <v>1649</v>
      </c>
      <c r="D11" s="269">
        <v>33</v>
      </c>
      <c r="E11" s="269">
        <v>45</v>
      </c>
      <c r="F11" s="269">
        <v>21</v>
      </c>
      <c r="G11" s="269">
        <v>33</v>
      </c>
      <c r="H11" s="269">
        <v>31</v>
      </c>
      <c r="I11" s="269">
        <v>163</v>
      </c>
      <c r="J11" s="269">
        <v>38</v>
      </c>
      <c r="K11" s="269">
        <v>32</v>
      </c>
      <c r="L11" s="269">
        <v>42</v>
      </c>
      <c r="M11" s="269">
        <v>37</v>
      </c>
      <c r="N11" s="269">
        <v>30</v>
      </c>
      <c r="O11" s="269">
        <v>179</v>
      </c>
      <c r="P11" s="269">
        <v>30</v>
      </c>
      <c r="Q11" s="269">
        <v>31</v>
      </c>
      <c r="R11" s="269">
        <v>35</v>
      </c>
      <c r="S11" s="269">
        <v>26</v>
      </c>
      <c r="T11" s="269">
        <v>31</v>
      </c>
      <c r="U11" s="269">
        <v>153</v>
      </c>
      <c r="V11" s="269">
        <v>36</v>
      </c>
      <c r="W11" s="269">
        <v>22</v>
      </c>
      <c r="X11" s="269">
        <v>23</v>
      </c>
      <c r="Y11" s="269">
        <v>16</v>
      </c>
      <c r="Z11" s="269">
        <v>24</v>
      </c>
      <c r="AA11" s="269">
        <v>121</v>
      </c>
    </row>
    <row r="12" spans="1:27" ht="11.25" customHeight="1" x14ac:dyDescent="0.2">
      <c r="A12" s="266" t="s">
        <v>248</v>
      </c>
      <c r="B12" s="267" t="s">
        <v>29</v>
      </c>
      <c r="C12" s="268">
        <v>2265</v>
      </c>
      <c r="D12" s="269">
        <v>58</v>
      </c>
      <c r="E12" s="269">
        <v>53</v>
      </c>
      <c r="F12" s="269">
        <v>50</v>
      </c>
      <c r="G12" s="269">
        <v>53</v>
      </c>
      <c r="H12" s="269">
        <v>31</v>
      </c>
      <c r="I12" s="269">
        <v>245</v>
      </c>
      <c r="J12" s="269">
        <v>36</v>
      </c>
      <c r="K12" s="269">
        <v>45</v>
      </c>
      <c r="L12" s="269">
        <v>62</v>
      </c>
      <c r="M12" s="269">
        <v>54</v>
      </c>
      <c r="N12" s="269">
        <v>40</v>
      </c>
      <c r="O12" s="269">
        <v>237</v>
      </c>
      <c r="P12" s="269">
        <v>41</v>
      </c>
      <c r="Q12" s="269">
        <v>42</v>
      </c>
      <c r="R12" s="269">
        <v>37</v>
      </c>
      <c r="S12" s="269">
        <v>40</v>
      </c>
      <c r="T12" s="269">
        <v>39</v>
      </c>
      <c r="U12" s="269">
        <v>199</v>
      </c>
      <c r="V12" s="269">
        <v>44</v>
      </c>
      <c r="W12" s="269">
        <v>32</v>
      </c>
      <c r="X12" s="269">
        <v>34</v>
      </c>
      <c r="Y12" s="269">
        <v>43</v>
      </c>
      <c r="Z12" s="269">
        <v>37</v>
      </c>
      <c r="AA12" s="269">
        <v>190</v>
      </c>
    </row>
    <row r="13" spans="1:27" ht="11.25" customHeight="1" x14ac:dyDescent="0.2">
      <c r="A13" s="266" t="s">
        <v>248</v>
      </c>
      <c r="B13" s="267" t="s">
        <v>31</v>
      </c>
      <c r="C13" s="268">
        <v>2095</v>
      </c>
      <c r="D13" s="269">
        <v>72</v>
      </c>
      <c r="E13" s="269">
        <v>64</v>
      </c>
      <c r="F13" s="269">
        <v>40</v>
      </c>
      <c r="G13" s="269">
        <v>33</v>
      </c>
      <c r="H13" s="269">
        <v>42</v>
      </c>
      <c r="I13" s="269">
        <v>251</v>
      </c>
      <c r="J13" s="269">
        <v>47</v>
      </c>
      <c r="K13" s="269">
        <v>49</v>
      </c>
      <c r="L13" s="269">
        <v>44</v>
      </c>
      <c r="M13" s="269">
        <v>43</v>
      </c>
      <c r="N13" s="269">
        <v>41</v>
      </c>
      <c r="O13" s="269">
        <v>224</v>
      </c>
      <c r="P13" s="269">
        <v>49</v>
      </c>
      <c r="Q13" s="269">
        <v>41</v>
      </c>
      <c r="R13" s="269">
        <v>36</v>
      </c>
      <c r="S13" s="269">
        <v>40</v>
      </c>
      <c r="T13" s="269">
        <v>41</v>
      </c>
      <c r="U13" s="269">
        <v>207</v>
      </c>
      <c r="V13" s="269">
        <v>34</v>
      </c>
      <c r="W13" s="269">
        <v>35</v>
      </c>
      <c r="X13" s="269">
        <v>36</v>
      </c>
      <c r="Y13" s="269">
        <v>35</v>
      </c>
      <c r="Z13" s="269">
        <v>33</v>
      </c>
      <c r="AA13" s="269">
        <v>173</v>
      </c>
    </row>
    <row r="14" spans="1:27" ht="11.25" customHeight="1" x14ac:dyDescent="0.2">
      <c r="A14" s="266" t="s">
        <v>248</v>
      </c>
      <c r="B14" s="267" t="s">
        <v>33</v>
      </c>
      <c r="C14" s="268">
        <v>2445</v>
      </c>
      <c r="D14" s="269">
        <v>54</v>
      </c>
      <c r="E14" s="269">
        <v>37</v>
      </c>
      <c r="F14" s="269">
        <v>41</v>
      </c>
      <c r="G14" s="269">
        <v>55</v>
      </c>
      <c r="H14" s="269">
        <v>53</v>
      </c>
      <c r="I14" s="269">
        <v>240</v>
      </c>
      <c r="J14" s="269">
        <v>63</v>
      </c>
      <c r="K14" s="269">
        <v>65</v>
      </c>
      <c r="L14" s="269">
        <v>52</v>
      </c>
      <c r="M14" s="269">
        <v>48</v>
      </c>
      <c r="N14" s="269">
        <v>51</v>
      </c>
      <c r="O14" s="269">
        <v>279</v>
      </c>
      <c r="P14" s="269">
        <v>42</v>
      </c>
      <c r="Q14" s="269">
        <v>61</v>
      </c>
      <c r="R14" s="269">
        <v>49</v>
      </c>
      <c r="S14" s="269">
        <v>41</v>
      </c>
      <c r="T14" s="269">
        <v>42</v>
      </c>
      <c r="U14" s="269">
        <v>235</v>
      </c>
      <c r="V14" s="269">
        <v>35</v>
      </c>
      <c r="W14" s="269">
        <v>41</v>
      </c>
      <c r="X14" s="269">
        <v>47</v>
      </c>
      <c r="Y14" s="269">
        <v>44</v>
      </c>
      <c r="Z14" s="269">
        <v>42</v>
      </c>
      <c r="AA14" s="269">
        <v>209</v>
      </c>
    </row>
    <row r="15" spans="1:27" ht="11.25" customHeight="1" x14ac:dyDescent="0.2">
      <c r="A15" s="266" t="s">
        <v>248</v>
      </c>
      <c r="B15" s="267" t="s">
        <v>35</v>
      </c>
      <c r="C15" s="268">
        <v>2356</v>
      </c>
      <c r="D15" s="269">
        <v>66</v>
      </c>
      <c r="E15" s="269">
        <v>63</v>
      </c>
      <c r="F15" s="269">
        <v>45</v>
      </c>
      <c r="G15" s="269">
        <v>43</v>
      </c>
      <c r="H15" s="269">
        <v>41</v>
      </c>
      <c r="I15" s="269">
        <v>258</v>
      </c>
      <c r="J15" s="269">
        <v>59</v>
      </c>
      <c r="K15" s="269">
        <v>42</v>
      </c>
      <c r="L15" s="269">
        <v>48</v>
      </c>
      <c r="M15" s="269">
        <v>41</v>
      </c>
      <c r="N15" s="269">
        <v>56</v>
      </c>
      <c r="O15" s="269">
        <v>246</v>
      </c>
      <c r="P15" s="269">
        <v>36</v>
      </c>
      <c r="Q15" s="269">
        <v>43</v>
      </c>
      <c r="R15" s="269">
        <v>43</v>
      </c>
      <c r="S15" s="269">
        <v>45</v>
      </c>
      <c r="T15" s="269">
        <v>38</v>
      </c>
      <c r="U15" s="269">
        <v>205</v>
      </c>
      <c r="V15" s="269">
        <v>44</v>
      </c>
      <c r="W15" s="269">
        <v>38</v>
      </c>
      <c r="X15" s="269">
        <v>52</v>
      </c>
      <c r="Y15" s="269">
        <v>39</v>
      </c>
      <c r="Z15" s="269">
        <v>44</v>
      </c>
      <c r="AA15" s="269">
        <v>217</v>
      </c>
    </row>
    <row r="16" spans="1:27" ht="11.25" customHeight="1" x14ac:dyDescent="0.2">
      <c r="A16" s="266" t="s">
        <v>248</v>
      </c>
      <c r="B16" s="267" t="s">
        <v>37</v>
      </c>
      <c r="C16" s="268">
        <v>3544</v>
      </c>
      <c r="D16" s="269">
        <v>101</v>
      </c>
      <c r="E16" s="269">
        <v>80</v>
      </c>
      <c r="F16" s="269">
        <v>67</v>
      </c>
      <c r="G16" s="269">
        <v>59</v>
      </c>
      <c r="H16" s="269">
        <v>64</v>
      </c>
      <c r="I16" s="269">
        <v>371</v>
      </c>
      <c r="J16" s="269">
        <v>71</v>
      </c>
      <c r="K16" s="269">
        <v>75</v>
      </c>
      <c r="L16" s="269">
        <v>92</v>
      </c>
      <c r="M16" s="269">
        <v>88</v>
      </c>
      <c r="N16" s="269">
        <v>86</v>
      </c>
      <c r="O16" s="269">
        <v>412</v>
      </c>
      <c r="P16" s="269">
        <v>81</v>
      </c>
      <c r="Q16" s="269">
        <v>52</v>
      </c>
      <c r="R16" s="269">
        <v>71</v>
      </c>
      <c r="S16" s="269">
        <v>68</v>
      </c>
      <c r="T16" s="269">
        <v>59</v>
      </c>
      <c r="U16" s="269">
        <v>331</v>
      </c>
      <c r="V16" s="269">
        <v>62</v>
      </c>
      <c r="W16" s="269">
        <v>55</v>
      </c>
      <c r="X16" s="269">
        <v>60</v>
      </c>
      <c r="Y16" s="269">
        <v>53</v>
      </c>
      <c r="Z16" s="269">
        <v>63</v>
      </c>
      <c r="AA16" s="269">
        <v>293</v>
      </c>
    </row>
    <row r="17" spans="1:123" ht="11.25" customHeight="1" x14ac:dyDescent="0.2">
      <c r="A17" s="266" t="s">
        <v>248</v>
      </c>
      <c r="B17" s="267" t="s">
        <v>39</v>
      </c>
      <c r="C17" s="268">
        <v>2271</v>
      </c>
      <c r="D17" s="269">
        <v>65</v>
      </c>
      <c r="E17" s="269">
        <v>34</v>
      </c>
      <c r="F17" s="269">
        <v>50</v>
      </c>
      <c r="G17" s="269">
        <v>44</v>
      </c>
      <c r="H17" s="269">
        <v>37</v>
      </c>
      <c r="I17" s="269">
        <v>230</v>
      </c>
      <c r="J17" s="269">
        <v>51</v>
      </c>
      <c r="K17" s="269">
        <v>50</v>
      </c>
      <c r="L17" s="269">
        <v>44</v>
      </c>
      <c r="M17" s="269">
        <v>42</v>
      </c>
      <c r="N17" s="269">
        <v>52</v>
      </c>
      <c r="O17" s="269">
        <v>239</v>
      </c>
      <c r="P17" s="269">
        <v>48</v>
      </c>
      <c r="Q17" s="269">
        <v>59</v>
      </c>
      <c r="R17" s="269">
        <v>54</v>
      </c>
      <c r="S17" s="269">
        <v>55</v>
      </c>
      <c r="T17" s="269">
        <v>43</v>
      </c>
      <c r="U17" s="269">
        <v>259</v>
      </c>
      <c r="V17" s="269">
        <v>33</v>
      </c>
      <c r="W17" s="269">
        <v>35</v>
      </c>
      <c r="X17" s="269">
        <v>38</v>
      </c>
      <c r="Y17" s="269">
        <v>35</v>
      </c>
      <c r="Z17" s="269">
        <v>42</v>
      </c>
      <c r="AA17" s="269">
        <v>183</v>
      </c>
    </row>
    <row r="18" spans="1:123" ht="11.25" customHeight="1" x14ac:dyDescent="0.2">
      <c r="A18" s="266" t="s">
        <v>248</v>
      </c>
      <c r="B18" s="267" t="s">
        <v>41</v>
      </c>
      <c r="C18" s="268">
        <v>2290</v>
      </c>
      <c r="D18" s="269">
        <v>73</v>
      </c>
      <c r="E18" s="269">
        <v>60</v>
      </c>
      <c r="F18" s="269">
        <v>61</v>
      </c>
      <c r="G18" s="269">
        <v>56</v>
      </c>
      <c r="H18" s="269">
        <v>39</v>
      </c>
      <c r="I18" s="269">
        <v>289</v>
      </c>
      <c r="J18" s="269">
        <v>52</v>
      </c>
      <c r="K18" s="269">
        <v>56</v>
      </c>
      <c r="L18" s="269">
        <v>48</v>
      </c>
      <c r="M18" s="269">
        <v>42</v>
      </c>
      <c r="N18" s="269">
        <v>43</v>
      </c>
      <c r="O18" s="269">
        <v>241</v>
      </c>
      <c r="P18" s="269">
        <v>46</v>
      </c>
      <c r="Q18" s="269">
        <v>49</v>
      </c>
      <c r="R18" s="269">
        <v>44</v>
      </c>
      <c r="S18" s="269">
        <v>35</v>
      </c>
      <c r="T18" s="269">
        <v>37</v>
      </c>
      <c r="U18" s="269">
        <v>211</v>
      </c>
      <c r="V18" s="269">
        <v>37</v>
      </c>
      <c r="W18" s="269">
        <v>36</v>
      </c>
      <c r="X18" s="269">
        <v>43</v>
      </c>
      <c r="Y18" s="269">
        <v>43</v>
      </c>
      <c r="Z18" s="269">
        <v>56</v>
      </c>
      <c r="AA18" s="269">
        <v>215</v>
      </c>
    </row>
    <row r="19" spans="1:123" ht="11.25" customHeight="1" x14ac:dyDescent="0.2">
      <c r="A19" s="266" t="s">
        <v>248</v>
      </c>
      <c r="B19" s="267" t="s">
        <v>43</v>
      </c>
      <c r="C19" s="268">
        <v>1993</v>
      </c>
      <c r="D19" s="269">
        <v>54</v>
      </c>
      <c r="E19" s="269">
        <v>42</v>
      </c>
      <c r="F19" s="269">
        <v>40</v>
      </c>
      <c r="G19" s="269">
        <v>36</v>
      </c>
      <c r="H19" s="269">
        <v>39</v>
      </c>
      <c r="I19" s="269">
        <v>211</v>
      </c>
      <c r="J19" s="269">
        <v>37</v>
      </c>
      <c r="K19" s="269">
        <v>39</v>
      </c>
      <c r="L19" s="269">
        <v>42</v>
      </c>
      <c r="M19" s="269">
        <v>54</v>
      </c>
      <c r="N19" s="269">
        <v>49</v>
      </c>
      <c r="O19" s="269">
        <v>221</v>
      </c>
      <c r="P19" s="269">
        <v>33</v>
      </c>
      <c r="Q19" s="269">
        <v>48</v>
      </c>
      <c r="R19" s="269">
        <v>39</v>
      </c>
      <c r="S19" s="269">
        <v>35</v>
      </c>
      <c r="T19" s="269">
        <v>35</v>
      </c>
      <c r="U19" s="269">
        <v>190</v>
      </c>
      <c r="V19" s="269">
        <v>22</v>
      </c>
      <c r="W19" s="269">
        <v>32</v>
      </c>
      <c r="X19" s="269">
        <v>32</v>
      </c>
      <c r="Y19" s="269">
        <v>31</v>
      </c>
      <c r="Z19" s="269">
        <v>29</v>
      </c>
      <c r="AA19" s="269">
        <v>146</v>
      </c>
    </row>
    <row r="20" spans="1:123" ht="11.25" customHeight="1" x14ac:dyDescent="0.2">
      <c r="A20" s="266" t="s">
        <v>248</v>
      </c>
      <c r="B20" s="267" t="s">
        <v>45</v>
      </c>
      <c r="C20" s="268">
        <v>2342</v>
      </c>
      <c r="D20" s="269">
        <v>63</v>
      </c>
      <c r="E20" s="269">
        <v>62</v>
      </c>
      <c r="F20" s="269">
        <v>63</v>
      </c>
      <c r="G20" s="269">
        <v>61</v>
      </c>
      <c r="H20" s="269">
        <v>40</v>
      </c>
      <c r="I20" s="269">
        <v>289</v>
      </c>
      <c r="J20" s="269">
        <v>54</v>
      </c>
      <c r="K20" s="269">
        <v>36</v>
      </c>
      <c r="L20" s="269">
        <v>51</v>
      </c>
      <c r="M20" s="269">
        <v>43</v>
      </c>
      <c r="N20" s="269">
        <v>51</v>
      </c>
      <c r="O20" s="269">
        <v>235</v>
      </c>
      <c r="P20" s="269">
        <v>56</v>
      </c>
      <c r="Q20" s="269">
        <v>50</v>
      </c>
      <c r="R20" s="269">
        <v>67</v>
      </c>
      <c r="S20" s="269">
        <v>46</v>
      </c>
      <c r="T20" s="269">
        <v>44</v>
      </c>
      <c r="U20" s="269">
        <v>263</v>
      </c>
      <c r="V20" s="269">
        <v>41</v>
      </c>
      <c r="W20" s="269">
        <v>49</v>
      </c>
      <c r="X20" s="269">
        <v>36</v>
      </c>
      <c r="Y20" s="269">
        <v>39</v>
      </c>
      <c r="Z20" s="269">
        <v>46</v>
      </c>
      <c r="AA20" s="269">
        <v>211</v>
      </c>
    </row>
    <row r="21" spans="1:123" ht="11.25" customHeight="1" x14ac:dyDescent="0.2">
      <c r="A21" s="266" t="s">
        <v>248</v>
      </c>
      <c r="B21" s="270" t="s">
        <v>137</v>
      </c>
      <c r="C21" s="271">
        <v>58343</v>
      </c>
      <c r="D21" s="272">
        <v>1488</v>
      </c>
      <c r="E21" s="272">
        <v>1362</v>
      </c>
      <c r="F21" s="272">
        <v>1286</v>
      </c>
      <c r="G21" s="272">
        <v>1194</v>
      </c>
      <c r="H21" s="272">
        <v>1119</v>
      </c>
      <c r="I21" s="272">
        <v>6449</v>
      </c>
      <c r="J21" s="272">
        <v>1225</v>
      </c>
      <c r="K21" s="272">
        <v>1182</v>
      </c>
      <c r="L21" s="272">
        <v>1257</v>
      </c>
      <c r="M21" s="272">
        <v>1237</v>
      </c>
      <c r="N21" s="272">
        <v>1193</v>
      </c>
      <c r="O21" s="272">
        <v>6094</v>
      </c>
      <c r="P21" s="272">
        <v>1136</v>
      </c>
      <c r="Q21" s="272">
        <v>1179</v>
      </c>
      <c r="R21" s="272">
        <v>1150</v>
      </c>
      <c r="S21" s="272">
        <v>1034</v>
      </c>
      <c r="T21" s="272">
        <v>980</v>
      </c>
      <c r="U21" s="272">
        <v>5479</v>
      </c>
      <c r="V21" s="272">
        <v>976</v>
      </c>
      <c r="W21" s="272">
        <v>897</v>
      </c>
      <c r="X21" s="272">
        <v>912</v>
      </c>
      <c r="Y21" s="272">
        <v>933</v>
      </c>
      <c r="Z21" s="272">
        <v>1062</v>
      </c>
      <c r="AA21" s="272">
        <v>4780</v>
      </c>
    </row>
    <row r="22" spans="1:123" x14ac:dyDescent="0.2">
      <c r="A22" s="266"/>
      <c r="B22" s="266"/>
      <c r="C22" s="268"/>
      <c r="D22" s="269"/>
      <c r="E22" s="269"/>
      <c r="F22" s="269"/>
      <c r="G22" s="269"/>
      <c r="H22" s="269"/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</row>
    <row r="23" spans="1:123" x14ac:dyDescent="0.2">
      <c r="A23" s="266"/>
      <c r="B23" s="266"/>
      <c r="C23" s="268"/>
      <c r="D23" s="269"/>
      <c r="E23" s="269"/>
      <c r="F23" s="269"/>
      <c r="G23" s="269"/>
      <c r="H23" s="269"/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</row>
    <row r="24" spans="1:123" ht="22.5" x14ac:dyDescent="0.2">
      <c r="A24" s="266"/>
      <c r="B24" s="265"/>
      <c r="C24" s="265">
        <v>20</v>
      </c>
      <c r="D24" s="265">
        <v>21</v>
      </c>
      <c r="E24" s="265">
        <v>22</v>
      </c>
      <c r="F24" s="265">
        <v>23</v>
      </c>
      <c r="G24" s="265">
        <v>24</v>
      </c>
      <c r="H24" s="265" t="s">
        <v>231</v>
      </c>
      <c r="I24" s="265">
        <v>25</v>
      </c>
      <c r="J24" s="265">
        <v>26</v>
      </c>
      <c r="K24" s="265">
        <v>27</v>
      </c>
      <c r="L24" s="265">
        <v>28</v>
      </c>
      <c r="M24" s="265">
        <v>29</v>
      </c>
      <c r="N24" s="265" t="s">
        <v>232</v>
      </c>
      <c r="O24" s="265">
        <v>30</v>
      </c>
      <c r="P24" s="265">
        <v>31</v>
      </c>
      <c r="Q24" s="265">
        <v>32</v>
      </c>
      <c r="R24" s="265">
        <v>33</v>
      </c>
      <c r="S24" s="265">
        <v>34</v>
      </c>
      <c r="T24" s="265" t="s">
        <v>233</v>
      </c>
      <c r="U24" s="265">
        <v>35</v>
      </c>
      <c r="V24" s="265">
        <v>36</v>
      </c>
      <c r="W24" s="265">
        <v>37</v>
      </c>
      <c r="X24" s="265">
        <v>38</v>
      </c>
      <c r="Y24" s="265">
        <v>39</v>
      </c>
      <c r="Z24" s="265" t="s">
        <v>234</v>
      </c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</row>
    <row r="25" spans="1:123" x14ac:dyDescent="0.2">
      <c r="A25" s="266"/>
      <c r="B25" s="267" t="s">
        <v>11</v>
      </c>
      <c r="C25" s="269">
        <v>302</v>
      </c>
      <c r="D25" s="269">
        <v>314</v>
      </c>
      <c r="E25" s="269">
        <v>274</v>
      </c>
      <c r="F25" s="269">
        <v>265</v>
      </c>
      <c r="G25" s="269">
        <v>272</v>
      </c>
      <c r="H25" s="269">
        <v>1427</v>
      </c>
      <c r="I25" s="269">
        <v>272</v>
      </c>
      <c r="J25" s="269">
        <v>297</v>
      </c>
      <c r="K25" s="269">
        <v>238</v>
      </c>
      <c r="L25" s="269">
        <v>267</v>
      </c>
      <c r="M25" s="269">
        <v>302</v>
      </c>
      <c r="N25" s="269">
        <v>1376</v>
      </c>
      <c r="O25" s="269">
        <v>309</v>
      </c>
      <c r="P25" s="269">
        <v>340</v>
      </c>
      <c r="Q25" s="269">
        <v>298</v>
      </c>
      <c r="R25" s="269">
        <v>298</v>
      </c>
      <c r="S25" s="269">
        <v>323</v>
      </c>
      <c r="T25" s="269">
        <v>1568</v>
      </c>
      <c r="U25" s="269">
        <v>286</v>
      </c>
      <c r="V25" s="269">
        <v>285</v>
      </c>
      <c r="W25" s="269">
        <v>273</v>
      </c>
      <c r="X25" s="269">
        <v>279</v>
      </c>
      <c r="Y25" s="269">
        <v>277</v>
      </c>
      <c r="Z25" s="269">
        <v>1400</v>
      </c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</row>
    <row r="26" spans="1:123" x14ac:dyDescent="0.2">
      <c r="A26" s="266"/>
      <c r="B26" s="267" t="s">
        <v>13</v>
      </c>
      <c r="C26" s="269">
        <v>35</v>
      </c>
      <c r="D26" s="269">
        <v>40</v>
      </c>
      <c r="E26" s="269">
        <v>27</v>
      </c>
      <c r="F26" s="269">
        <v>43</v>
      </c>
      <c r="G26" s="269">
        <v>33</v>
      </c>
      <c r="H26" s="269">
        <v>178</v>
      </c>
      <c r="I26" s="269">
        <v>37</v>
      </c>
      <c r="J26" s="269">
        <v>46</v>
      </c>
      <c r="K26" s="269">
        <v>24</v>
      </c>
      <c r="L26" s="269">
        <v>20</v>
      </c>
      <c r="M26" s="269">
        <v>31</v>
      </c>
      <c r="N26" s="269">
        <v>158</v>
      </c>
      <c r="O26" s="269">
        <v>38</v>
      </c>
      <c r="P26" s="269">
        <v>34</v>
      </c>
      <c r="Q26" s="269">
        <v>36</v>
      </c>
      <c r="R26" s="269">
        <v>30</v>
      </c>
      <c r="S26" s="269">
        <v>29</v>
      </c>
      <c r="T26" s="269">
        <v>167</v>
      </c>
      <c r="U26" s="269">
        <v>30</v>
      </c>
      <c r="V26" s="269">
        <v>31</v>
      </c>
      <c r="W26" s="269">
        <v>21</v>
      </c>
      <c r="X26" s="269">
        <v>39</v>
      </c>
      <c r="Y26" s="269">
        <v>40</v>
      </c>
      <c r="Z26" s="269">
        <v>161</v>
      </c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</row>
    <row r="27" spans="1:123" x14ac:dyDescent="0.2">
      <c r="A27" s="266"/>
      <c r="B27" s="267" t="s">
        <v>15</v>
      </c>
      <c r="C27" s="269">
        <v>63</v>
      </c>
      <c r="D27" s="269">
        <v>65</v>
      </c>
      <c r="E27" s="269">
        <v>56</v>
      </c>
      <c r="F27" s="269">
        <v>67</v>
      </c>
      <c r="G27" s="269">
        <v>55</v>
      </c>
      <c r="H27" s="269">
        <v>306</v>
      </c>
      <c r="I27" s="269">
        <v>60</v>
      </c>
      <c r="J27" s="269">
        <v>50</v>
      </c>
      <c r="K27" s="269">
        <v>39</v>
      </c>
      <c r="L27" s="269">
        <v>40</v>
      </c>
      <c r="M27" s="269">
        <v>51</v>
      </c>
      <c r="N27" s="269">
        <v>240</v>
      </c>
      <c r="O27" s="269">
        <v>31</v>
      </c>
      <c r="P27" s="269">
        <v>40</v>
      </c>
      <c r="Q27" s="269">
        <v>41</v>
      </c>
      <c r="R27" s="269">
        <v>43</v>
      </c>
      <c r="S27" s="269">
        <v>59</v>
      </c>
      <c r="T27" s="269">
        <v>214</v>
      </c>
      <c r="U27" s="269">
        <v>48</v>
      </c>
      <c r="V27" s="269">
        <v>48</v>
      </c>
      <c r="W27" s="269">
        <v>42</v>
      </c>
      <c r="X27" s="269">
        <v>32</v>
      </c>
      <c r="Y27" s="269">
        <v>34</v>
      </c>
      <c r="Z27" s="269">
        <v>204</v>
      </c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</row>
    <row r="28" spans="1:123" x14ac:dyDescent="0.2">
      <c r="A28" s="266"/>
      <c r="B28" s="267" t="s">
        <v>17</v>
      </c>
      <c r="C28" s="269">
        <v>34</v>
      </c>
      <c r="D28" s="269">
        <v>30</v>
      </c>
      <c r="E28" s="269">
        <v>45</v>
      </c>
      <c r="F28" s="269">
        <v>41</v>
      </c>
      <c r="G28" s="269">
        <v>30</v>
      </c>
      <c r="H28" s="269">
        <v>180</v>
      </c>
      <c r="I28" s="269">
        <v>41</v>
      </c>
      <c r="J28" s="269">
        <v>35</v>
      </c>
      <c r="K28" s="269">
        <v>29</v>
      </c>
      <c r="L28" s="269">
        <v>34</v>
      </c>
      <c r="M28" s="269">
        <v>30</v>
      </c>
      <c r="N28" s="269">
        <v>169</v>
      </c>
      <c r="O28" s="269">
        <v>25</v>
      </c>
      <c r="P28" s="269">
        <v>36</v>
      </c>
      <c r="Q28" s="269">
        <v>25</v>
      </c>
      <c r="R28" s="269">
        <v>24</v>
      </c>
      <c r="S28" s="269">
        <v>35</v>
      </c>
      <c r="T28" s="269">
        <v>145</v>
      </c>
      <c r="U28" s="269">
        <v>37</v>
      </c>
      <c r="V28" s="269">
        <v>32</v>
      </c>
      <c r="W28" s="269">
        <v>35</v>
      </c>
      <c r="X28" s="269">
        <v>31</v>
      </c>
      <c r="Y28" s="269">
        <v>29</v>
      </c>
      <c r="Z28" s="269">
        <v>164</v>
      </c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</row>
    <row r="29" spans="1:123" x14ac:dyDescent="0.2">
      <c r="A29" s="266"/>
      <c r="B29" s="267" t="s">
        <v>19</v>
      </c>
      <c r="C29" s="269">
        <v>40</v>
      </c>
      <c r="D29" s="269">
        <v>40</v>
      </c>
      <c r="E29" s="269">
        <v>39</v>
      </c>
      <c r="F29" s="269">
        <v>48</v>
      </c>
      <c r="G29" s="269">
        <v>35</v>
      </c>
      <c r="H29" s="269">
        <v>202</v>
      </c>
      <c r="I29" s="269">
        <v>40</v>
      </c>
      <c r="J29" s="269">
        <v>46</v>
      </c>
      <c r="K29" s="269">
        <v>21</v>
      </c>
      <c r="L29" s="269">
        <v>24</v>
      </c>
      <c r="M29" s="269">
        <v>27</v>
      </c>
      <c r="N29" s="269">
        <v>158</v>
      </c>
      <c r="O29" s="269">
        <v>24</v>
      </c>
      <c r="P29" s="269">
        <v>33</v>
      </c>
      <c r="Q29" s="269">
        <v>26</v>
      </c>
      <c r="R29" s="269">
        <v>20</v>
      </c>
      <c r="S29" s="269">
        <v>38</v>
      </c>
      <c r="T29" s="269">
        <v>141</v>
      </c>
      <c r="U29" s="269">
        <v>25</v>
      </c>
      <c r="V29" s="269">
        <v>28</v>
      </c>
      <c r="W29" s="269">
        <v>28</v>
      </c>
      <c r="X29" s="269">
        <v>27</v>
      </c>
      <c r="Y29" s="269">
        <v>31</v>
      </c>
      <c r="Z29" s="269">
        <v>139</v>
      </c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</row>
    <row r="30" spans="1:123" x14ac:dyDescent="0.2">
      <c r="A30" s="266"/>
      <c r="B30" s="267" t="s">
        <v>21</v>
      </c>
      <c r="C30" s="269">
        <v>38</v>
      </c>
      <c r="D30" s="269">
        <v>45</v>
      </c>
      <c r="E30" s="269">
        <v>35</v>
      </c>
      <c r="F30" s="269">
        <v>46</v>
      </c>
      <c r="G30" s="269">
        <v>32</v>
      </c>
      <c r="H30" s="269">
        <v>196</v>
      </c>
      <c r="I30" s="269">
        <v>30</v>
      </c>
      <c r="J30" s="269">
        <v>24</v>
      </c>
      <c r="K30" s="269">
        <v>30</v>
      </c>
      <c r="L30" s="269">
        <v>20</v>
      </c>
      <c r="M30" s="269">
        <v>22</v>
      </c>
      <c r="N30" s="269">
        <v>126</v>
      </c>
      <c r="O30" s="269">
        <v>20</v>
      </c>
      <c r="P30" s="269">
        <v>16</v>
      </c>
      <c r="Q30" s="269">
        <v>20</v>
      </c>
      <c r="R30" s="269">
        <v>23</v>
      </c>
      <c r="S30" s="269">
        <v>14</v>
      </c>
      <c r="T30" s="269">
        <v>93</v>
      </c>
      <c r="U30" s="269">
        <v>15</v>
      </c>
      <c r="V30" s="269">
        <v>22</v>
      </c>
      <c r="W30" s="269">
        <v>29</v>
      </c>
      <c r="X30" s="269">
        <v>23</v>
      </c>
      <c r="Y30" s="269">
        <v>20</v>
      </c>
      <c r="Z30" s="269">
        <v>109</v>
      </c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</row>
    <row r="31" spans="1:123" x14ac:dyDescent="0.2">
      <c r="A31" s="266"/>
      <c r="B31" s="267" t="s">
        <v>23</v>
      </c>
      <c r="C31" s="269">
        <v>74</v>
      </c>
      <c r="D31" s="269">
        <v>67</v>
      </c>
      <c r="E31" s="269">
        <v>58</v>
      </c>
      <c r="F31" s="269">
        <v>63</v>
      </c>
      <c r="G31" s="269">
        <v>47</v>
      </c>
      <c r="H31" s="269">
        <v>309</v>
      </c>
      <c r="I31" s="269">
        <v>48</v>
      </c>
      <c r="J31" s="269">
        <v>62</v>
      </c>
      <c r="K31" s="269">
        <v>45</v>
      </c>
      <c r="L31" s="269">
        <v>43</v>
      </c>
      <c r="M31" s="269">
        <v>46</v>
      </c>
      <c r="N31" s="269">
        <v>244</v>
      </c>
      <c r="O31" s="269">
        <v>32</v>
      </c>
      <c r="P31" s="269">
        <v>43</v>
      </c>
      <c r="Q31" s="269">
        <v>34</v>
      </c>
      <c r="R31" s="269">
        <v>29</v>
      </c>
      <c r="S31" s="269">
        <v>42</v>
      </c>
      <c r="T31" s="269">
        <v>180</v>
      </c>
      <c r="U31" s="269">
        <v>47</v>
      </c>
      <c r="V31" s="269">
        <v>49</v>
      </c>
      <c r="W31" s="269">
        <v>36</v>
      </c>
      <c r="X31" s="269">
        <v>39</v>
      </c>
      <c r="Y31" s="269">
        <v>45</v>
      </c>
      <c r="Z31" s="269">
        <v>216</v>
      </c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</row>
    <row r="32" spans="1:123" x14ac:dyDescent="0.2">
      <c r="A32" s="266"/>
      <c r="B32" s="267" t="s">
        <v>25</v>
      </c>
      <c r="C32" s="269">
        <v>31</v>
      </c>
      <c r="D32" s="269">
        <v>47</v>
      </c>
      <c r="E32" s="269">
        <v>27</v>
      </c>
      <c r="F32" s="269">
        <v>27</v>
      </c>
      <c r="G32" s="269">
        <v>38</v>
      </c>
      <c r="H32" s="269">
        <v>170</v>
      </c>
      <c r="I32" s="269">
        <v>27</v>
      </c>
      <c r="J32" s="269">
        <v>37</v>
      </c>
      <c r="K32" s="269">
        <v>18</v>
      </c>
      <c r="L32" s="269">
        <v>36</v>
      </c>
      <c r="M32" s="269">
        <v>24</v>
      </c>
      <c r="N32" s="269">
        <v>142</v>
      </c>
      <c r="O32" s="269">
        <v>24</v>
      </c>
      <c r="P32" s="269">
        <v>19</v>
      </c>
      <c r="Q32" s="269">
        <v>18</v>
      </c>
      <c r="R32" s="269">
        <v>26</v>
      </c>
      <c r="S32" s="269">
        <v>28</v>
      </c>
      <c r="T32" s="269">
        <v>115</v>
      </c>
      <c r="U32" s="269">
        <v>29</v>
      </c>
      <c r="V32" s="269">
        <v>25</v>
      </c>
      <c r="W32" s="269">
        <v>21</v>
      </c>
      <c r="X32" s="269">
        <v>18</v>
      </c>
      <c r="Y32" s="269">
        <v>20</v>
      </c>
      <c r="Z32" s="269">
        <v>113</v>
      </c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</row>
    <row r="33" spans="1:123" x14ac:dyDescent="0.2">
      <c r="A33" s="266"/>
      <c r="B33" s="267" t="s">
        <v>27</v>
      </c>
      <c r="C33" s="269">
        <v>20</v>
      </c>
      <c r="D33" s="269">
        <v>30</v>
      </c>
      <c r="E33" s="269">
        <v>25</v>
      </c>
      <c r="F33" s="269">
        <v>19</v>
      </c>
      <c r="G33" s="269">
        <v>28</v>
      </c>
      <c r="H33" s="269">
        <v>122</v>
      </c>
      <c r="I33" s="269">
        <v>36</v>
      </c>
      <c r="J33" s="269">
        <v>30</v>
      </c>
      <c r="K33" s="269">
        <v>11</v>
      </c>
      <c r="L33" s="269">
        <v>21</v>
      </c>
      <c r="M33" s="269">
        <v>23</v>
      </c>
      <c r="N33" s="269">
        <v>121</v>
      </c>
      <c r="O33" s="269">
        <v>26</v>
      </c>
      <c r="P33" s="269">
        <v>23</v>
      </c>
      <c r="Q33" s="269">
        <v>26</v>
      </c>
      <c r="R33" s="269">
        <v>20</v>
      </c>
      <c r="S33" s="269">
        <v>16</v>
      </c>
      <c r="T33" s="269">
        <v>111</v>
      </c>
      <c r="U33" s="269">
        <v>32</v>
      </c>
      <c r="V33" s="269">
        <v>22</v>
      </c>
      <c r="W33" s="269">
        <v>34</v>
      </c>
      <c r="X33" s="269">
        <v>28</v>
      </c>
      <c r="Y33" s="269">
        <v>32</v>
      </c>
      <c r="Z33" s="269">
        <v>148</v>
      </c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</row>
    <row r="34" spans="1:123" x14ac:dyDescent="0.2">
      <c r="A34" s="266"/>
      <c r="B34" s="267" t="s">
        <v>29</v>
      </c>
      <c r="C34" s="269">
        <v>38</v>
      </c>
      <c r="D34" s="269">
        <v>42</v>
      </c>
      <c r="E34" s="269">
        <v>38</v>
      </c>
      <c r="F34" s="269">
        <v>38</v>
      </c>
      <c r="G34" s="269">
        <v>36</v>
      </c>
      <c r="H34" s="269">
        <v>192</v>
      </c>
      <c r="I34" s="269">
        <v>29</v>
      </c>
      <c r="J34" s="269">
        <v>34</v>
      </c>
      <c r="K34" s="269">
        <v>24</v>
      </c>
      <c r="L34" s="269">
        <v>33</v>
      </c>
      <c r="M34" s="269">
        <v>40</v>
      </c>
      <c r="N34" s="269">
        <v>160</v>
      </c>
      <c r="O34" s="269">
        <v>27</v>
      </c>
      <c r="P34" s="269">
        <v>32</v>
      </c>
      <c r="Q34" s="269">
        <v>26</v>
      </c>
      <c r="R34" s="269">
        <v>33</v>
      </c>
      <c r="S34" s="269">
        <v>40</v>
      </c>
      <c r="T34" s="269">
        <v>158</v>
      </c>
      <c r="U34" s="269">
        <v>29</v>
      </c>
      <c r="V34" s="269">
        <v>35</v>
      </c>
      <c r="W34" s="269">
        <v>33</v>
      </c>
      <c r="X34" s="269">
        <v>28</v>
      </c>
      <c r="Y34" s="269">
        <v>32</v>
      </c>
      <c r="Z34" s="269">
        <v>157</v>
      </c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</row>
    <row r="35" spans="1:123" x14ac:dyDescent="0.2">
      <c r="A35" s="266"/>
      <c r="B35" s="267" t="s">
        <v>31</v>
      </c>
      <c r="C35" s="269">
        <v>38</v>
      </c>
      <c r="D35" s="269">
        <v>36</v>
      </c>
      <c r="E35" s="269">
        <v>34</v>
      </c>
      <c r="F35" s="269">
        <v>39</v>
      </c>
      <c r="G35" s="269">
        <v>24</v>
      </c>
      <c r="H35" s="269">
        <v>171</v>
      </c>
      <c r="I35" s="269">
        <v>33</v>
      </c>
      <c r="J35" s="269">
        <v>33</v>
      </c>
      <c r="K35" s="269">
        <v>37</v>
      </c>
      <c r="L35" s="269">
        <v>34</v>
      </c>
      <c r="M35" s="269">
        <v>39</v>
      </c>
      <c r="N35" s="269">
        <v>176</v>
      </c>
      <c r="O35" s="269">
        <v>40</v>
      </c>
      <c r="P35" s="269">
        <v>21</v>
      </c>
      <c r="Q35" s="269">
        <v>25</v>
      </c>
      <c r="R35" s="269">
        <v>23</v>
      </c>
      <c r="S35" s="269">
        <v>24</v>
      </c>
      <c r="T35" s="269">
        <v>133</v>
      </c>
      <c r="U35" s="269">
        <v>39</v>
      </c>
      <c r="V35" s="269">
        <v>24</v>
      </c>
      <c r="W35" s="269">
        <v>28</v>
      </c>
      <c r="X35" s="269">
        <v>21</v>
      </c>
      <c r="Y35" s="269">
        <v>26</v>
      </c>
      <c r="Z35" s="269">
        <v>138</v>
      </c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</row>
    <row r="36" spans="1:123" x14ac:dyDescent="0.2">
      <c r="A36" s="266"/>
      <c r="B36" s="267" t="s">
        <v>33</v>
      </c>
      <c r="C36" s="269">
        <v>49</v>
      </c>
      <c r="D36" s="269">
        <v>27</v>
      </c>
      <c r="E36" s="269">
        <v>48</v>
      </c>
      <c r="F36" s="269">
        <v>29</v>
      </c>
      <c r="G36" s="269">
        <v>42</v>
      </c>
      <c r="H36" s="269">
        <v>195</v>
      </c>
      <c r="I36" s="269">
        <v>31</v>
      </c>
      <c r="J36" s="269">
        <v>38</v>
      </c>
      <c r="K36" s="269">
        <v>31</v>
      </c>
      <c r="L36" s="269">
        <v>34</v>
      </c>
      <c r="M36" s="269">
        <v>41</v>
      </c>
      <c r="N36" s="269">
        <v>175</v>
      </c>
      <c r="O36" s="269">
        <v>40</v>
      </c>
      <c r="P36" s="269">
        <v>31</v>
      </c>
      <c r="Q36" s="269">
        <v>25</v>
      </c>
      <c r="R36" s="269">
        <v>38</v>
      </c>
      <c r="S36" s="269">
        <v>31</v>
      </c>
      <c r="T36" s="269">
        <v>165</v>
      </c>
      <c r="U36" s="269">
        <v>45</v>
      </c>
      <c r="V36" s="269">
        <v>32</v>
      </c>
      <c r="W36" s="269">
        <v>46</v>
      </c>
      <c r="X36" s="269">
        <v>38</v>
      </c>
      <c r="Y36" s="269">
        <v>36</v>
      </c>
      <c r="Z36" s="269">
        <v>197</v>
      </c>
      <c r="AG36" s="269"/>
      <c r="AH36" s="269"/>
      <c r="AI36" s="269"/>
      <c r="AJ36" s="269"/>
      <c r="AK36" s="269"/>
      <c r="AL36" s="269"/>
      <c r="AM36" s="269"/>
      <c r="AN36" s="269"/>
      <c r="AO36" s="269"/>
      <c r="AP36" s="269"/>
      <c r="AQ36" s="269"/>
      <c r="AR36" s="269"/>
      <c r="AS36" s="269"/>
      <c r="AT36" s="269"/>
      <c r="AU36" s="269"/>
      <c r="AV36" s="269"/>
      <c r="AW36" s="269"/>
      <c r="AX36" s="269"/>
      <c r="AY36" s="269"/>
      <c r="AZ36" s="269"/>
      <c r="BA36" s="269"/>
      <c r="BB36" s="269"/>
      <c r="BC36" s="269"/>
      <c r="BD36" s="269"/>
      <c r="BE36" s="269"/>
      <c r="BF36" s="269"/>
      <c r="BG36" s="269"/>
      <c r="BH36" s="269"/>
      <c r="BI36" s="269"/>
      <c r="BJ36" s="269"/>
      <c r="BK36" s="269"/>
      <c r="BL36" s="269"/>
      <c r="BM36" s="269"/>
      <c r="BN36" s="269"/>
      <c r="BO36" s="269"/>
      <c r="BP36" s="269"/>
      <c r="BQ36" s="269"/>
      <c r="BR36" s="269"/>
      <c r="BS36" s="269"/>
      <c r="BT36" s="269"/>
      <c r="BU36" s="269"/>
      <c r="BV36" s="269"/>
      <c r="BW36" s="269"/>
      <c r="BX36" s="269"/>
      <c r="BY36" s="269"/>
      <c r="BZ36" s="269"/>
      <c r="CA36" s="269"/>
      <c r="CB36" s="269"/>
      <c r="CC36" s="269"/>
      <c r="CD36" s="269"/>
      <c r="CE36" s="269"/>
      <c r="CF36" s="269"/>
      <c r="CG36" s="269"/>
      <c r="CH36" s="269"/>
      <c r="CI36" s="269"/>
      <c r="CJ36" s="269"/>
      <c r="CK36" s="269"/>
      <c r="CL36" s="269"/>
      <c r="CM36" s="269"/>
      <c r="CN36" s="269"/>
      <c r="CO36" s="269"/>
      <c r="CP36" s="269"/>
      <c r="CQ36" s="269"/>
      <c r="CR36" s="269"/>
      <c r="CS36" s="269"/>
      <c r="CT36" s="269"/>
      <c r="CU36" s="269"/>
      <c r="CV36" s="269"/>
      <c r="CW36" s="269"/>
      <c r="CX36" s="269"/>
      <c r="CY36" s="269"/>
      <c r="CZ36" s="269"/>
      <c r="DA36" s="269"/>
      <c r="DB36" s="269"/>
      <c r="DC36" s="269"/>
      <c r="DD36" s="269"/>
      <c r="DE36" s="269"/>
      <c r="DF36" s="269"/>
      <c r="DG36" s="269"/>
      <c r="DH36" s="269"/>
      <c r="DI36" s="269"/>
      <c r="DJ36" s="269"/>
      <c r="DK36" s="269"/>
      <c r="DL36" s="269"/>
      <c r="DM36" s="269"/>
      <c r="DN36" s="269"/>
      <c r="DO36" s="269"/>
      <c r="DP36" s="269"/>
      <c r="DQ36" s="269"/>
      <c r="DR36" s="269"/>
      <c r="DS36" s="269"/>
    </row>
    <row r="37" spans="1:123" x14ac:dyDescent="0.2">
      <c r="A37" s="266"/>
      <c r="B37" s="267" t="s">
        <v>35</v>
      </c>
      <c r="C37" s="269">
        <v>54</v>
      </c>
      <c r="D37" s="269">
        <v>44</v>
      </c>
      <c r="E37" s="269">
        <v>42</v>
      </c>
      <c r="F37" s="269">
        <v>39</v>
      </c>
      <c r="G37" s="269">
        <v>43</v>
      </c>
      <c r="H37" s="269">
        <v>222</v>
      </c>
      <c r="I37" s="269">
        <v>40</v>
      </c>
      <c r="J37" s="269">
        <v>54</v>
      </c>
      <c r="K37" s="269">
        <v>39</v>
      </c>
      <c r="L37" s="269">
        <v>29</v>
      </c>
      <c r="M37" s="269">
        <v>25</v>
      </c>
      <c r="N37" s="269">
        <v>187</v>
      </c>
      <c r="O37" s="269">
        <v>28</v>
      </c>
      <c r="P37" s="269">
        <v>28</v>
      </c>
      <c r="Q37" s="269">
        <v>27</v>
      </c>
      <c r="R37" s="269">
        <v>23</v>
      </c>
      <c r="S37" s="269">
        <v>31</v>
      </c>
      <c r="T37" s="269">
        <v>137</v>
      </c>
      <c r="U37" s="269">
        <v>37</v>
      </c>
      <c r="V37" s="269">
        <v>36</v>
      </c>
      <c r="W37" s="269">
        <v>32</v>
      </c>
      <c r="X37" s="269">
        <v>40</v>
      </c>
      <c r="Y37" s="269">
        <v>32</v>
      </c>
      <c r="Z37" s="269">
        <v>177</v>
      </c>
      <c r="AG37" s="269"/>
      <c r="AH37" s="269"/>
      <c r="AI37" s="269"/>
      <c r="AJ37" s="269"/>
      <c r="AK37" s="269"/>
      <c r="AL37" s="269"/>
      <c r="AM37" s="269"/>
      <c r="AN37" s="269"/>
      <c r="AO37" s="269"/>
      <c r="AP37" s="269"/>
      <c r="AQ37" s="269"/>
      <c r="AR37" s="269"/>
      <c r="AS37" s="269"/>
      <c r="AT37" s="269"/>
      <c r="AU37" s="269"/>
      <c r="AV37" s="269"/>
      <c r="AW37" s="269"/>
      <c r="AX37" s="269"/>
      <c r="AY37" s="269"/>
      <c r="AZ37" s="269"/>
      <c r="BA37" s="269"/>
      <c r="BB37" s="269"/>
      <c r="BC37" s="269"/>
      <c r="BD37" s="269"/>
      <c r="BE37" s="269"/>
      <c r="BF37" s="269"/>
      <c r="BG37" s="269"/>
      <c r="BH37" s="269"/>
      <c r="BI37" s="269"/>
      <c r="BJ37" s="269"/>
      <c r="BK37" s="269"/>
      <c r="BL37" s="269"/>
      <c r="BM37" s="269"/>
      <c r="BN37" s="269"/>
      <c r="BO37" s="269"/>
      <c r="BP37" s="269"/>
      <c r="BQ37" s="269"/>
      <c r="BR37" s="269"/>
      <c r="BS37" s="269"/>
      <c r="BT37" s="269"/>
      <c r="BU37" s="269"/>
      <c r="BV37" s="269"/>
      <c r="BW37" s="269"/>
      <c r="BX37" s="269"/>
      <c r="BY37" s="269"/>
      <c r="BZ37" s="269"/>
      <c r="CA37" s="269"/>
      <c r="CB37" s="269"/>
      <c r="CC37" s="269"/>
      <c r="CD37" s="269"/>
      <c r="CE37" s="269"/>
      <c r="CF37" s="269"/>
      <c r="CG37" s="269"/>
      <c r="CH37" s="269"/>
      <c r="CI37" s="269"/>
      <c r="CJ37" s="269"/>
      <c r="CK37" s="269"/>
      <c r="CL37" s="269"/>
      <c r="CM37" s="269"/>
      <c r="CN37" s="269"/>
      <c r="CO37" s="269"/>
      <c r="CP37" s="269"/>
      <c r="CQ37" s="269"/>
      <c r="CR37" s="269"/>
      <c r="CS37" s="269"/>
      <c r="CT37" s="269"/>
      <c r="CU37" s="269"/>
      <c r="CV37" s="269"/>
      <c r="CW37" s="269"/>
      <c r="CX37" s="269"/>
      <c r="CY37" s="269"/>
      <c r="CZ37" s="269"/>
      <c r="DA37" s="269"/>
      <c r="DB37" s="269"/>
      <c r="DC37" s="269"/>
      <c r="DD37" s="269"/>
      <c r="DE37" s="269"/>
      <c r="DF37" s="269"/>
      <c r="DG37" s="269"/>
      <c r="DH37" s="269"/>
      <c r="DI37" s="269"/>
      <c r="DJ37" s="269"/>
      <c r="DK37" s="269"/>
      <c r="DL37" s="269"/>
      <c r="DM37" s="269"/>
      <c r="DN37" s="269"/>
      <c r="DO37" s="269"/>
      <c r="DP37" s="269"/>
      <c r="DQ37" s="269"/>
      <c r="DR37" s="269"/>
      <c r="DS37" s="269"/>
    </row>
    <row r="38" spans="1:123" x14ac:dyDescent="0.2">
      <c r="A38" s="266"/>
      <c r="B38" s="267" t="s">
        <v>37</v>
      </c>
      <c r="C38" s="269">
        <v>66</v>
      </c>
      <c r="D38" s="269">
        <v>50</v>
      </c>
      <c r="E38" s="269">
        <v>56</v>
      </c>
      <c r="F38" s="269">
        <v>49</v>
      </c>
      <c r="G38" s="269">
        <v>58</v>
      </c>
      <c r="H38" s="269">
        <v>279</v>
      </c>
      <c r="I38" s="269">
        <v>48</v>
      </c>
      <c r="J38" s="269">
        <v>41</v>
      </c>
      <c r="K38" s="269">
        <v>41</v>
      </c>
      <c r="L38" s="269">
        <v>51</v>
      </c>
      <c r="M38" s="269">
        <v>52</v>
      </c>
      <c r="N38" s="269">
        <v>233</v>
      </c>
      <c r="O38" s="269">
        <v>56</v>
      </c>
      <c r="P38" s="269">
        <v>57</v>
      </c>
      <c r="Q38" s="269">
        <v>54</v>
      </c>
      <c r="R38" s="269">
        <v>66</v>
      </c>
      <c r="S38" s="269">
        <v>57</v>
      </c>
      <c r="T38" s="269">
        <v>290</v>
      </c>
      <c r="U38" s="269">
        <v>57</v>
      </c>
      <c r="V38" s="269">
        <v>58</v>
      </c>
      <c r="W38" s="269">
        <v>51</v>
      </c>
      <c r="X38" s="269">
        <v>50</v>
      </c>
      <c r="Y38" s="269">
        <v>48</v>
      </c>
      <c r="Z38" s="269">
        <v>264</v>
      </c>
      <c r="AG38" s="269"/>
      <c r="AH38" s="269"/>
      <c r="AI38" s="269"/>
      <c r="AJ38" s="269"/>
      <c r="AK38" s="269"/>
      <c r="AL38" s="269"/>
      <c r="AM38" s="269"/>
      <c r="AN38" s="269"/>
      <c r="AO38" s="269"/>
      <c r="AP38" s="269"/>
      <c r="AQ38" s="269"/>
      <c r="AR38" s="269"/>
      <c r="AS38" s="269"/>
      <c r="AT38" s="269"/>
      <c r="AU38" s="269"/>
      <c r="AV38" s="269"/>
      <c r="AW38" s="269"/>
      <c r="AX38" s="269"/>
      <c r="AY38" s="269"/>
      <c r="AZ38" s="269"/>
      <c r="BA38" s="269"/>
      <c r="BB38" s="269"/>
      <c r="BC38" s="269"/>
      <c r="BD38" s="269"/>
      <c r="BE38" s="269"/>
      <c r="BF38" s="269"/>
      <c r="BG38" s="269"/>
      <c r="BH38" s="269"/>
      <c r="BI38" s="269"/>
      <c r="BJ38" s="269"/>
      <c r="BK38" s="269"/>
      <c r="BL38" s="269"/>
      <c r="BM38" s="269"/>
      <c r="BN38" s="269"/>
      <c r="BO38" s="269"/>
      <c r="BP38" s="269"/>
      <c r="BQ38" s="269"/>
      <c r="BR38" s="269"/>
      <c r="BS38" s="269"/>
      <c r="BT38" s="269"/>
      <c r="BU38" s="269"/>
      <c r="BV38" s="269"/>
      <c r="BW38" s="269"/>
      <c r="BX38" s="269"/>
      <c r="BY38" s="269"/>
      <c r="BZ38" s="269"/>
      <c r="CA38" s="269"/>
      <c r="CB38" s="269"/>
      <c r="CC38" s="269"/>
      <c r="CD38" s="269"/>
      <c r="CE38" s="269"/>
      <c r="CF38" s="269"/>
      <c r="CG38" s="269"/>
      <c r="CH38" s="269"/>
      <c r="CI38" s="269"/>
      <c r="CJ38" s="269"/>
      <c r="CK38" s="269"/>
      <c r="CL38" s="269"/>
      <c r="CM38" s="269"/>
      <c r="CN38" s="269"/>
      <c r="CO38" s="269"/>
      <c r="CP38" s="269"/>
      <c r="CQ38" s="269"/>
      <c r="CR38" s="269"/>
      <c r="CS38" s="269"/>
      <c r="CT38" s="269"/>
      <c r="CU38" s="269"/>
      <c r="CV38" s="269"/>
      <c r="CW38" s="269"/>
      <c r="CX38" s="269"/>
      <c r="CY38" s="269"/>
      <c r="CZ38" s="269"/>
      <c r="DA38" s="269"/>
      <c r="DB38" s="269"/>
      <c r="DC38" s="269"/>
      <c r="DD38" s="269"/>
      <c r="DE38" s="269"/>
      <c r="DF38" s="269"/>
      <c r="DG38" s="269"/>
      <c r="DH38" s="269"/>
      <c r="DI38" s="269"/>
      <c r="DJ38" s="269"/>
      <c r="DK38" s="269"/>
      <c r="DL38" s="269"/>
      <c r="DM38" s="269"/>
      <c r="DN38" s="269"/>
      <c r="DO38" s="269"/>
      <c r="DP38" s="269"/>
      <c r="DQ38" s="269"/>
      <c r="DR38" s="269"/>
      <c r="DS38" s="269"/>
    </row>
    <row r="39" spans="1:123" x14ac:dyDescent="0.2">
      <c r="A39" s="266"/>
      <c r="B39" s="267" t="s">
        <v>39</v>
      </c>
      <c r="C39" s="269">
        <v>45</v>
      </c>
      <c r="D39" s="269">
        <v>36</v>
      </c>
      <c r="E39" s="269">
        <v>36</v>
      </c>
      <c r="F39" s="269">
        <v>42</v>
      </c>
      <c r="G39" s="269">
        <v>34</v>
      </c>
      <c r="H39" s="269">
        <v>193</v>
      </c>
      <c r="I39" s="269">
        <v>43</v>
      </c>
      <c r="J39" s="269">
        <v>29</v>
      </c>
      <c r="K39" s="269">
        <v>22</v>
      </c>
      <c r="L39" s="269">
        <v>31</v>
      </c>
      <c r="M39" s="269">
        <v>37</v>
      </c>
      <c r="N39" s="269">
        <v>162</v>
      </c>
      <c r="O39" s="269">
        <v>34</v>
      </c>
      <c r="P39" s="269">
        <v>27</v>
      </c>
      <c r="Q39" s="269">
        <v>35</v>
      </c>
      <c r="R39" s="269">
        <v>30</v>
      </c>
      <c r="S39" s="269">
        <v>41</v>
      </c>
      <c r="T39" s="269">
        <v>167</v>
      </c>
      <c r="U39" s="269">
        <v>44</v>
      </c>
      <c r="V39" s="269">
        <v>41</v>
      </c>
      <c r="W39" s="269">
        <v>30</v>
      </c>
      <c r="X39" s="269">
        <v>36</v>
      </c>
      <c r="Y39" s="269">
        <v>37</v>
      </c>
      <c r="Z39" s="269">
        <v>188</v>
      </c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</row>
    <row r="40" spans="1:123" x14ac:dyDescent="0.2">
      <c r="A40" s="266"/>
      <c r="B40" s="267" t="s">
        <v>41</v>
      </c>
      <c r="C40" s="269">
        <v>35</v>
      </c>
      <c r="D40" s="269">
        <v>41</v>
      </c>
      <c r="E40" s="269">
        <v>42</v>
      </c>
      <c r="F40" s="269">
        <v>40</v>
      </c>
      <c r="G40" s="269">
        <v>42</v>
      </c>
      <c r="H40" s="269">
        <v>200</v>
      </c>
      <c r="I40" s="269">
        <v>47</v>
      </c>
      <c r="J40" s="269">
        <v>31</v>
      </c>
      <c r="K40" s="269">
        <v>27</v>
      </c>
      <c r="L40" s="269">
        <v>24</v>
      </c>
      <c r="M40" s="269">
        <v>28</v>
      </c>
      <c r="N40" s="269">
        <v>157</v>
      </c>
      <c r="O40" s="269">
        <v>29</v>
      </c>
      <c r="P40" s="269">
        <v>27</v>
      </c>
      <c r="Q40" s="269">
        <v>33</v>
      </c>
      <c r="R40" s="269">
        <v>27</v>
      </c>
      <c r="S40" s="269">
        <v>31</v>
      </c>
      <c r="T40" s="269">
        <v>147</v>
      </c>
      <c r="U40" s="269">
        <v>28</v>
      </c>
      <c r="V40" s="269">
        <v>30</v>
      </c>
      <c r="W40" s="269">
        <v>36</v>
      </c>
      <c r="X40" s="269">
        <v>36</v>
      </c>
      <c r="Y40" s="269">
        <v>38</v>
      </c>
      <c r="Z40" s="269">
        <v>168</v>
      </c>
      <c r="AG40" s="269"/>
      <c r="AH40" s="269"/>
      <c r="AI40" s="269"/>
      <c r="AJ40" s="269"/>
      <c r="AK40" s="269"/>
      <c r="AL40" s="269"/>
      <c r="AM40" s="269"/>
      <c r="AN40" s="269"/>
      <c r="AO40" s="269"/>
      <c r="AP40" s="269"/>
      <c r="AQ40" s="269"/>
      <c r="AR40" s="269"/>
      <c r="AS40" s="269"/>
      <c r="AT40" s="269"/>
      <c r="AU40" s="269"/>
      <c r="AV40" s="269"/>
      <c r="AW40" s="269"/>
      <c r="AX40" s="269"/>
      <c r="AY40" s="269"/>
      <c r="AZ40" s="269"/>
      <c r="BA40" s="269"/>
      <c r="BB40" s="269"/>
      <c r="BC40" s="269"/>
      <c r="BD40" s="269"/>
      <c r="BE40" s="269"/>
      <c r="BF40" s="269"/>
      <c r="BG40" s="269"/>
      <c r="BH40" s="269"/>
      <c r="BI40" s="269"/>
      <c r="BJ40" s="269"/>
      <c r="BK40" s="269"/>
      <c r="BL40" s="269"/>
      <c r="BM40" s="269"/>
      <c r="BN40" s="269"/>
      <c r="BO40" s="269"/>
      <c r="BP40" s="269"/>
      <c r="BQ40" s="269"/>
      <c r="BR40" s="269"/>
      <c r="BS40" s="269"/>
      <c r="BT40" s="269"/>
      <c r="BU40" s="269"/>
      <c r="BV40" s="269"/>
      <c r="BW40" s="269"/>
      <c r="BX40" s="269"/>
      <c r="BY40" s="269"/>
      <c r="BZ40" s="269"/>
      <c r="CA40" s="269"/>
      <c r="CB40" s="269"/>
      <c r="CC40" s="269"/>
      <c r="CD40" s="269"/>
      <c r="CE40" s="269"/>
      <c r="CF40" s="269"/>
      <c r="CG40" s="269"/>
      <c r="CH40" s="269"/>
      <c r="CI40" s="269"/>
      <c r="CJ40" s="269"/>
      <c r="CK40" s="269"/>
      <c r="CL40" s="269"/>
      <c r="CM40" s="269"/>
      <c r="CN40" s="269"/>
      <c r="CO40" s="269"/>
      <c r="CP40" s="269"/>
      <c r="CQ40" s="269"/>
      <c r="CR40" s="269"/>
      <c r="CS40" s="269"/>
      <c r="CT40" s="269"/>
      <c r="CU40" s="269"/>
      <c r="CV40" s="269"/>
      <c r="CW40" s="269"/>
      <c r="CX40" s="269"/>
      <c r="CY40" s="269"/>
      <c r="CZ40" s="269"/>
      <c r="DA40" s="269"/>
      <c r="DB40" s="269"/>
      <c r="DC40" s="269"/>
      <c r="DD40" s="269"/>
      <c r="DE40" s="269"/>
      <c r="DF40" s="269"/>
      <c r="DG40" s="269"/>
      <c r="DH40" s="269"/>
      <c r="DI40" s="269"/>
      <c r="DJ40" s="269"/>
      <c r="DK40" s="269"/>
      <c r="DL40" s="269"/>
      <c r="DM40" s="269"/>
      <c r="DN40" s="269"/>
      <c r="DO40" s="269"/>
      <c r="DP40" s="269"/>
      <c r="DQ40" s="269"/>
      <c r="DR40" s="269"/>
      <c r="DS40" s="269"/>
    </row>
    <row r="41" spans="1:123" x14ac:dyDescent="0.2">
      <c r="A41" s="266"/>
      <c r="B41" s="267" t="s">
        <v>43</v>
      </c>
      <c r="C41" s="269">
        <v>34</v>
      </c>
      <c r="D41" s="269">
        <v>43</v>
      </c>
      <c r="E41" s="269">
        <v>26</v>
      </c>
      <c r="F41" s="269">
        <v>28</v>
      </c>
      <c r="G41" s="269">
        <v>13</v>
      </c>
      <c r="H41" s="269">
        <v>144</v>
      </c>
      <c r="I41" s="269">
        <v>28</v>
      </c>
      <c r="J41" s="269">
        <v>28</v>
      </c>
      <c r="K41" s="269">
        <v>26</v>
      </c>
      <c r="L41" s="269">
        <v>22</v>
      </c>
      <c r="M41" s="269">
        <v>23</v>
      </c>
      <c r="N41" s="269">
        <v>127</v>
      </c>
      <c r="O41" s="269">
        <v>24</v>
      </c>
      <c r="P41" s="269">
        <v>33</v>
      </c>
      <c r="Q41" s="269">
        <v>37</v>
      </c>
      <c r="R41" s="269">
        <v>29</v>
      </c>
      <c r="S41" s="269">
        <v>33</v>
      </c>
      <c r="T41" s="269">
        <v>156</v>
      </c>
      <c r="U41" s="269">
        <v>35</v>
      </c>
      <c r="V41" s="269">
        <v>34</v>
      </c>
      <c r="W41" s="269">
        <v>25</v>
      </c>
      <c r="X41" s="269">
        <v>28</v>
      </c>
      <c r="Y41" s="269">
        <v>23</v>
      </c>
      <c r="Z41" s="269">
        <v>145</v>
      </c>
      <c r="AG41" s="269"/>
      <c r="AH41" s="269"/>
      <c r="AI41" s="269"/>
      <c r="AJ41" s="269"/>
      <c r="AK41" s="269"/>
      <c r="AL41" s="269"/>
      <c r="AM41" s="269"/>
      <c r="AN41" s="269"/>
      <c r="AO41" s="269"/>
      <c r="AP41" s="269"/>
      <c r="AQ41" s="269"/>
      <c r="AR41" s="269"/>
      <c r="AS41" s="269"/>
      <c r="AT41" s="269"/>
      <c r="AU41" s="269"/>
      <c r="AV41" s="269"/>
      <c r="AW41" s="269"/>
      <c r="AX41" s="269"/>
      <c r="AY41" s="269"/>
      <c r="AZ41" s="269"/>
      <c r="BA41" s="269"/>
      <c r="BB41" s="269"/>
      <c r="BC41" s="269"/>
      <c r="BD41" s="269"/>
      <c r="BE41" s="269"/>
      <c r="BF41" s="269"/>
      <c r="BG41" s="269"/>
      <c r="BH41" s="269"/>
      <c r="BI41" s="269"/>
      <c r="BJ41" s="269"/>
      <c r="BK41" s="269"/>
      <c r="BL41" s="269"/>
      <c r="BM41" s="269"/>
      <c r="BN41" s="269"/>
      <c r="BO41" s="269"/>
      <c r="BP41" s="269"/>
      <c r="BQ41" s="269"/>
      <c r="BR41" s="269"/>
      <c r="BS41" s="269"/>
      <c r="BT41" s="269"/>
      <c r="BU41" s="269"/>
      <c r="BV41" s="269"/>
      <c r="BW41" s="269"/>
      <c r="BX41" s="269"/>
      <c r="BY41" s="269"/>
      <c r="BZ41" s="269"/>
      <c r="CA41" s="269"/>
      <c r="CB41" s="269"/>
      <c r="CC41" s="269"/>
      <c r="CD41" s="269"/>
      <c r="CE41" s="269"/>
      <c r="CF41" s="269"/>
      <c r="CG41" s="269"/>
      <c r="CH41" s="269"/>
      <c r="CI41" s="269"/>
      <c r="CJ41" s="269"/>
      <c r="CK41" s="269"/>
      <c r="CL41" s="269"/>
      <c r="CM41" s="269"/>
      <c r="CN41" s="269"/>
      <c r="CO41" s="269"/>
      <c r="CP41" s="269"/>
      <c r="CQ41" s="269"/>
      <c r="CR41" s="269"/>
      <c r="CS41" s="269"/>
      <c r="CT41" s="269"/>
      <c r="CU41" s="269"/>
      <c r="CV41" s="269"/>
      <c r="CW41" s="269"/>
      <c r="CX41" s="269"/>
      <c r="CY41" s="269"/>
      <c r="CZ41" s="269"/>
      <c r="DA41" s="269"/>
      <c r="DB41" s="269"/>
      <c r="DC41" s="269"/>
      <c r="DD41" s="269"/>
      <c r="DE41" s="269"/>
      <c r="DF41" s="269"/>
      <c r="DG41" s="269"/>
      <c r="DH41" s="269"/>
      <c r="DI41" s="269"/>
      <c r="DJ41" s="269"/>
      <c r="DK41" s="269"/>
      <c r="DL41" s="269"/>
      <c r="DM41" s="269"/>
      <c r="DN41" s="269"/>
      <c r="DO41" s="269"/>
      <c r="DP41" s="269"/>
      <c r="DQ41" s="269"/>
      <c r="DR41" s="269"/>
      <c r="DS41" s="269"/>
    </row>
    <row r="42" spans="1:123" x14ac:dyDescent="0.2">
      <c r="A42" s="266"/>
      <c r="B42" s="267" t="s">
        <v>45</v>
      </c>
      <c r="C42" s="269">
        <v>42</v>
      </c>
      <c r="D42" s="269">
        <v>45</v>
      </c>
      <c r="E42" s="269">
        <v>48</v>
      </c>
      <c r="F42" s="269">
        <v>42</v>
      </c>
      <c r="G42" s="269">
        <v>48</v>
      </c>
      <c r="H42" s="269">
        <v>225</v>
      </c>
      <c r="I42" s="269">
        <v>31</v>
      </c>
      <c r="J42" s="269">
        <v>35</v>
      </c>
      <c r="K42" s="269">
        <v>26</v>
      </c>
      <c r="L42" s="269">
        <v>37</v>
      </c>
      <c r="M42" s="269">
        <v>35</v>
      </c>
      <c r="N42" s="269">
        <v>164</v>
      </c>
      <c r="O42" s="269">
        <v>27</v>
      </c>
      <c r="P42" s="269">
        <v>24</v>
      </c>
      <c r="Q42" s="269">
        <v>26</v>
      </c>
      <c r="R42" s="269">
        <v>30</v>
      </c>
      <c r="S42" s="269">
        <v>33</v>
      </c>
      <c r="T42" s="269">
        <v>140</v>
      </c>
      <c r="U42" s="269">
        <v>37</v>
      </c>
      <c r="V42" s="269">
        <v>32</v>
      </c>
      <c r="W42" s="269">
        <v>36</v>
      </c>
      <c r="X42" s="269">
        <v>32</v>
      </c>
      <c r="Y42" s="269">
        <v>34</v>
      </c>
      <c r="Z42" s="269">
        <v>171</v>
      </c>
      <c r="AG42" s="269"/>
      <c r="AH42" s="269"/>
      <c r="AI42" s="269"/>
      <c r="AJ42" s="269"/>
      <c r="AK42" s="269"/>
      <c r="AL42" s="269"/>
      <c r="AM42" s="269"/>
      <c r="AN42" s="269"/>
      <c r="AO42" s="269"/>
      <c r="AP42" s="269"/>
      <c r="AQ42" s="269"/>
      <c r="AR42" s="269"/>
      <c r="AS42" s="269"/>
      <c r="AT42" s="269"/>
      <c r="AU42" s="269"/>
      <c r="AV42" s="269"/>
      <c r="AW42" s="269"/>
      <c r="AX42" s="269"/>
      <c r="AY42" s="269"/>
      <c r="AZ42" s="269"/>
      <c r="BA42" s="269"/>
      <c r="BB42" s="269"/>
      <c r="BC42" s="269"/>
      <c r="BD42" s="269"/>
      <c r="BE42" s="269"/>
      <c r="BF42" s="269"/>
      <c r="BG42" s="269"/>
      <c r="BH42" s="269"/>
      <c r="BI42" s="269"/>
      <c r="BJ42" s="269"/>
      <c r="BK42" s="269"/>
      <c r="BL42" s="269"/>
      <c r="BM42" s="269"/>
      <c r="BN42" s="269"/>
      <c r="BO42" s="269"/>
      <c r="BP42" s="269"/>
      <c r="BQ42" s="269"/>
      <c r="BR42" s="269"/>
      <c r="BS42" s="269"/>
      <c r="BT42" s="269"/>
      <c r="BU42" s="269"/>
      <c r="BV42" s="269"/>
      <c r="BW42" s="269"/>
      <c r="BX42" s="269"/>
      <c r="BY42" s="269"/>
      <c r="BZ42" s="269"/>
      <c r="CA42" s="269"/>
      <c r="CB42" s="269"/>
      <c r="CC42" s="269"/>
      <c r="CD42" s="269"/>
      <c r="CE42" s="269"/>
      <c r="CF42" s="269"/>
      <c r="CG42" s="269"/>
      <c r="CH42" s="269"/>
      <c r="CI42" s="269"/>
      <c r="CJ42" s="269"/>
      <c r="CK42" s="269"/>
      <c r="CL42" s="269"/>
      <c r="CM42" s="269"/>
      <c r="CN42" s="269"/>
      <c r="CO42" s="269"/>
      <c r="CP42" s="269"/>
      <c r="CQ42" s="269"/>
      <c r="CR42" s="269"/>
      <c r="CS42" s="269"/>
      <c r="CT42" s="269"/>
      <c r="CU42" s="269"/>
      <c r="CV42" s="269"/>
      <c r="CW42" s="269"/>
      <c r="CX42" s="269"/>
      <c r="CY42" s="269"/>
      <c r="CZ42" s="269"/>
      <c r="DA42" s="269"/>
      <c r="DB42" s="269"/>
      <c r="DC42" s="269"/>
      <c r="DD42" s="269"/>
      <c r="DE42" s="269"/>
      <c r="DF42" s="269"/>
      <c r="DG42" s="269"/>
      <c r="DH42" s="269"/>
      <c r="DI42" s="269"/>
      <c r="DJ42" s="269"/>
      <c r="DK42" s="269"/>
      <c r="DL42" s="269"/>
      <c r="DM42" s="269"/>
      <c r="DN42" s="269"/>
      <c r="DO42" s="269"/>
      <c r="DP42" s="269"/>
      <c r="DQ42" s="269"/>
      <c r="DR42" s="269"/>
      <c r="DS42" s="269"/>
    </row>
    <row r="43" spans="1:123" x14ac:dyDescent="0.2">
      <c r="A43" s="266"/>
      <c r="B43" s="270"/>
      <c r="C43" s="272">
        <v>1038</v>
      </c>
      <c r="D43" s="272">
        <v>1042</v>
      </c>
      <c r="E43" s="272">
        <v>956</v>
      </c>
      <c r="F43" s="272">
        <v>965</v>
      </c>
      <c r="G43" s="272">
        <v>910</v>
      </c>
      <c r="H43" s="272">
        <v>4911</v>
      </c>
      <c r="I43" s="272">
        <v>921</v>
      </c>
      <c r="J43" s="272">
        <v>950</v>
      </c>
      <c r="K43" s="272">
        <v>728</v>
      </c>
      <c r="L43" s="272">
        <v>800</v>
      </c>
      <c r="M43" s="272">
        <v>876</v>
      </c>
      <c r="N43" s="272">
        <v>4275</v>
      </c>
      <c r="O43" s="272">
        <v>834</v>
      </c>
      <c r="P43" s="272">
        <v>864</v>
      </c>
      <c r="Q43" s="272">
        <v>812</v>
      </c>
      <c r="R43" s="272">
        <v>812</v>
      </c>
      <c r="S43" s="272">
        <v>905</v>
      </c>
      <c r="T43" s="272">
        <v>4227</v>
      </c>
      <c r="U43" s="272">
        <v>900</v>
      </c>
      <c r="V43" s="272">
        <v>864</v>
      </c>
      <c r="W43" s="272">
        <v>836</v>
      </c>
      <c r="X43" s="272">
        <v>825</v>
      </c>
      <c r="Y43" s="272">
        <v>834</v>
      </c>
      <c r="Z43" s="272">
        <v>4259</v>
      </c>
      <c r="AG43" s="269"/>
      <c r="AH43" s="269"/>
      <c r="AI43" s="269"/>
      <c r="AJ43" s="269"/>
      <c r="AK43" s="269"/>
      <c r="AL43" s="269"/>
      <c r="AM43" s="269"/>
      <c r="AN43" s="269"/>
      <c r="AO43" s="269"/>
      <c r="AP43" s="269"/>
      <c r="AQ43" s="269"/>
      <c r="AR43" s="269"/>
      <c r="AS43" s="269"/>
      <c r="AT43" s="269"/>
      <c r="AU43" s="269"/>
      <c r="AV43" s="269"/>
      <c r="AW43" s="269"/>
      <c r="AX43" s="269"/>
      <c r="AY43" s="269"/>
      <c r="AZ43" s="269"/>
      <c r="BA43" s="269"/>
      <c r="BB43" s="269"/>
      <c r="BC43" s="269"/>
      <c r="BD43" s="269"/>
      <c r="BE43" s="269"/>
      <c r="BF43" s="269"/>
      <c r="BG43" s="269"/>
      <c r="BH43" s="269"/>
      <c r="BI43" s="269"/>
      <c r="BJ43" s="269"/>
      <c r="BK43" s="269"/>
      <c r="BL43" s="269"/>
      <c r="BM43" s="269"/>
      <c r="BN43" s="269"/>
      <c r="BO43" s="269"/>
      <c r="BP43" s="269"/>
      <c r="BQ43" s="269"/>
      <c r="BR43" s="269"/>
      <c r="BS43" s="269"/>
      <c r="BT43" s="269"/>
      <c r="BU43" s="269"/>
      <c r="BV43" s="269"/>
      <c r="BW43" s="269"/>
      <c r="BX43" s="269"/>
      <c r="BY43" s="269"/>
      <c r="BZ43" s="269"/>
      <c r="CA43" s="269"/>
      <c r="CB43" s="269"/>
      <c r="CC43" s="269"/>
      <c r="CD43" s="269"/>
      <c r="CE43" s="269"/>
      <c r="CF43" s="269"/>
      <c r="CG43" s="269"/>
      <c r="CH43" s="269"/>
      <c r="CI43" s="269"/>
      <c r="CJ43" s="269"/>
      <c r="CK43" s="269"/>
      <c r="CL43" s="269"/>
      <c r="CM43" s="269"/>
      <c r="CN43" s="269"/>
      <c r="CO43" s="269"/>
      <c r="CP43" s="269"/>
      <c r="CQ43" s="269"/>
      <c r="CR43" s="269"/>
      <c r="CS43" s="269"/>
      <c r="CT43" s="269"/>
      <c r="CU43" s="269"/>
      <c r="CV43" s="269"/>
      <c r="CW43" s="269"/>
      <c r="CX43" s="269"/>
      <c r="CY43" s="269"/>
      <c r="CZ43" s="269"/>
      <c r="DA43" s="269"/>
      <c r="DB43" s="269"/>
      <c r="DC43" s="269"/>
      <c r="DD43" s="269"/>
      <c r="DE43" s="269"/>
      <c r="DF43" s="269"/>
      <c r="DG43" s="269"/>
      <c r="DH43" s="269"/>
      <c r="DI43" s="269"/>
      <c r="DJ43" s="269"/>
      <c r="DK43" s="269"/>
      <c r="DL43" s="269"/>
      <c r="DM43" s="269"/>
      <c r="DN43" s="269"/>
      <c r="DO43" s="269"/>
      <c r="DP43" s="269"/>
      <c r="DQ43" s="269"/>
      <c r="DR43" s="269"/>
      <c r="DS43" s="269"/>
    </row>
    <row r="44" spans="1:123" x14ac:dyDescent="0.2">
      <c r="A44" s="266"/>
      <c r="B44" s="266"/>
      <c r="C44" s="268"/>
      <c r="D44" s="269"/>
      <c r="E44" s="269"/>
      <c r="F44" s="269"/>
      <c r="G44" s="269"/>
      <c r="H44" s="269"/>
      <c r="I44" s="269"/>
      <c r="J44" s="269"/>
      <c r="K44" s="269"/>
      <c r="L44" s="269"/>
      <c r="M44" s="269"/>
      <c r="N44" s="269"/>
      <c r="O44" s="269"/>
      <c r="P44" s="269"/>
      <c r="Q44" s="269"/>
      <c r="R44" s="269"/>
      <c r="S44" s="269"/>
      <c r="T44" s="269"/>
      <c r="U44" s="269"/>
      <c r="V44" s="269"/>
      <c r="W44" s="269"/>
      <c r="X44" s="269"/>
      <c r="Y44" s="269"/>
      <c r="Z44" s="269"/>
      <c r="AA44" s="269"/>
      <c r="AB44" s="269"/>
      <c r="AC44" s="269"/>
      <c r="AD44" s="269"/>
      <c r="AE44" s="269"/>
      <c r="AF44" s="269"/>
      <c r="AG44" s="269"/>
      <c r="AH44" s="269"/>
      <c r="AI44" s="269"/>
      <c r="AJ44" s="269"/>
      <c r="AK44" s="269"/>
      <c r="AL44" s="269"/>
      <c r="AM44" s="269"/>
      <c r="AN44" s="269"/>
      <c r="AO44" s="269"/>
      <c r="AP44" s="269"/>
      <c r="AQ44" s="269"/>
      <c r="AR44" s="269"/>
      <c r="AS44" s="269"/>
      <c r="AT44" s="269"/>
      <c r="AU44" s="269"/>
      <c r="AV44" s="269"/>
      <c r="AW44" s="269"/>
      <c r="AX44" s="269"/>
      <c r="AY44" s="269"/>
      <c r="AZ44" s="269"/>
      <c r="BA44" s="269"/>
      <c r="BB44" s="269"/>
      <c r="BC44" s="269"/>
      <c r="BD44" s="269"/>
      <c r="BE44" s="269"/>
      <c r="BF44" s="269"/>
      <c r="BG44" s="269"/>
      <c r="BH44" s="269"/>
      <c r="BI44" s="269"/>
      <c r="BJ44" s="269"/>
      <c r="BK44" s="269"/>
      <c r="BL44" s="269"/>
      <c r="BM44" s="269"/>
      <c r="BN44" s="269"/>
      <c r="BO44" s="269"/>
      <c r="BP44" s="269"/>
      <c r="BQ44" s="269"/>
      <c r="BR44" s="269"/>
      <c r="BS44" s="269"/>
      <c r="BT44" s="269"/>
      <c r="BU44" s="269"/>
      <c r="BV44" s="269"/>
      <c r="BW44" s="269"/>
      <c r="BX44" s="269"/>
      <c r="BY44" s="269"/>
      <c r="BZ44" s="269"/>
      <c r="CA44" s="269"/>
      <c r="CB44" s="269"/>
      <c r="CC44" s="269"/>
      <c r="CD44" s="269"/>
      <c r="CE44" s="269"/>
      <c r="CF44" s="269"/>
      <c r="CG44" s="269"/>
      <c r="CH44" s="269"/>
      <c r="CI44" s="269"/>
      <c r="CJ44" s="269"/>
      <c r="CK44" s="269"/>
      <c r="CL44" s="269"/>
      <c r="CM44" s="269"/>
      <c r="CN44" s="269"/>
      <c r="CO44" s="269"/>
      <c r="CP44" s="269"/>
      <c r="CQ44" s="269"/>
      <c r="CR44" s="269"/>
      <c r="CS44" s="269"/>
      <c r="CT44" s="269"/>
      <c r="CU44" s="269"/>
      <c r="CV44" s="269"/>
      <c r="CW44" s="269"/>
      <c r="CX44" s="269"/>
      <c r="CY44" s="269"/>
      <c r="CZ44" s="269"/>
      <c r="DA44" s="269"/>
      <c r="DB44" s="269"/>
      <c r="DC44" s="269"/>
      <c r="DD44" s="269"/>
      <c r="DE44" s="269"/>
      <c r="DF44" s="269"/>
      <c r="DG44" s="269"/>
      <c r="DH44" s="269"/>
      <c r="DI44" s="269"/>
      <c r="DJ44" s="269"/>
      <c r="DK44" s="269"/>
      <c r="DL44" s="269"/>
      <c r="DM44" s="269"/>
      <c r="DN44" s="269"/>
      <c r="DO44" s="269"/>
      <c r="DP44" s="269"/>
      <c r="DQ44" s="269"/>
      <c r="DR44" s="269"/>
      <c r="DS44" s="269"/>
    </row>
    <row r="45" spans="1:123" x14ac:dyDescent="0.2">
      <c r="A45" s="266"/>
      <c r="B45" s="266"/>
      <c r="C45" s="268"/>
      <c r="D45" s="269"/>
      <c r="E45" s="269"/>
      <c r="F45" s="269"/>
      <c r="G45" s="269"/>
      <c r="H45" s="269"/>
      <c r="I45" s="269"/>
      <c r="J45" s="269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269"/>
      <c r="AD45" s="269"/>
      <c r="AE45" s="269"/>
      <c r="AF45" s="269"/>
      <c r="AG45" s="269"/>
      <c r="AH45" s="269"/>
      <c r="AI45" s="269"/>
      <c r="AJ45" s="269"/>
      <c r="AK45" s="269"/>
      <c r="AL45" s="269"/>
      <c r="AM45" s="269"/>
      <c r="AN45" s="269"/>
      <c r="AO45" s="269"/>
      <c r="AP45" s="269"/>
      <c r="AQ45" s="269"/>
      <c r="AR45" s="269"/>
      <c r="AS45" s="269"/>
      <c r="AT45" s="269"/>
      <c r="AU45" s="269"/>
      <c r="AV45" s="269"/>
      <c r="AW45" s="269"/>
      <c r="AX45" s="269"/>
      <c r="AY45" s="269"/>
      <c r="AZ45" s="269"/>
      <c r="BA45" s="269"/>
      <c r="BB45" s="269"/>
      <c r="BC45" s="269"/>
      <c r="BD45" s="269"/>
      <c r="BE45" s="269"/>
      <c r="BF45" s="269"/>
      <c r="BG45" s="269"/>
      <c r="BH45" s="269"/>
      <c r="BI45" s="269"/>
      <c r="BJ45" s="269"/>
      <c r="BK45" s="269"/>
      <c r="BL45" s="269"/>
      <c r="BM45" s="269"/>
      <c r="BN45" s="269"/>
      <c r="BO45" s="269"/>
      <c r="BP45" s="269"/>
      <c r="BQ45" s="269"/>
      <c r="BR45" s="269"/>
      <c r="BS45" s="269"/>
      <c r="BT45" s="269"/>
      <c r="BU45" s="269"/>
      <c r="BV45" s="269"/>
      <c r="BW45" s="269"/>
      <c r="BX45" s="269"/>
      <c r="BY45" s="269"/>
      <c r="BZ45" s="269"/>
      <c r="CA45" s="269"/>
      <c r="CB45" s="269"/>
      <c r="CC45" s="269"/>
      <c r="CD45" s="269"/>
      <c r="CE45" s="269"/>
      <c r="CF45" s="269"/>
      <c r="CG45" s="269"/>
      <c r="CH45" s="269"/>
      <c r="CI45" s="269"/>
      <c r="CJ45" s="269"/>
      <c r="CK45" s="269"/>
      <c r="CL45" s="269"/>
      <c r="CM45" s="269"/>
      <c r="CN45" s="269"/>
      <c r="CO45" s="269"/>
      <c r="CP45" s="269"/>
      <c r="CQ45" s="269"/>
      <c r="CR45" s="269"/>
      <c r="CS45" s="269"/>
      <c r="CT45" s="269"/>
      <c r="CU45" s="269"/>
      <c r="CV45" s="269"/>
      <c r="CW45" s="269"/>
      <c r="CX45" s="269"/>
      <c r="CY45" s="269"/>
      <c r="CZ45" s="269"/>
      <c r="DA45" s="269"/>
      <c r="DB45" s="269"/>
      <c r="DC45" s="269"/>
      <c r="DD45" s="269"/>
      <c r="DE45" s="269"/>
      <c r="DF45" s="269"/>
      <c r="DG45" s="269"/>
      <c r="DH45" s="269"/>
      <c r="DI45" s="269"/>
      <c r="DJ45" s="269"/>
      <c r="DK45" s="269"/>
      <c r="DL45" s="269"/>
      <c r="DM45" s="269"/>
      <c r="DN45" s="269"/>
      <c r="DO45" s="269"/>
      <c r="DP45" s="269"/>
      <c r="DQ45" s="269"/>
      <c r="DR45" s="269"/>
      <c r="DS45" s="269"/>
    </row>
    <row r="46" spans="1:123" x14ac:dyDescent="0.2">
      <c r="A46" s="266"/>
      <c r="B46" s="266"/>
      <c r="C46" s="268"/>
      <c r="D46" s="269"/>
      <c r="E46" s="269"/>
      <c r="F46" s="269"/>
      <c r="G46" s="269"/>
      <c r="H46" s="269"/>
      <c r="I46" s="269"/>
      <c r="J46" s="269"/>
      <c r="K46" s="269"/>
      <c r="L46" s="269"/>
      <c r="M46" s="269"/>
      <c r="N46" s="269"/>
      <c r="O46" s="269"/>
      <c r="P46" s="269"/>
      <c r="Q46" s="269"/>
      <c r="R46" s="269"/>
      <c r="S46" s="269"/>
      <c r="T46" s="269"/>
      <c r="U46" s="269"/>
      <c r="V46" s="269"/>
      <c r="W46" s="269"/>
      <c r="X46" s="269"/>
      <c r="Y46" s="269"/>
      <c r="Z46" s="269"/>
      <c r="AA46" s="269"/>
      <c r="AB46" s="269"/>
      <c r="AC46" s="269"/>
      <c r="AD46" s="269"/>
      <c r="AE46" s="269"/>
      <c r="AF46" s="269"/>
      <c r="AG46" s="269"/>
      <c r="AH46" s="269"/>
      <c r="AI46" s="269"/>
      <c r="AJ46" s="269"/>
      <c r="AK46" s="269"/>
      <c r="AL46" s="269"/>
      <c r="AM46" s="269"/>
      <c r="AN46" s="269"/>
      <c r="AO46" s="269"/>
      <c r="AP46" s="269"/>
      <c r="AQ46" s="269"/>
      <c r="AR46" s="269"/>
      <c r="AS46" s="269"/>
      <c r="AT46" s="269"/>
      <c r="AU46" s="269"/>
      <c r="AV46" s="269"/>
      <c r="AW46" s="269"/>
      <c r="AX46" s="269"/>
      <c r="AY46" s="269"/>
      <c r="AZ46" s="269"/>
      <c r="BA46" s="269"/>
      <c r="BB46" s="269"/>
      <c r="BC46" s="269"/>
      <c r="BD46" s="269"/>
      <c r="BE46" s="269"/>
      <c r="BF46" s="269"/>
      <c r="BG46" s="269"/>
      <c r="BH46" s="269"/>
      <c r="BI46" s="269"/>
      <c r="BJ46" s="269"/>
      <c r="BK46" s="269"/>
      <c r="BL46" s="269"/>
      <c r="BM46" s="269"/>
      <c r="BN46" s="269"/>
      <c r="BO46" s="269"/>
      <c r="BP46" s="269"/>
      <c r="BQ46" s="269"/>
      <c r="BR46" s="269"/>
      <c r="BS46" s="269"/>
      <c r="BT46" s="269"/>
      <c r="BU46" s="269"/>
      <c r="BV46" s="269"/>
      <c r="BW46" s="269"/>
      <c r="BX46" s="269"/>
      <c r="BY46" s="269"/>
      <c r="BZ46" s="269"/>
      <c r="CA46" s="269"/>
      <c r="CB46" s="269"/>
      <c r="CC46" s="269"/>
      <c r="CD46" s="269"/>
      <c r="CE46" s="269"/>
      <c r="CF46" s="269"/>
      <c r="CG46" s="269"/>
      <c r="CH46" s="269"/>
      <c r="CI46" s="269"/>
      <c r="CJ46" s="269"/>
      <c r="CK46" s="269"/>
      <c r="CL46" s="269"/>
      <c r="CM46" s="269"/>
      <c r="CN46" s="269"/>
      <c r="CO46" s="269"/>
      <c r="CP46" s="269"/>
      <c r="CQ46" s="269"/>
      <c r="CR46" s="269"/>
      <c r="CS46" s="269"/>
      <c r="CT46" s="269"/>
      <c r="CU46" s="269"/>
      <c r="CV46" s="269"/>
      <c r="CW46" s="269"/>
      <c r="CX46" s="269"/>
      <c r="CY46" s="269"/>
      <c r="CZ46" s="269"/>
      <c r="DA46" s="269"/>
      <c r="DB46" s="269"/>
      <c r="DC46" s="269"/>
      <c r="DD46" s="269"/>
      <c r="DE46" s="269"/>
      <c r="DF46" s="269"/>
      <c r="DG46" s="269"/>
      <c r="DH46" s="269"/>
      <c r="DI46" s="269"/>
      <c r="DJ46" s="269"/>
      <c r="DK46" s="269"/>
      <c r="DL46" s="269"/>
      <c r="DM46" s="269"/>
      <c r="DN46" s="269"/>
      <c r="DO46" s="269"/>
      <c r="DP46" s="269"/>
      <c r="DQ46" s="269"/>
      <c r="DR46" s="269"/>
      <c r="DS46" s="269"/>
    </row>
    <row r="47" spans="1:123" ht="22.5" x14ac:dyDescent="0.2">
      <c r="A47" s="266"/>
      <c r="B47" s="265"/>
      <c r="C47" s="265">
        <v>40</v>
      </c>
      <c r="D47" s="265">
        <v>41</v>
      </c>
      <c r="E47" s="265">
        <v>42</v>
      </c>
      <c r="F47" s="265">
        <v>43</v>
      </c>
      <c r="G47" s="265">
        <v>44</v>
      </c>
      <c r="H47" s="265" t="s">
        <v>235</v>
      </c>
      <c r="I47" s="265">
        <v>45</v>
      </c>
      <c r="J47" s="265">
        <v>46</v>
      </c>
      <c r="K47" s="265">
        <v>47</v>
      </c>
      <c r="L47" s="265">
        <v>48</v>
      </c>
      <c r="M47" s="265">
        <v>49</v>
      </c>
      <c r="N47" s="265" t="s">
        <v>236</v>
      </c>
      <c r="O47" s="265">
        <v>50</v>
      </c>
      <c r="P47" s="265">
        <v>51</v>
      </c>
      <c r="Q47" s="265">
        <v>52</v>
      </c>
      <c r="R47" s="265">
        <v>53</v>
      </c>
      <c r="S47" s="265">
        <v>54</v>
      </c>
      <c r="T47" s="265" t="s">
        <v>237</v>
      </c>
      <c r="U47" s="265">
        <v>55</v>
      </c>
      <c r="V47" s="265">
        <v>56</v>
      </c>
      <c r="W47" s="265">
        <v>57</v>
      </c>
      <c r="X47" s="265">
        <v>58</v>
      </c>
      <c r="Y47" s="265">
        <v>59</v>
      </c>
      <c r="Z47" s="265" t="s">
        <v>238</v>
      </c>
      <c r="AG47" s="269"/>
      <c r="AH47" s="269"/>
      <c r="AI47" s="269"/>
      <c r="AJ47" s="269"/>
      <c r="AK47" s="269"/>
      <c r="AL47" s="269"/>
      <c r="AM47" s="269"/>
      <c r="AN47" s="269"/>
      <c r="AO47" s="269"/>
      <c r="AP47" s="269"/>
      <c r="AQ47" s="269"/>
      <c r="AR47" s="269"/>
      <c r="AS47" s="269"/>
      <c r="AT47" s="269"/>
      <c r="AU47" s="269"/>
      <c r="AV47" s="269"/>
      <c r="AW47" s="269"/>
      <c r="AX47" s="269"/>
      <c r="AY47" s="269"/>
      <c r="AZ47" s="269"/>
      <c r="BA47" s="269"/>
      <c r="BB47" s="269"/>
      <c r="BC47" s="269"/>
      <c r="BD47" s="269"/>
      <c r="BE47" s="269"/>
      <c r="BF47" s="269"/>
      <c r="BG47" s="269"/>
      <c r="BH47" s="269"/>
      <c r="BI47" s="269"/>
      <c r="BJ47" s="269"/>
      <c r="BK47" s="269"/>
      <c r="BL47" s="269"/>
      <c r="BM47" s="269"/>
      <c r="BN47" s="269"/>
      <c r="BO47" s="269"/>
      <c r="BP47" s="269"/>
      <c r="BQ47" s="269"/>
      <c r="BR47" s="269"/>
      <c r="BS47" s="269"/>
      <c r="BT47" s="269"/>
      <c r="BU47" s="269"/>
      <c r="BV47" s="269"/>
      <c r="BW47" s="269"/>
      <c r="BX47" s="269"/>
      <c r="BY47" s="269"/>
      <c r="BZ47" s="269"/>
      <c r="CA47" s="269"/>
      <c r="CB47" s="269"/>
      <c r="CC47" s="269"/>
      <c r="CD47" s="269"/>
      <c r="CE47" s="269"/>
      <c r="CF47" s="269"/>
      <c r="CG47" s="269"/>
      <c r="CH47" s="269"/>
      <c r="CI47" s="269"/>
      <c r="CJ47" s="269"/>
      <c r="CK47" s="269"/>
      <c r="CL47" s="269"/>
      <c r="CM47" s="269"/>
      <c r="CN47" s="269"/>
      <c r="CO47" s="269"/>
      <c r="CP47" s="269"/>
      <c r="CQ47" s="269"/>
      <c r="CR47" s="269"/>
      <c r="CS47" s="269"/>
      <c r="CT47" s="269"/>
      <c r="CU47" s="269"/>
      <c r="CV47" s="269"/>
      <c r="CW47" s="269"/>
      <c r="CX47" s="269"/>
      <c r="CY47" s="269"/>
      <c r="CZ47" s="269"/>
      <c r="DA47" s="269"/>
      <c r="DB47" s="269"/>
      <c r="DC47" s="269"/>
      <c r="DD47" s="269"/>
      <c r="DE47" s="269"/>
      <c r="DF47" s="269"/>
      <c r="DG47" s="269"/>
      <c r="DH47" s="269"/>
      <c r="DI47" s="269"/>
      <c r="DJ47" s="269"/>
      <c r="DK47" s="269"/>
      <c r="DL47" s="269"/>
      <c r="DM47" s="269"/>
      <c r="DN47" s="269"/>
      <c r="DO47" s="269"/>
      <c r="DP47" s="269"/>
      <c r="DQ47" s="269"/>
      <c r="DR47" s="269"/>
      <c r="DS47" s="269"/>
    </row>
    <row r="48" spans="1:123" x14ac:dyDescent="0.2">
      <c r="A48" s="266"/>
      <c r="B48" s="267" t="s">
        <v>11</v>
      </c>
      <c r="C48" s="269">
        <v>236</v>
      </c>
      <c r="D48" s="269">
        <v>259</v>
      </c>
      <c r="E48" s="269">
        <v>235</v>
      </c>
      <c r="F48" s="269">
        <v>256</v>
      </c>
      <c r="G48" s="269">
        <v>255</v>
      </c>
      <c r="H48" s="269">
        <v>1241</v>
      </c>
      <c r="I48" s="269">
        <v>220</v>
      </c>
      <c r="J48" s="269">
        <v>243</v>
      </c>
      <c r="K48" s="269">
        <v>232</v>
      </c>
      <c r="L48" s="269">
        <v>221</v>
      </c>
      <c r="M48" s="269">
        <v>222</v>
      </c>
      <c r="N48" s="269">
        <v>1138</v>
      </c>
      <c r="O48" s="269">
        <v>217</v>
      </c>
      <c r="P48" s="269">
        <v>207</v>
      </c>
      <c r="Q48" s="269">
        <v>218</v>
      </c>
      <c r="R48" s="269">
        <v>207</v>
      </c>
      <c r="S48" s="269">
        <v>217</v>
      </c>
      <c r="T48" s="269">
        <v>1066</v>
      </c>
      <c r="U48" s="269">
        <v>193</v>
      </c>
      <c r="V48" s="269">
        <v>200</v>
      </c>
      <c r="W48" s="269">
        <v>182</v>
      </c>
      <c r="X48" s="269">
        <v>176</v>
      </c>
      <c r="Y48" s="269">
        <v>169</v>
      </c>
      <c r="Z48" s="269">
        <v>920</v>
      </c>
      <c r="AG48" s="269"/>
      <c r="AH48" s="269"/>
      <c r="AI48" s="269"/>
      <c r="AJ48" s="269"/>
      <c r="AK48" s="269"/>
      <c r="AL48" s="269"/>
      <c r="AM48" s="269"/>
      <c r="AN48" s="269"/>
      <c r="AO48" s="269"/>
      <c r="AP48" s="269"/>
      <c r="AQ48" s="269"/>
      <c r="AR48" s="269"/>
      <c r="AS48" s="269"/>
      <c r="AT48" s="269"/>
      <c r="AU48" s="269"/>
      <c r="AV48" s="269"/>
      <c r="AW48" s="269"/>
      <c r="AX48" s="269"/>
      <c r="AY48" s="269"/>
      <c r="AZ48" s="269"/>
      <c r="BA48" s="269"/>
      <c r="BB48" s="269"/>
      <c r="BC48" s="269"/>
      <c r="BD48" s="269"/>
      <c r="BE48" s="269"/>
      <c r="BF48" s="269"/>
      <c r="BG48" s="269"/>
      <c r="BH48" s="269"/>
      <c r="BI48" s="269"/>
      <c r="BJ48" s="269"/>
      <c r="BK48" s="269"/>
      <c r="BL48" s="269"/>
      <c r="BM48" s="269"/>
      <c r="BN48" s="269"/>
      <c r="BO48" s="269"/>
      <c r="BP48" s="269"/>
      <c r="BQ48" s="269"/>
      <c r="BR48" s="269"/>
      <c r="BS48" s="269"/>
      <c r="BT48" s="269"/>
      <c r="BU48" s="269"/>
      <c r="BV48" s="269"/>
      <c r="BW48" s="269"/>
      <c r="BX48" s="269"/>
      <c r="BY48" s="269"/>
      <c r="BZ48" s="269"/>
      <c r="CA48" s="269"/>
      <c r="CB48" s="269"/>
      <c r="CC48" s="269"/>
      <c r="CD48" s="269"/>
      <c r="CE48" s="269"/>
      <c r="CF48" s="269"/>
      <c r="CG48" s="269"/>
      <c r="CH48" s="269"/>
      <c r="CI48" s="269"/>
      <c r="CJ48" s="269"/>
      <c r="CK48" s="269"/>
      <c r="CL48" s="269"/>
      <c r="CM48" s="269"/>
      <c r="CN48" s="269"/>
      <c r="CO48" s="269"/>
      <c r="CP48" s="269"/>
      <c r="CQ48" s="269"/>
      <c r="CR48" s="269"/>
      <c r="CS48" s="269"/>
      <c r="CT48" s="269"/>
      <c r="CU48" s="269"/>
      <c r="CV48" s="269"/>
      <c r="CW48" s="269"/>
      <c r="CX48" s="269"/>
      <c r="CY48" s="269"/>
      <c r="CZ48" s="269"/>
      <c r="DA48" s="269"/>
      <c r="DB48" s="269"/>
      <c r="DC48" s="269"/>
      <c r="DD48" s="269"/>
      <c r="DE48" s="269"/>
      <c r="DF48" s="269"/>
      <c r="DG48" s="269"/>
      <c r="DH48" s="269"/>
      <c r="DI48" s="269"/>
      <c r="DJ48" s="269"/>
      <c r="DK48" s="269"/>
      <c r="DL48" s="269"/>
      <c r="DM48" s="269"/>
      <c r="DN48" s="269"/>
      <c r="DO48" s="269"/>
      <c r="DP48" s="269"/>
      <c r="DQ48" s="269"/>
      <c r="DR48" s="269"/>
      <c r="DS48" s="269"/>
    </row>
    <row r="49" spans="1:123" x14ac:dyDescent="0.2">
      <c r="A49" s="266"/>
      <c r="B49" s="267" t="s">
        <v>13</v>
      </c>
      <c r="C49" s="269">
        <v>29</v>
      </c>
      <c r="D49" s="269">
        <v>29</v>
      </c>
      <c r="E49" s="269">
        <v>28</v>
      </c>
      <c r="F49" s="269">
        <v>31</v>
      </c>
      <c r="G49" s="269">
        <v>24</v>
      </c>
      <c r="H49" s="269">
        <v>141</v>
      </c>
      <c r="I49" s="269">
        <v>28</v>
      </c>
      <c r="J49" s="269">
        <v>20</v>
      </c>
      <c r="K49" s="269">
        <v>33</v>
      </c>
      <c r="L49" s="269">
        <v>25</v>
      </c>
      <c r="M49" s="269">
        <v>23</v>
      </c>
      <c r="N49" s="269">
        <v>129</v>
      </c>
      <c r="O49" s="269">
        <v>29</v>
      </c>
      <c r="P49" s="269">
        <v>16</v>
      </c>
      <c r="Q49" s="269">
        <v>24</v>
      </c>
      <c r="R49" s="269">
        <v>22</v>
      </c>
      <c r="S49" s="269">
        <v>11</v>
      </c>
      <c r="T49" s="269">
        <v>102</v>
      </c>
      <c r="U49" s="269">
        <v>20</v>
      </c>
      <c r="V49" s="269">
        <v>14</v>
      </c>
      <c r="W49" s="269">
        <v>7</v>
      </c>
      <c r="X49" s="269">
        <v>13</v>
      </c>
      <c r="Y49" s="269">
        <v>11</v>
      </c>
      <c r="Z49" s="269">
        <v>65</v>
      </c>
      <c r="AG49" s="269"/>
      <c r="AH49" s="269"/>
      <c r="AI49" s="269"/>
      <c r="AJ49" s="269"/>
      <c r="AK49" s="269"/>
      <c r="AL49" s="269"/>
      <c r="AM49" s="269"/>
      <c r="AN49" s="269"/>
      <c r="AO49" s="269"/>
      <c r="AP49" s="269"/>
      <c r="AQ49" s="269"/>
      <c r="AR49" s="269"/>
      <c r="AS49" s="269"/>
      <c r="AT49" s="269"/>
      <c r="AU49" s="269"/>
      <c r="AV49" s="269"/>
      <c r="AW49" s="269"/>
      <c r="AX49" s="269"/>
      <c r="AY49" s="269"/>
      <c r="AZ49" s="269"/>
      <c r="BA49" s="269"/>
      <c r="BB49" s="269"/>
      <c r="BC49" s="269"/>
      <c r="BD49" s="269"/>
      <c r="BE49" s="269"/>
      <c r="BF49" s="269"/>
      <c r="BG49" s="269"/>
      <c r="BH49" s="269"/>
      <c r="BI49" s="269"/>
      <c r="BJ49" s="269"/>
      <c r="BK49" s="269"/>
      <c r="BL49" s="269"/>
      <c r="BM49" s="269"/>
      <c r="BN49" s="269"/>
      <c r="BO49" s="269"/>
      <c r="BP49" s="269"/>
      <c r="BQ49" s="269"/>
      <c r="BR49" s="269"/>
      <c r="BS49" s="269"/>
      <c r="BT49" s="269"/>
      <c r="BU49" s="269"/>
      <c r="BV49" s="269"/>
      <c r="BW49" s="269"/>
      <c r="BX49" s="269"/>
      <c r="BY49" s="269"/>
      <c r="BZ49" s="269"/>
      <c r="CA49" s="269"/>
      <c r="CB49" s="269"/>
      <c r="CC49" s="269"/>
      <c r="CD49" s="269"/>
      <c r="CE49" s="269"/>
      <c r="CF49" s="269"/>
      <c r="CG49" s="269"/>
      <c r="CH49" s="269"/>
      <c r="CI49" s="269"/>
      <c r="CJ49" s="269"/>
      <c r="CK49" s="269"/>
      <c r="CL49" s="269"/>
      <c r="CM49" s="269"/>
      <c r="CN49" s="269"/>
      <c r="CO49" s="269"/>
      <c r="CP49" s="269"/>
      <c r="CQ49" s="269"/>
      <c r="CR49" s="269"/>
      <c r="CS49" s="269"/>
      <c r="CT49" s="269"/>
      <c r="CU49" s="269"/>
      <c r="CV49" s="269"/>
      <c r="CW49" s="269"/>
      <c r="CX49" s="269"/>
      <c r="CY49" s="269"/>
      <c r="CZ49" s="269"/>
      <c r="DA49" s="269"/>
      <c r="DB49" s="269"/>
      <c r="DC49" s="269"/>
      <c r="DD49" s="269"/>
      <c r="DE49" s="269"/>
      <c r="DF49" s="269"/>
      <c r="DG49" s="269"/>
      <c r="DH49" s="269"/>
      <c r="DI49" s="269"/>
      <c r="DJ49" s="269"/>
      <c r="DK49" s="269"/>
      <c r="DL49" s="269"/>
      <c r="DM49" s="269"/>
      <c r="DN49" s="269"/>
      <c r="DO49" s="269"/>
      <c r="DP49" s="269"/>
      <c r="DQ49" s="269"/>
      <c r="DR49" s="269"/>
      <c r="DS49" s="269"/>
    </row>
    <row r="50" spans="1:123" x14ac:dyDescent="0.2">
      <c r="A50" s="266"/>
      <c r="B50" s="267" t="s">
        <v>15</v>
      </c>
      <c r="C50" s="269">
        <v>36</v>
      </c>
      <c r="D50" s="269">
        <v>32</v>
      </c>
      <c r="E50" s="269">
        <v>45</v>
      </c>
      <c r="F50" s="269">
        <v>51</v>
      </c>
      <c r="G50" s="269">
        <v>43</v>
      </c>
      <c r="H50" s="269">
        <v>207</v>
      </c>
      <c r="I50" s="269">
        <v>54</v>
      </c>
      <c r="J50" s="269">
        <v>37</v>
      </c>
      <c r="K50" s="269">
        <v>37</v>
      </c>
      <c r="L50" s="269">
        <v>35</v>
      </c>
      <c r="M50" s="269">
        <v>43</v>
      </c>
      <c r="N50" s="269">
        <v>206</v>
      </c>
      <c r="O50" s="269">
        <v>39</v>
      </c>
      <c r="P50" s="269">
        <v>41</v>
      </c>
      <c r="Q50" s="269">
        <v>29</v>
      </c>
      <c r="R50" s="269">
        <v>32</v>
      </c>
      <c r="S50" s="269">
        <v>27</v>
      </c>
      <c r="T50" s="269">
        <v>168</v>
      </c>
      <c r="U50" s="269">
        <v>25</v>
      </c>
      <c r="V50" s="269">
        <v>25</v>
      </c>
      <c r="W50" s="269">
        <v>25</v>
      </c>
      <c r="X50" s="269">
        <v>34</v>
      </c>
      <c r="Y50" s="269">
        <v>18</v>
      </c>
      <c r="Z50" s="269">
        <v>127</v>
      </c>
      <c r="AG50" s="269"/>
      <c r="AH50" s="269"/>
      <c r="AI50" s="269"/>
      <c r="AJ50" s="269"/>
      <c r="AK50" s="269"/>
      <c r="AL50" s="269"/>
      <c r="AM50" s="269"/>
      <c r="AN50" s="269"/>
      <c r="AO50" s="269"/>
      <c r="AP50" s="269"/>
      <c r="AQ50" s="269"/>
      <c r="AR50" s="269"/>
      <c r="AS50" s="269"/>
      <c r="AT50" s="269"/>
      <c r="AU50" s="269"/>
      <c r="AV50" s="269"/>
      <c r="AW50" s="269"/>
      <c r="AX50" s="269"/>
      <c r="AY50" s="269"/>
      <c r="AZ50" s="269"/>
      <c r="BA50" s="269"/>
      <c r="BB50" s="269"/>
      <c r="BC50" s="269"/>
      <c r="BD50" s="269"/>
      <c r="BE50" s="269"/>
      <c r="BF50" s="269"/>
      <c r="BG50" s="269"/>
      <c r="BH50" s="269"/>
      <c r="BI50" s="269"/>
      <c r="BJ50" s="269"/>
      <c r="BK50" s="269"/>
      <c r="BL50" s="269"/>
      <c r="BM50" s="269"/>
      <c r="BN50" s="269"/>
      <c r="BO50" s="269"/>
      <c r="BP50" s="269"/>
      <c r="BQ50" s="269"/>
      <c r="BR50" s="269"/>
      <c r="BS50" s="269"/>
      <c r="BT50" s="269"/>
      <c r="BU50" s="269"/>
      <c r="BV50" s="269"/>
      <c r="BW50" s="269"/>
      <c r="BX50" s="269"/>
      <c r="BY50" s="269"/>
      <c r="BZ50" s="269"/>
      <c r="CA50" s="269"/>
      <c r="CB50" s="269"/>
      <c r="CC50" s="269"/>
      <c r="CD50" s="269"/>
      <c r="CE50" s="269"/>
      <c r="CF50" s="269"/>
      <c r="CG50" s="269"/>
      <c r="CH50" s="269"/>
      <c r="CI50" s="269"/>
      <c r="CJ50" s="269"/>
      <c r="CK50" s="269"/>
      <c r="CL50" s="269"/>
      <c r="CM50" s="269"/>
      <c r="CN50" s="269"/>
      <c r="CO50" s="269"/>
      <c r="CP50" s="269"/>
      <c r="CQ50" s="269"/>
      <c r="CR50" s="269"/>
      <c r="CS50" s="269"/>
      <c r="CT50" s="269"/>
      <c r="CU50" s="269"/>
      <c r="CV50" s="269"/>
      <c r="CW50" s="269"/>
      <c r="CX50" s="269"/>
      <c r="CY50" s="269"/>
      <c r="CZ50" s="269"/>
      <c r="DA50" s="269"/>
      <c r="DB50" s="269"/>
      <c r="DC50" s="269"/>
      <c r="DD50" s="269"/>
      <c r="DE50" s="269"/>
      <c r="DF50" s="269"/>
      <c r="DG50" s="269"/>
      <c r="DH50" s="269"/>
      <c r="DI50" s="269"/>
      <c r="DJ50" s="269"/>
      <c r="DK50" s="269"/>
      <c r="DL50" s="269"/>
      <c r="DM50" s="269"/>
      <c r="DN50" s="269"/>
      <c r="DO50" s="269"/>
      <c r="DP50" s="269"/>
      <c r="DQ50" s="269"/>
      <c r="DR50" s="269"/>
      <c r="DS50" s="269"/>
    </row>
    <row r="51" spans="1:123" x14ac:dyDescent="0.2">
      <c r="A51" s="266"/>
      <c r="B51" s="267" t="s">
        <v>17</v>
      </c>
      <c r="C51" s="269">
        <v>34</v>
      </c>
      <c r="D51" s="269">
        <v>27</v>
      </c>
      <c r="E51" s="269">
        <v>36</v>
      </c>
      <c r="F51" s="269">
        <v>32</v>
      </c>
      <c r="G51" s="269">
        <v>27</v>
      </c>
      <c r="H51" s="269">
        <v>156</v>
      </c>
      <c r="I51" s="269">
        <v>41</v>
      </c>
      <c r="J51" s="269">
        <v>38</v>
      </c>
      <c r="K51" s="269">
        <v>29</v>
      </c>
      <c r="L51" s="269">
        <v>30</v>
      </c>
      <c r="M51" s="269">
        <v>27</v>
      </c>
      <c r="N51" s="269">
        <v>165</v>
      </c>
      <c r="O51" s="269">
        <v>32</v>
      </c>
      <c r="P51" s="269">
        <v>29</v>
      </c>
      <c r="Q51" s="269">
        <v>26</v>
      </c>
      <c r="R51" s="269">
        <v>28</v>
      </c>
      <c r="S51" s="269">
        <v>22</v>
      </c>
      <c r="T51" s="269">
        <v>137</v>
      </c>
      <c r="U51" s="269">
        <v>24</v>
      </c>
      <c r="V51" s="269">
        <v>12</v>
      </c>
      <c r="W51" s="269">
        <v>17</v>
      </c>
      <c r="X51" s="269">
        <v>13</v>
      </c>
      <c r="Y51" s="269">
        <v>16</v>
      </c>
      <c r="Z51" s="269">
        <v>82</v>
      </c>
      <c r="AG51" s="269"/>
      <c r="AH51" s="269"/>
      <c r="AI51" s="269"/>
      <c r="AJ51" s="269"/>
      <c r="AK51" s="269"/>
      <c r="AL51" s="269"/>
      <c r="AM51" s="269"/>
      <c r="AN51" s="269"/>
      <c r="AO51" s="269"/>
      <c r="AP51" s="269"/>
      <c r="AQ51" s="269"/>
      <c r="AR51" s="269"/>
      <c r="AS51" s="269"/>
      <c r="AT51" s="269"/>
      <c r="AU51" s="269"/>
      <c r="AV51" s="269"/>
      <c r="AW51" s="269"/>
      <c r="AX51" s="269"/>
      <c r="AY51" s="269"/>
      <c r="AZ51" s="269"/>
      <c r="BA51" s="269"/>
      <c r="BB51" s="269"/>
      <c r="BC51" s="269"/>
      <c r="BD51" s="269"/>
      <c r="BE51" s="269"/>
      <c r="BF51" s="269"/>
      <c r="BG51" s="269"/>
      <c r="BH51" s="269"/>
      <c r="BI51" s="269"/>
      <c r="BJ51" s="269"/>
      <c r="BK51" s="269"/>
      <c r="BL51" s="269"/>
      <c r="BM51" s="269"/>
      <c r="BN51" s="269"/>
      <c r="BO51" s="269"/>
      <c r="BP51" s="269"/>
      <c r="BQ51" s="269"/>
      <c r="BR51" s="269"/>
      <c r="BS51" s="269"/>
      <c r="BT51" s="269"/>
      <c r="BU51" s="269"/>
      <c r="BV51" s="269"/>
      <c r="BW51" s="269"/>
      <c r="BX51" s="269"/>
      <c r="BY51" s="269"/>
      <c r="BZ51" s="269"/>
      <c r="CA51" s="269"/>
      <c r="CB51" s="269"/>
      <c r="CC51" s="269"/>
      <c r="CD51" s="269"/>
      <c r="CE51" s="269"/>
      <c r="CF51" s="269"/>
      <c r="CG51" s="269"/>
      <c r="CH51" s="269"/>
      <c r="CI51" s="269"/>
      <c r="CJ51" s="269"/>
      <c r="CK51" s="269"/>
      <c r="CL51" s="269"/>
      <c r="CM51" s="269"/>
      <c r="CN51" s="269"/>
      <c r="CO51" s="269"/>
      <c r="CP51" s="269"/>
      <c r="CQ51" s="269"/>
      <c r="CR51" s="269"/>
      <c r="CS51" s="269"/>
      <c r="CT51" s="269"/>
      <c r="CU51" s="269"/>
      <c r="CV51" s="269"/>
      <c r="CW51" s="269"/>
      <c r="CX51" s="269"/>
      <c r="CY51" s="269"/>
      <c r="CZ51" s="269"/>
      <c r="DA51" s="269"/>
      <c r="DB51" s="269"/>
      <c r="DC51" s="269"/>
      <c r="DD51" s="269"/>
      <c r="DE51" s="269"/>
      <c r="DF51" s="269"/>
      <c r="DG51" s="269"/>
      <c r="DH51" s="269"/>
      <c r="DI51" s="269"/>
      <c r="DJ51" s="269"/>
      <c r="DK51" s="269"/>
      <c r="DL51" s="269"/>
      <c r="DM51" s="269"/>
      <c r="DN51" s="269"/>
      <c r="DO51" s="269"/>
      <c r="DP51" s="269"/>
      <c r="DQ51" s="269"/>
      <c r="DR51" s="269"/>
      <c r="DS51" s="269"/>
    </row>
    <row r="52" spans="1:123" x14ac:dyDescent="0.2">
      <c r="A52" s="266"/>
      <c r="B52" s="267" t="s">
        <v>19</v>
      </c>
      <c r="C52" s="269">
        <v>30</v>
      </c>
      <c r="D52" s="269">
        <v>36</v>
      </c>
      <c r="E52" s="269">
        <v>27</v>
      </c>
      <c r="F52" s="269">
        <v>34</v>
      </c>
      <c r="G52" s="269">
        <v>34</v>
      </c>
      <c r="H52" s="269">
        <v>161</v>
      </c>
      <c r="I52" s="269">
        <v>37</v>
      </c>
      <c r="J52" s="269">
        <v>24</v>
      </c>
      <c r="K52" s="269">
        <v>41</v>
      </c>
      <c r="L52" s="269">
        <v>16</v>
      </c>
      <c r="M52" s="269">
        <v>31</v>
      </c>
      <c r="N52" s="269">
        <v>149</v>
      </c>
      <c r="O52" s="269">
        <v>22</v>
      </c>
      <c r="P52" s="269">
        <v>26</v>
      </c>
      <c r="Q52" s="269">
        <v>17</v>
      </c>
      <c r="R52" s="269">
        <v>23</v>
      </c>
      <c r="S52" s="269">
        <v>20</v>
      </c>
      <c r="T52" s="269">
        <v>108</v>
      </c>
      <c r="U52" s="269">
        <v>16</v>
      </c>
      <c r="V52" s="269">
        <v>20</v>
      </c>
      <c r="W52" s="269">
        <v>16</v>
      </c>
      <c r="X52" s="269">
        <v>20</v>
      </c>
      <c r="Y52" s="269">
        <v>15</v>
      </c>
      <c r="Z52" s="269">
        <v>87</v>
      </c>
      <c r="AG52" s="269"/>
      <c r="AH52" s="269"/>
      <c r="AI52" s="269"/>
      <c r="AJ52" s="269"/>
      <c r="AK52" s="269"/>
      <c r="AL52" s="269"/>
      <c r="AM52" s="269"/>
      <c r="AN52" s="269"/>
      <c r="AO52" s="269"/>
      <c r="AP52" s="269"/>
      <c r="AQ52" s="269"/>
      <c r="AR52" s="269"/>
      <c r="AS52" s="269"/>
      <c r="AT52" s="269"/>
      <c r="AU52" s="269"/>
      <c r="AV52" s="269"/>
      <c r="AW52" s="269"/>
      <c r="AX52" s="269"/>
      <c r="AY52" s="269"/>
      <c r="AZ52" s="269"/>
      <c r="BA52" s="269"/>
      <c r="BB52" s="269"/>
      <c r="BC52" s="269"/>
      <c r="BD52" s="269"/>
      <c r="BE52" s="269"/>
      <c r="BF52" s="269"/>
      <c r="BG52" s="269"/>
      <c r="BH52" s="269"/>
      <c r="BI52" s="269"/>
      <c r="BJ52" s="269"/>
      <c r="BK52" s="269"/>
      <c r="BL52" s="269"/>
      <c r="BM52" s="269"/>
      <c r="BN52" s="269"/>
      <c r="BO52" s="269"/>
      <c r="BP52" s="269"/>
      <c r="BQ52" s="269"/>
      <c r="BR52" s="269"/>
      <c r="BS52" s="269"/>
      <c r="BT52" s="269"/>
      <c r="BU52" s="269"/>
      <c r="BV52" s="269"/>
      <c r="BW52" s="269"/>
      <c r="BX52" s="269"/>
      <c r="BY52" s="269"/>
      <c r="BZ52" s="269"/>
      <c r="CA52" s="269"/>
      <c r="CB52" s="269"/>
      <c r="CC52" s="269"/>
      <c r="CD52" s="269"/>
      <c r="CE52" s="269"/>
      <c r="CF52" s="269"/>
      <c r="CG52" s="269"/>
      <c r="CH52" s="269"/>
      <c r="CI52" s="269"/>
      <c r="CJ52" s="269"/>
      <c r="CK52" s="269"/>
      <c r="CL52" s="269"/>
      <c r="CM52" s="269"/>
      <c r="CN52" s="269"/>
      <c r="CO52" s="269"/>
      <c r="CP52" s="269"/>
      <c r="CQ52" s="269"/>
      <c r="CR52" s="269"/>
      <c r="CS52" s="269"/>
      <c r="CT52" s="269"/>
      <c r="CU52" s="269"/>
      <c r="CV52" s="269"/>
      <c r="CW52" s="269"/>
      <c r="CX52" s="269"/>
      <c r="CY52" s="269"/>
      <c r="CZ52" s="269"/>
      <c r="DA52" s="269"/>
      <c r="DB52" s="269"/>
      <c r="DC52" s="269"/>
      <c r="DD52" s="269"/>
      <c r="DE52" s="269"/>
      <c r="DF52" s="269"/>
      <c r="DG52" s="269"/>
      <c r="DH52" s="269"/>
      <c r="DI52" s="269"/>
      <c r="DJ52" s="269"/>
      <c r="DK52" s="269"/>
      <c r="DL52" s="269"/>
      <c r="DM52" s="269"/>
      <c r="DN52" s="269"/>
      <c r="DO52" s="269"/>
      <c r="DP52" s="269"/>
      <c r="DQ52" s="269"/>
      <c r="DR52" s="269"/>
      <c r="DS52" s="269"/>
    </row>
    <row r="53" spans="1:123" x14ac:dyDescent="0.2">
      <c r="A53" s="266"/>
      <c r="B53" s="267" t="s">
        <v>21</v>
      </c>
      <c r="C53" s="269">
        <v>25</v>
      </c>
      <c r="D53" s="269">
        <v>22</v>
      </c>
      <c r="E53" s="269">
        <v>26</v>
      </c>
      <c r="F53" s="269">
        <v>26</v>
      </c>
      <c r="G53" s="269">
        <v>21</v>
      </c>
      <c r="H53" s="269">
        <v>120</v>
      </c>
      <c r="I53" s="269">
        <v>25</v>
      </c>
      <c r="J53" s="269">
        <v>25</v>
      </c>
      <c r="K53" s="269">
        <v>29</v>
      </c>
      <c r="L53" s="269">
        <v>24</v>
      </c>
      <c r="M53" s="269">
        <v>26</v>
      </c>
      <c r="N53" s="269">
        <v>129</v>
      </c>
      <c r="O53" s="269">
        <v>25</v>
      </c>
      <c r="P53" s="269">
        <v>23</v>
      </c>
      <c r="Q53" s="269">
        <v>23</v>
      </c>
      <c r="R53" s="269">
        <v>18</v>
      </c>
      <c r="S53" s="269">
        <v>20</v>
      </c>
      <c r="T53" s="269">
        <v>109</v>
      </c>
      <c r="U53" s="269">
        <v>16</v>
      </c>
      <c r="V53" s="269">
        <v>13</v>
      </c>
      <c r="W53" s="269">
        <v>11</v>
      </c>
      <c r="X53" s="269">
        <v>15</v>
      </c>
      <c r="Y53" s="269">
        <v>16</v>
      </c>
      <c r="Z53" s="269">
        <v>71</v>
      </c>
      <c r="AG53" s="269"/>
      <c r="AH53" s="269"/>
      <c r="AI53" s="269"/>
      <c r="AJ53" s="269"/>
      <c r="AK53" s="269"/>
      <c r="AL53" s="269"/>
      <c r="AM53" s="269"/>
      <c r="AN53" s="269"/>
      <c r="AO53" s="269"/>
      <c r="AP53" s="269"/>
      <c r="AQ53" s="269"/>
      <c r="AR53" s="269"/>
      <c r="AS53" s="269"/>
      <c r="AT53" s="269"/>
      <c r="AU53" s="269"/>
      <c r="AV53" s="269"/>
      <c r="AW53" s="269"/>
      <c r="AX53" s="269"/>
      <c r="AY53" s="269"/>
      <c r="AZ53" s="269"/>
      <c r="BA53" s="269"/>
      <c r="BB53" s="269"/>
      <c r="BC53" s="269"/>
      <c r="BD53" s="269"/>
      <c r="BE53" s="269"/>
      <c r="BF53" s="269"/>
      <c r="BG53" s="269"/>
      <c r="BH53" s="269"/>
      <c r="BI53" s="269"/>
      <c r="BJ53" s="269"/>
      <c r="BK53" s="269"/>
      <c r="BL53" s="269"/>
      <c r="BM53" s="269"/>
      <c r="BN53" s="269"/>
      <c r="BO53" s="269"/>
      <c r="BP53" s="269"/>
      <c r="BQ53" s="269"/>
      <c r="BR53" s="269"/>
      <c r="BS53" s="269"/>
      <c r="BT53" s="269"/>
      <c r="BU53" s="269"/>
      <c r="BV53" s="269"/>
      <c r="BW53" s="269"/>
      <c r="BX53" s="269"/>
      <c r="BY53" s="269"/>
      <c r="BZ53" s="269"/>
      <c r="CA53" s="269"/>
      <c r="CB53" s="269"/>
      <c r="CC53" s="269"/>
      <c r="CD53" s="269"/>
      <c r="CE53" s="269"/>
      <c r="CF53" s="269"/>
      <c r="CG53" s="269"/>
      <c r="CH53" s="269"/>
      <c r="CI53" s="269"/>
      <c r="CJ53" s="269"/>
      <c r="CK53" s="269"/>
      <c r="CL53" s="269"/>
      <c r="CM53" s="269"/>
      <c r="CN53" s="269"/>
      <c r="CO53" s="269"/>
      <c r="CP53" s="269"/>
      <c r="CQ53" s="269"/>
      <c r="CR53" s="269"/>
      <c r="CS53" s="269"/>
      <c r="CT53" s="269"/>
      <c r="CU53" s="269"/>
      <c r="CV53" s="269"/>
      <c r="CW53" s="269"/>
      <c r="CX53" s="269"/>
      <c r="CY53" s="269"/>
      <c r="CZ53" s="269"/>
      <c r="DA53" s="269"/>
      <c r="DB53" s="269"/>
      <c r="DC53" s="269"/>
      <c r="DD53" s="269"/>
      <c r="DE53" s="269"/>
      <c r="DF53" s="269"/>
      <c r="DG53" s="269"/>
      <c r="DH53" s="269"/>
      <c r="DI53" s="269"/>
      <c r="DJ53" s="269"/>
      <c r="DK53" s="269"/>
      <c r="DL53" s="269"/>
      <c r="DM53" s="269"/>
      <c r="DN53" s="269"/>
      <c r="DO53" s="269"/>
      <c r="DP53" s="269"/>
      <c r="DQ53" s="269"/>
      <c r="DR53" s="269"/>
      <c r="DS53" s="269"/>
    </row>
    <row r="54" spans="1:123" x14ac:dyDescent="0.2">
      <c r="A54" s="266"/>
      <c r="B54" s="267" t="s">
        <v>23</v>
      </c>
      <c r="C54" s="269">
        <v>45</v>
      </c>
      <c r="D54" s="269">
        <v>37</v>
      </c>
      <c r="E54" s="269">
        <v>44</v>
      </c>
      <c r="F54" s="269">
        <v>53</v>
      </c>
      <c r="G54" s="269">
        <v>51</v>
      </c>
      <c r="H54" s="269">
        <v>230</v>
      </c>
      <c r="I54" s="269">
        <v>54</v>
      </c>
      <c r="J54" s="269">
        <v>55</v>
      </c>
      <c r="K54" s="269">
        <v>44</v>
      </c>
      <c r="L54" s="269">
        <v>55</v>
      </c>
      <c r="M54" s="269">
        <v>45</v>
      </c>
      <c r="N54" s="269">
        <v>253</v>
      </c>
      <c r="O54" s="269">
        <v>37</v>
      </c>
      <c r="P54" s="269">
        <v>34</v>
      </c>
      <c r="Q54" s="269">
        <v>51</v>
      </c>
      <c r="R54" s="269">
        <v>50</v>
      </c>
      <c r="S54" s="269">
        <v>35</v>
      </c>
      <c r="T54" s="269">
        <v>207</v>
      </c>
      <c r="U54" s="269">
        <v>33</v>
      </c>
      <c r="V54" s="269">
        <v>24</v>
      </c>
      <c r="W54" s="269">
        <v>26</v>
      </c>
      <c r="X54" s="269">
        <v>24</v>
      </c>
      <c r="Y54" s="269">
        <v>26</v>
      </c>
      <c r="Z54" s="269">
        <v>133</v>
      </c>
      <c r="AG54" s="269"/>
      <c r="AH54" s="269"/>
      <c r="AI54" s="269"/>
      <c r="AJ54" s="269"/>
      <c r="AK54" s="269"/>
      <c r="AL54" s="269"/>
      <c r="AM54" s="269"/>
      <c r="AN54" s="269"/>
      <c r="AO54" s="269"/>
      <c r="AP54" s="269"/>
      <c r="AQ54" s="269"/>
      <c r="AR54" s="269"/>
      <c r="AS54" s="269"/>
      <c r="AT54" s="269"/>
      <c r="AU54" s="269"/>
      <c r="AV54" s="269"/>
      <c r="AW54" s="269"/>
      <c r="AX54" s="269"/>
      <c r="AY54" s="269"/>
      <c r="AZ54" s="269"/>
      <c r="BA54" s="269"/>
      <c r="BB54" s="269"/>
      <c r="BC54" s="269"/>
      <c r="BD54" s="269"/>
      <c r="BE54" s="269"/>
      <c r="BF54" s="269"/>
      <c r="BG54" s="269"/>
      <c r="BH54" s="269"/>
      <c r="BI54" s="269"/>
      <c r="BJ54" s="269"/>
      <c r="BK54" s="269"/>
      <c r="BL54" s="269"/>
      <c r="BM54" s="269"/>
      <c r="BN54" s="269"/>
      <c r="BO54" s="269"/>
      <c r="BP54" s="269"/>
      <c r="BQ54" s="269"/>
      <c r="BR54" s="269"/>
      <c r="BS54" s="269"/>
      <c r="BT54" s="269"/>
      <c r="BU54" s="269"/>
      <c r="BV54" s="269"/>
      <c r="BW54" s="269"/>
      <c r="BX54" s="269"/>
      <c r="BY54" s="269"/>
      <c r="BZ54" s="269"/>
      <c r="CA54" s="269"/>
      <c r="CB54" s="269"/>
      <c r="CC54" s="269"/>
      <c r="CD54" s="269"/>
      <c r="CE54" s="269"/>
      <c r="CF54" s="269"/>
      <c r="CG54" s="269"/>
      <c r="CH54" s="269"/>
      <c r="CI54" s="269"/>
      <c r="CJ54" s="269"/>
      <c r="CK54" s="269"/>
      <c r="CL54" s="269"/>
      <c r="CM54" s="269"/>
      <c r="CN54" s="269"/>
      <c r="CO54" s="269"/>
      <c r="CP54" s="269"/>
      <c r="CQ54" s="269"/>
      <c r="CR54" s="269"/>
      <c r="CS54" s="269"/>
      <c r="CT54" s="269"/>
      <c r="CU54" s="269"/>
      <c r="CV54" s="269"/>
      <c r="CW54" s="269"/>
      <c r="CX54" s="269"/>
      <c r="CY54" s="269"/>
      <c r="CZ54" s="269"/>
      <c r="DA54" s="269"/>
      <c r="DB54" s="269"/>
      <c r="DC54" s="269"/>
      <c r="DD54" s="269"/>
      <c r="DE54" s="269"/>
      <c r="DF54" s="269"/>
      <c r="DG54" s="269"/>
      <c r="DH54" s="269"/>
      <c r="DI54" s="269"/>
      <c r="DJ54" s="269"/>
      <c r="DK54" s="269"/>
      <c r="DL54" s="269"/>
      <c r="DM54" s="269"/>
      <c r="DN54" s="269"/>
      <c r="DO54" s="269"/>
      <c r="DP54" s="269"/>
      <c r="DQ54" s="269"/>
      <c r="DR54" s="269"/>
      <c r="DS54" s="269"/>
    </row>
    <row r="55" spans="1:123" x14ac:dyDescent="0.2">
      <c r="A55" s="266"/>
      <c r="B55" s="267" t="s">
        <v>25</v>
      </c>
      <c r="C55" s="269">
        <v>33</v>
      </c>
      <c r="D55" s="269">
        <v>34</v>
      </c>
      <c r="E55" s="269">
        <v>24</v>
      </c>
      <c r="F55" s="269">
        <v>27</v>
      </c>
      <c r="G55" s="269">
        <v>20</v>
      </c>
      <c r="H55" s="269">
        <v>138</v>
      </c>
      <c r="I55" s="269">
        <v>24</v>
      </c>
      <c r="J55" s="269">
        <v>29</v>
      </c>
      <c r="K55" s="269">
        <v>25</v>
      </c>
      <c r="L55" s="269">
        <v>25</v>
      </c>
      <c r="M55" s="269">
        <v>31</v>
      </c>
      <c r="N55" s="269">
        <v>134</v>
      </c>
      <c r="O55" s="269">
        <v>26</v>
      </c>
      <c r="P55" s="269">
        <v>21</v>
      </c>
      <c r="Q55" s="269">
        <v>20</v>
      </c>
      <c r="R55" s="269">
        <v>23</v>
      </c>
      <c r="S55" s="269">
        <v>25</v>
      </c>
      <c r="T55" s="269">
        <v>115</v>
      </c>
      <c r="U55" s="269">
        <v>17</v>
      </c>
      <c r="V55" s="269">
        <v>12</v>
      </c>
      <c r="W55" s="269">
        <v>23</v>
      </c>
      <c r="X55" s="269">
        <v>14</v>
      </c>
      <c r="Y55" s="269">
        <v>24</v>
      </c>
      <c r="Z55" s="269">
        <v>90</v>
      </c>
      <c r="AG55" s="269"/>
      <c r="AH55" s="269"/>
      <c r="AI55" s="269"/>
      <c r="AJ55" s="269"/>
      <c r="AK55" s="269"/>
      <c r="AL55" s="269"/>
      <c r="AM55" s="269"/>
      <c r="AN55" s="269"/>
      <c r="AO55" s="269"/>
      <c r="AP55" s="269"/>
      <c r="AQ55" s="269"/>
      <c r="AR55" s="269"/>
      <c r="AS55" s="269"/>
      <c r="AT55" s="269"/>
      <c r="AU55" s="269"/>
      <c r="AV55" s="269"/>
      <c r="AW55" s="269"/>
      <c r="AX55" s="269"/>
      <c r="AY55" s="269"/>
      <c r="AZ55" s="269"/>
      <c r="BA55" s="269"/>
      <c r="BB55" s="269"/>
      <c r="BC55" s="269"/>
      <c r="BD55" s="269"/>
      <c r="BE55" s="269"/>
      <c r="BF55" s="269"/>
      <c r="BG55" s="269"/>
      <c r="BH55" s="269"/>
      <c r="BI55" s="269"/>
      <c r="BJ55" s="269"/>
      <c r="BK55" s="269"/>
      <c r="BL55" s="269"/>
      <c r="BM55" s="269"/>
      <c r="BN55" s="269"/>
      <c r="BO55" s="269"/>
      <c r="BP55" s="269"/>
      <c r="BQ55" s="269"/>
      <c r="BR55" s="269"/>
      <c r="BS55" s="269"/>
      <c r="BT55" s="269"/>
      <c r="BU55" s="269"/>
      <c r="BV55" s="269"/>
      <c r="BW55" s="269"/>
      <c r="BX55" s="269"/>
      <c r="BY55" s="269"/>
      <c r="BZ55" s="269"/>
      <c r="CA55" s="269"/>
      <c r="CB55" s="269"/>
      <c r="CC55" s="269"/>
      <c r="CD55" s="269"/>
      <c r="CE55" s="269"/>
      <c r="CF55" s="269"/>
      <c r="CG55" s="269"/>
      <c r="CH55" s="269"/>
      <c r="CI55" s="269"/>
      <c r="CJ55" s="269"/>
      <c r="CK55" s="269"/>
      <c r="CL55" s="269"/>
      <c r="CM55" s="269"/>
      <c r="CN55" s="269"/>
      <c r="CO55" s="269"/>
      <c r="CP55" s="269"/>
      <c r="CQ55" s="269"/>
      <c r="CR55" s="269"/>
      <c r="CS55" s="269"/>
      <c r="CT55" s="269"/>
      <c r="CU55" s="269"/>
      <c r="CV55" s="269"/>
      <c r="CW55" s="269"/>
      <c r="CX55" s="269"/>
      <c r="CY55" s="269"/>
      <c r="CZ55" s="269"/>
      <c r="DA55" s="269"/>
      <c r="DB55" s="269"/>
      <c r="DC55" s="269"/>
      <c r="DD55" s="269"/>
      <c r="DE55" s="269"/>
      <c r="DF55" s="269"/>
      <c r="DG55" s="269"/>
      <c r="DH55" s="269"/>
      <c r="DI55" s="269"/>
      <c r="DJ55" s="269"/>
      <c r="DK55" s="269"/>
      <c r="DL55" s="269"/>
      <c r="DM55" s="269"/>
      <c r="DN55" s="269"/>
      <c r="DO55" s="269"/>
      <c r="DP55" s="269"/>
      <c r="DQ55" s="269"/>
      <c r="DR55" s="269"/>
      <c r="DS55" s="269"/>
    </row>
    <row r="56" spans="1:123" x14ac:dyDescent="0.2">
      <c r="A56" s="266"/>
      <c r="B56" s="267" t="s">
        <v>27</v>
      </c>
      <c r="C56" s="269">
        <v>18</v>
      </c>
      <c r="D56" s="269">
        <v>24</v>
      </c>
      <c r="E56" s="269">
        <v>30</v>
      </c>
      <c r="F56" s="269">
        <v>24</v>
      </c>
      <c r="G56" s="269">
        <v>30</v>
      </c>
      <c r="H56" s="269">
        <v>126</v>
      </c>
      <c r="I56" s="269">
        <v>17</v>
      </c>
      <c r="J56" s="269">
        <v>21</v>
      </c>
      <c r="K56" s="269">
        <v>21</v>
      </c>
      <c r="L56" s="269">
        <v>18</v>
      </c>
      <c r="M56" s="269">
        <v>20</v>
      </c>
      <c r="N56" s="269">
        <v>97</v>
      </c>
      <c r="O56" s="269">
        <v>20</v>
      </c>
      <c r="P56" s="269">
        <v>21</v>
      </c>
      <c r="Q56" s="269">
        <v>19</v>
      </c>
      <c r="R56" s="269">
        <v>14</v>
      </c>
      <c r="S56" s="269">
        <v>10</v>
      </c>
      <c r="T56" s="269">
        <v>84</v>
      </c>
      <c r="U56" s="269">
        <v>16</v>
      </c>
      <c r="V56" s="269">
        <v>10</v>
      </c>
      <c r="W56" s="269">
        <v>19</v>
      </c>
      <c r="X56" s="269">
        <v>16</v>
      </c>
      <c r="Y56" s="269">
        <v>7</v>
      </c>
      <c r="Z56" s="269">
        <v>68</v>
      </c>
      <c r="AG56" s="269"/>
      <c r="AH56" s="269"/>
      <c r="AI56" s="269"/>
      <c r="AJ56" s="269"/>
      <c r="AK56" s="269"/>
      <c r="AL56" s="269"/>
      <c r="AM56" s="269"/>
      <c r="AN56" s="269"/>
      <c r="AO56" s="269"/>
      <c r="AP56" s="269"/>
      <c r="AQ56" s="269"/>
      <c r="AR56" s="269"/>
      <c r="AS56" s="269"/>
      <c r="AT56" s="269"/>
      <c r="AU56" s="269"/>
      <c r="AV56" s="269"/>
      <c r="AW56" s="269"/>
      <c r="AX56" s="269"/>
      <c r="AY56" s="269"/>
      <c r="AZ56" s="269"/>
      <c r="BA56" s="269"/>
      <c r="BB56" s="269"/>
      <c r="BC56" s="269"/>
      <c r="BD56" s="269"/>
      <c r="BE56" s="269"/>
      <c r="BF56" s="269"/>
      <c r="BG56" s="269"/>
      <c r="BH56" s="269"/>
      <c r="BI56" s="269"/>
      <c r="BJ56" s="269"/>
      <c r="BK56" s="269"/>
      <c r="BL56" s="269"/>
      <c r="BM56" s="269"/>
      <c r="BN56" s="269"/>
      <c r="BO56" s="269"/>
      <c r="BP56" s="269"/>
      <c r="BQ56" s="269"/>
      <c r="BR56" s="269"/>
      <c r="BS56" s="269"/>
      <c r="BT56" s="269"/>
      <c r="BU56" s="269"/>
      <c r="BV56" s="269"/>
      <c r="BW56" s="269"/>
      <c r="BX56" s="269"/>
      <c r="BY56" s="269"/>
      <c r="BZ56" s="269"/>
      <c r="CA56" s="269"/>
      <c r="CB56" s="269"/>
      <c r="CC56" s="269"/>
      <c r="CD56" s="269"/>
      <c r="CE56" s="269"/>
      <c r="CF56" s="269"/>
      <c r="CG56" s="269"/>
      <c r="CH56" s="269"/>
      <c r="CI56" s="269"/>
      <c r="CJ56" s="269"/>
      <c r="CK56" s="269"/>
      <c r="CL56" s="269"/>
      <c r="CM56" s="269"/>
      <c r="CN56" s="269"/>
      <c r="CO56" s="269"/>
      <c r="CP56" s="269"/>
      <c r="CQ56" s="269"/>
      <c r="CR56" s="269"/>
      <c r="CS56" s="269"/>
      <c r="CT56" s="269"/>
      <c r="CU56" s="269"/>
      <c r="CV56" s="269"/>
      <c r="CW56" s="269"/>
      <c r="CX56" s="269"/>
      <c r="CY56" s="269"/>
      <c r="CZ56" s="269"/>
      <c r="DA56" s="269"/>
      <c r="DB56" s="269"/>
      <c r="DC56" s="269"/>
      <c r="DD56" s="269"/>
      <c r="DE56" s="269"/>
      <c r="DF56" s="269"/>
      <c r="DG56" s="269"/>
      <c r="DH56" s="269"/>
      <c r="DI56" s="269"/>
      <c r="DJ56" s="269"/>
      <c r="DK56" s="269"/>
      <c r="DL56" s="269"/>
      <c r="DM56" s="269"/>
      <c r="DN56" s="269"/>
      <c r="DO56" s="269"/>
      <c r="DP56" s="269"/>
      <c r="DQ56" s="269"/>
      <c r="DR56" s="269"/>
      <c r="DS56" s="269"/>
    </row>
    <row r="57" spans="1:123" x14ac:dyDescent="0.2">
      <c r="A57" s="266"/>
      <c r="B57" s="267" t="s">
        <v>29</v>
      </c>
      <c r="C57" s="269">
        <v>33</v>
      </c>
      <c r="D57" s="269">
        <v>29</v>
      </c>
      <c r="E57" s="269">
        <v>39</v>
      </c>
      <c r="F57" s="269">
        <v>26</v>
      </c>
      <c r="G57" s="269">
        <v>28</v>
      </c>
      <c r="H57" s="269">
        <v>155</v>
      </c>
      <c r="I57" s="269">
        <v>31</v>
      </c>
      <c r="J57" s="269">
        <v>36</v>
      </c>
      <c r="K57" s="269">
        <v>40</v>
      </c>
      <c r="L57" s="269">
        <v>28</v>
      </c>
      <c r="M57" s="269">
        <v>33</v>
      </c>
      <c r="N57" s="269">
        <v>168</v>
      </c>
      <c r="O57" s="269">
        <v>28</v>
      </c>
      <c r="P57" s="269">
        <v>28</v>
      </c>
      <c r="Q57" s="269">
        <v>23</v>
      </c>
      <c r="R57" s="269">
        <v>28</v>
      </c>
      <c r="S57" s="269">
        <v>26</v>
      </c>
      <c r="T57" s="269">
        <v>133</v>
      </c>
      <c r="U57" s="269">
        <v>24</v>
      </c>
      <c r="V57" s="269">
        <v>17</v>
      </c>
      <c r="W57" s="269">
        <v>27</v>
      </c>
      <c r="X57" s="269">
        <v>23</v>
      </c>
      <c r="Y57" s="269">
        <v>13</v>
      </c>
      <c r="Z57" s="269">
        <v>104</v>
      </c>
      <c r="AG57" s="269"/>
      <c r="AH57" s="269"/>
      <c r="AI57" s="269"/>
      <c r="AJ57" s="269"/>
      <c r="AK57" s="269"/>
      <c r="AL57" s="269"/>
      <c r="AM57" s="269"/>
      <c r="AN57" s="269"/>
      <c r="AO57" s="269"/>
      <c r="AP57" s="269"/>
      <c r="AQ57" s="269"/>
      <c r="AR57" s="269"/>
      <c r="AS57" s="269"/>
      <c r="AT57" s="269"/>
      <c r="AU57" s="269"/>
      <c r="AV57" s="269"/>
      <c r="AW57" s="269"/>
      <c r="AX57" s="269"/>
      <c r="AY57" s="269"/>
      <c r="AZ57" s="269"/>
      <c r="BA57" s="269"/>
      <c r="BB57" s="269"/>
      <c r="BC57" s="269"/>
      <c r="BD57" s="269"/>
      <c r="BE57" s="269"/>
      <c r="BF57" s="269"/>
      <c r="BG57" s="269"/>
      <c r="BH57" s="269"/>
      <c r="BI57" s="269"/>
      <c r="BJ57" s="269"/>
      <c r="BK57" s="269"/>
      <c r="BL57" s="269"/>
      <c r="BM57" s="269"/>
      <c r="BN57" s="269"/>
      <c r="BO57" s="269"/>
      <c r="BP57" s="269"/>
      <c r="BQ57" s="269"/>
      <c r="BR57" s="269"/>
      <c r="BS57" s="269"/>
      <c r="BT57" s="269"/>
      <c r="BU57" s="269"/>
      <c r="BV57" s="269"/>
      <c r="BW57" s="269"/>
      <c r="BX57" s="269"/>
      <c r="BY57" s="269"/>
      <c r="BZ57" s="269"/>
      <c r="CA57" s="269"/>
      <c r="CB57" s="269"/>
      <c r="CC57" s="269"/>
      <c r="CD57" s="269"/>
      <c r="CE57" s="269"/>
      <c r="CF57" s="269"/>
      <c r="CG57" s="269"/>
      <c r="CH57" s="269"/>
      <c r="CI57" s="269"/>
      <c r="CJ57" s="269"/>
      <c r="CK57" s="269"/>
      <c r="CL57" s="269"/>
      <c r="CM57" s="269"/>
      <c r="CN57" s="269"/>
      <c r="CO57" s="269"/>
      <c r="CP57" s="269"/>
      <c r="CQ57" s="269"/>
      <c r="CR57" s="269"/>
      <c r="CS57" s="269"/>
      <c r="CT57" s="269"/>
      <c r="CU57" s="269"/>
      <c r="CV57" s="269"/>
      <c r="CW57" s="269"/>
      <c r="CX57" s="269"/>
      <c r="CY57" s="269"/>
      <c r="CZ57" s="269"/>
      <c r="DA57" s="269"/>
      <c r="DB57" s="269"/>
      <c r="DC57" s="269"/>
      <c r="DD57" s="269"/>
      <c r="DE57" s="269"/>
      <c r="DF57" s="269"/>
      <c r="DG57" s="269"/>
      <c r="DH57" s="269"/>
      <c r="DI57" s="269"/>
      <c r="DJ57" s="269"/>
      <c r="DK57" s="269"/>
      <c r="DL57" s="269"/>
      <c r="DM57" s="269"/>
      <c r="DN57" s="269"/>
      <c r="DO57" s="269"/>
      <c r="DP57" s="269"/>
      <c r="DQ57" s="269"/>
      <c r="DR57" s="269"/>
      <c r="DS57" s="269"/>
    </row>
    <row r="58" spans="1:123" x14ac:dyDescent="0.2">
      <c r="A58" s="266"/>
      <c r="B58" s="267" t="s">
        <v>31</v>
      </c>
      <c r="C58" s="269">
        <v>35</v>
      </c>
      <c r="D58" s="269">
        <v>24</v>
      </c>
      <c r="E58" s="269">
        <v>26</v>
      </c>
      <c r="F58" s="269">
        <v>30</v>
      </c>
      <c r="G58" s="269">
        <v>20</v>
      </c>
      <c r="H58" s="269">
        <v>135</v>
      </c>
      <c r="I58" s="269">
        <v>34</v>
      </c>
      <c r="J58" s="269">
        <v>28</v>
      </c>
      <c r="K58" s="269">
        <v>22</v>
      </c>
      <c r="L58" s="269">
        <v>35</v>
      </c>
      <c r="M58" s="269">
        <v>21</v>
      </c>
      <c r="N58" s="269">
        <v>140</v>
      </c>
      <c r="O58" s="269">
        <v>29</v>
      </c>
      <c r="P58" s="269">
        <v>31</v>
      </c>
      <c r="Q58" s="269">
        <v>24</v>
      </c>
      <c r="R58" s="269">
        <v>19</v>
      </c>
      <c r="S58" s="269">
        <v>15</v>
      </c>
      <c r="T58" s="269">
        <v>118</v>
      </c>
      <c r="U58" s="269">
        <v>17</v>
      </c>
      <c r="V58" s="269">
        <v>17</v>
      </c>
      <c r="W58" s="269">
        <v>15</v>
      </c>
      <c r="X58" s="269">
        <v>14</v>
      </c>
      <c r="Y58" s="269">
        <v>17</v>
      </c>
      <c r="Z58" s="269">
        <v>80</v>
      </c>
      <c r="AG58" s="269"/>
      <c r="AH58" s="269"/>
      <c r="AI58" s="269"/>
      <c r="AJ58" s="269"/>
      <c r="AK58" s="269"/>
      <c r="AL58" s="269"/>
      <c r="AM58" s="269"/>
      <c r="AN58" s="269"/>
      <c r="AO58" s="269"/>
      <c r="AP58" s="269"/>
      <c r="AQ58" s="269"/>
      <c r="AR58" s="269"/>
      <c r="AS58" s="269"/>
      <c r="AT58" s="269"/>
      <c r="AU58" s="269"/>
      <c r="AV58" s="269"/>
      <c r="AW58" s="269"/>
      <c r="AX58" s="269"/>
      <c r="AY58" s="269"/>
      <c r="AZ58" s="269"/>
      <c r="BA58" s="269"/>
      <c r="BB58" s="269"/>
      <c r="BC58" s="269"/>
      <c r="BD58" s="269"/>
      <c r="BE58" s="269"/>
      <c r="BF58" s="269"/>
      <c r="BG58" s="269"/>
      <c r="BH58" s="269"/>
      <c r="BI58" s="269"/>
      <c r="BJ58" s="269"/>
      <c r="BK58" s="269"/>
      <c r="BL58" s="269"/>
      <c r="BM58" s="269"/>
      <c r="BN58" s="269"/>
      <c r="BO58" s="269"/>
      <c r="BP58" s="269"/>
      <c r="BQ58" s="269"/>
      <c r="BR58" s="269"/>
      <c r="BS58" s="269"/>
      <c r="BT58" s="269"/>
      <c r="BU58" s="269"/>
      <c r="BV58" s="269"/>
      <c r="BW58" s="269"/>
      <c r="BX58" s="269"/>
      <c r="BY58" s="269"/>
      <c r="BZ58" s="269"/>
      <c r="CA58" s="269"/>
      <c r="CB58" s="269"/>
      <c r="CC58" s="269"/>
      <c r="CD58" s="269"/>
      <c r="CE58" s="269"/>
      <c r="CF58" s="269"/>
      <c r="CG58" s="269"/>
      <c r="CH58" s="269"/>
      <c r="CI58" s="269"/>
      <c r="CJ58" s="269"/>
      <c r="CK58" s="269"/>
      <c r="CL58" s="269"/>
      <c r="CM58" s="269"/>
      <c r="CN58" s="269"/>
      <c r="CO58" s="269"/>
      <c r="CP58" s="269"/>
      <c r="CQ58" s="269"/>
      <c r="CR58" s="269"/>
      <c r="CS58" s="269"/>
      <c r="CT58" s="269"/>
      <c r="CU58" s="269"/>
      <c r="CV58" s="269"/>
      <c r="CW58" s="269"/>
      <c r="CX58" s="269"/>
      <c r="CY58" s="269"/>
      <c r="CZ58" s="269"/>
      <c r="DA58" s="269"/>
      <c r="DB58" s="269"/>
      <c r="DC58" s="269"/>
      <c r="DD58" s="269"/>
      <c r="DE58" s="269"/>
      <c r="DF58" s="269"/>
      <c r="DG58" s="269"/>
      <c r="DH58" s="269"/>
      <c r="DI58" s="269"/>
      <c r="DJ58" s="269"/>
      <c r="DK58" s="269"/>
      <c r="DL58" s="269"/>
      <c r="DM58" s="269"/>
      <c r="DN58" s="269"/>
      <c r="DO58" s="269"/>
      <c r="DP58" s="269"/>
      <c r="DQ58" s="269"/>
      <c r="DR58" s="269"/>
      <c r="DS58" s="269"/>
    </row>
    <row r="59" spans="1:123" x14ac:dyDescent="0.2">
      <c r="A59" s="266"/>
      <c r="B59" s="267" t="s">
        <v>33</v>
      </c>
      <c r="C59" s="269">
        <v>38</v>
      </c>
      <c r="D59" s="269">
        <v>40</v>
      </c>
      <c r="E59" s="269">
        <v>45</v>
      </c>
      <c r="F59" s="269">
        <v>44</v>
      </c>
      <c r="G59" s="269">
        <v>38</v>
      </c>
      <c r="H59" s="269">
        <v>205</v>
      </c>
      <c r="I59" s="269">
        <v>42</v>
      </c>
      <c r="J59" s="269">
        <v>33</v>
      </c>
      <c r="K59" s="269">
        <v>43</v>
      </c>
      <c r="L59" s="269">
        <v>20</v>
      </c>
      <c r="M59" s="269">
        <v>29</v>
      </c>
      <c r="N59" s="269">
        <v>167</v>
      </c>
      <c r="O59" s="269">
        <v>29</v>
      </c>
      <c r="P59" s="269">
        <v>19</v>
      </c>
      <c r="Q59" s="269">
        <v>29</v>
      </c>
      <c r="R59" s="269">
        <v>25</v>
      </c>
      <c r="S59" s="269">
        <v>26</v>
      </c>
      <c r="T59" s="269">
        <v>128</v>
      </c>
      <c r="U59" s="269">
        <v>18</v>
      </c>
      <c r="V59" s="269">
        <v>19</v>
      </c>
      <c r="W59" s="269">
        <v>23</v>
      </c>
      <c r="X59" s="269">
        <v>17</v>
      </c>
      <c r="Y59" s="269">
        <v>11</v>
      </c>
      <c r="Z59" s="269">
        <v>88</v>
      </c>
      <c r="AG59" s="269"/>
      <c r="AH59" s="269"/>
      <c r="AI59" s="269"/>
      <c r="AJ59" s="269"/>
      <c r="AK59" s="269"/>
      <c r="AL59" s="269"/>
      <c r="AM59" s="269"/>
      <c r="AN59" s="269"/>
      <c r="AO59" s="269"/>
      <c r="AP59" s="269"/>
      <c r="AQ59" s="269"/>
      <c r="AR59" s="269"/>
      <c r="AS59" s="269"/>
      <c r="AT59" s="269"/>
      <c r="AU59" s="269"/>
      <c r="AV59" s="269"/>
      <c r="AW59" s="269"/>
      <c r="AX59" s="269"/>
      <c r="AY59" s="269"/>
      <c r="AZ59" s="269"/>
      <c r="BA59" s="269"/>
      <c r="BB59" s="269"/>
      <c r="BC59" s="269"/>
      <c r="BD59" s="269"/>
      <c r="BE59" s="269"/>
      <c r="BF59" s="269"/>
      <c r="BG59" s="269"/>
      <c r="BH59" s="269"/>
      <c r="BI59" s="269"/>
      <c r="BJ59" s="269"/>
      <c r="BK59" s="269"/>
      <c r="BL59" s="269"/>
      <c r="BM59" s="269"/>
      <c r="BN59" s="269"/>
      <c r="BO59" s="269"/>
      <c r="BP59" s="269"/>
      <c r="BQ59" s="269"/>
      <c r="BR59" s="269"/>
      <c r="BS59" s="269"/>
      <c r="BT59" s="269"/>
      <c r="BU59" s="269"/>
      <c r="BV59" s="269"/>
      <c r="BW59" s="269"/>
      <c r="BX59" s="269"/>
      <c r="BY59" s="269"/>
      <c r="BZ59" s="269"/>
      <c r="CA59" s="269"/>
      <c r="CB59" s="269"/>
      <c r="CC59" s="269"/>
      <c r="CD59" s="269"/>
      <c r="CE59" s="269"/>
      <c r="CF59" s="269"/>
      <c r="CG59" s="269"/>
      <c r="CH59" s="269"/>
      <c r="CI59" s="269"/>
      <c r="CJ59" s="269"/>
      <c r="CK59" s="269"/>
      <c r="CL59" s="269"/>
      <c r="CM59" s="269"/>
      <c r="CN59" s="269"/>
      <c r="CO59" s="269"/>
      <c r="CP59" s="269"/>
      <c r="CQ59" s="269"/>
      <c r="CR59" s="269"/>
      <c r="CS59" s="269"/>
      <c r="CT59" s="269"/>
      <c r="CU59" s="269"/>
      <c r="CV59" s="269"/>
      <c r="CW59" s="269"/>
      <c r="CX59" s="269"/>
      <c r="CY59" s="269"/>
      <c r="CZ59" s="269"/>
      <c r="DA59" s="269"/>
      <c r="DB59" s="269"/>
      <c r="DC59" s="269"/>
      <c r="DD59" s="269"/>
      <c r="DE59" s="269"/>
      <c r="DF59" s="269"/>
      <c r="DG59" s="269"/>
      <c r="DH59" s="269"/>
      <c r="DI59" s="269"/>
      <c r="DJ59" s="269"/>
      <c r="DK59" s="269"/>
      <c r="DL59" s="269"/>
      <c r="DM59" s="269"/>
      <c r="DN59" s="269"/>
      <c r="DO59" s="269"/>
      <c r="DP59" s="269"/>
      <c r="DQ59" s="269"/>
      <c r="DR59" s="269"/>
      <c r="DS59" s="269"/>
    </row>
    <row r="60" spans="1:123" x14ac:dyDescent="0.2">
      <c r="A60" s="266"/>
      <c r="B60" s="267" t="s">
        <v>35</v>
      </c>
      <c r="C60" s="269">
        <v>42</v>
      </c>
      <c r="D60" s="269">
        <v>34</v>
      </c>
      <c r="E60" s="269">
        <v>42</v>
      </c>
      <c r="F60" s="269">
        <v>30</v>
      </c>
      <c r="G60" s="269">
        <v>28</v>
      </c>
      <c r="H60" s="269">
        <v>176</v>
      </c>
      <c r="I60" s="269">
        <v>34</v>
      </c>
      <c r="J60" s="269">
        <v>25</v>
      </c>
      <c r="K60" s="269">
        <v>33</v>
      </c>
      <c r="L60" s="269">
        <v>29</v>
      </c>
      <c r="M60" s="269">
        <v>27</v>
      </c>
      <c r="N60" s="269">
        <v>148</v>
      </c>
      <c r="O60" s="269">
        <v>27</v>
      </c>
      <c r="P60" s="269">
        <v>28</v>
      </c>
      <c r="Q60" s="269">
        <v>26</v>
      </c>
      <c r="R60" s="269">
        <v>18</v>
      </c>
      <c r="S60" s="269">
        <v>20</v>
      </c>
      <c r="T60" s="269">
        <v>119</v>
      </c>
      <c r="U60" s="269">
        <v>18</v>
      </c>
      <c r="V60" s="269">
        <v>15</v>
      </c>
      <c r="W60" s="269">
        <v>14</v>
      </c>
      <c r="X60" s="269">
        <v>19</v>
      </c>
      <c r="Y60" s="269">
        <v>13</v>
      </c>
      <c r="Z60" s="269">
        <v>79</v>
      </c>
      <c r="AG60" s="269"/>
      <c r="AH60" s="269"/>
      <c r="AI60" s="269"/>
      <c r="AJ60" s="269"/>
      <c r="AK60" s="269"/>
      <c r="AL60" s="269"/>
      <c r="AM60" s="269"/>
      <c r="AN60" s="269"/>
      <c r="AO60" s="269"/>
      <c r="AP60" s="269"/>
      <c r="AQ60" s="269"/>
      <c r="AR60" s="269"/>
      <c r="AS60" s="269"/>
      <c r="AT60" s="269"/>
      <c r="AU60" s="269"/>
      <c r="AV60" s="269"/>
      <c r="AW60" s="269"/>
      <c r="AX60" s="269"/>
      <c r="AY60" s="269"/>
      <c r="AZ60" s="269"/>
      <c r="BA60" s="269"/>
      <c r="BB60" s="269"/>
      <c r="BC60" s="269"/>
      <c r="BD60" s="269"/>
      <c r="BE60" s="269"/>
      <c r="BF60" s="269"/>
      <c r="BG60" s="269"/>
      <c r="BH60" s="269"/>
      <c r="BI60" s="269"/>
      <c r="BJ60" s="269"/>
      <c r="BK60" s="269"/>
      <c r="BL60" s="269"/>
      <c r="BM60" s="269"/>
      <c r="BN60" s="269"/>
      <c r="BO60" s="269"/>
      <c r="BP60" s="269"/>
      <c r="BQ60" s="269"/>
      <c r="BR60" s="269"/>
      <c r="BS60" s="269"/>
      <c r="BT60" s="269"/>
      <c r="BU60" s="269"/>
      <c r="BV60" s="269"/>
      <c r="BW60" s="269"/>
      <c r="BX60" s="269"/>
      <c r="BY60" s="269"/>
      <c r="BZ60" s="269"/>
      <c r="CA60" s="269"/>
      <c r="CB60" s="269"/>
      <c r="CC60" s="269"/>
      <c r="CD60" s="269"/>
      <c r="CE60" s="269"/>
      <c r="CF60" s="269"/>
      <c r="CG60" s="269"/>
      <c r="CH60" s="269"/>
      <c r="CI60" s="269"/>
      <c r="CJ60" s="269"/>
      <c r="CK60" s="269"/>
      <c r="CL60" s="269"/>
      <c r="CM60" s="269"/>
      <c r="CN60" s="269"/>
      <c r="CO60" s="269"/>
      <c r="CP60" s="269"/>
      <c r="CQ60" s="269"/>
      <c r="CR60" s="269"/>
      <c r="CS60" s="269"/>
      <c r="CT60" s="269"/>
      <c r="CU60" s="269"/>
      <c r="CV60" s="269"/>
      <c r="CW60" s="269"/>
      <c r="CX60" s="269"/>
      <c r="CY60" s="269"/>
      <c r="CZ60" s="269"/>
      <c r="DA60" s="269"/>
      <c r="DB60" s="269"/>
      <c r="DC60" s="269"/>
      <c r="DD60" s="269"/>
      <c r="DE60" s="269"/>
      <c r="DF60" s="269"/>
      <c r="DG60" s="269"/>
      <c r="DH60" s="269"/>
      <c r="DI60" s="269"/>
      <c r="DJ60" s="269"/>
      <c r="DK60" s="269"/>
      <c r="DL60" s="269"/>
      <c r="DM60" s="269"/>
      <c r="DN60" s="269"/>
      <c r="DO60" s="269"/>
      <c r="DP60" s="269"/>
      <c r="DQ60" s="269"/>
      <c r="DR60" s="269"/>
      <c r="DS60" s="269"/>
    </row>
    <row r="61" spans="1:123" x14ac:dyDescent="0.2">
      <c r="A61" s="266"/>
      <c r="B61" s="267" t="s">
        <v>37</v>
      </c>
      <c r="C61" s="269">
        <v>38</v>
      </c>
      <c r="D61" s="269">
        <v>50</v>
      </c>
      <c r="E61" s="269">
        <v>48</v>
      </c>
      <c r="F61" s="269">
        <v>57</v>
      </c>
      <c r="G61" s="269">
        <v>35</v>
      </c>
      <c r="H61" s="269">
        <v>228</v>
      </c>
      <c r="I61" s="269">
        <v>44</v>
      </c>
      <c r="J61" s="269">
        <v>45</v>
      </c>
      <c r="K61" s="269">
        <v>43</v>
      </c>
      <c r="L61" s="269">
        <v>39</v>
      </c>
      <c r="M61" s="269">
        <v>40</v>
      </c>
      <c r="N61" s="269">
        <v>211</v>
      </c>
      <c r="O61" s="269">
        <v>51</v>
      </c>
      <c r="P61" s="269">
        <v>38</v>
      </c>
      <c r="Q61" s="269">
        <v>30</v>
      </c>
      <c r="R61" s="269">
        <v>43</v>
      </c>
      <c r="S61" s="269">
        <v>36</v>
      </c>
      <c r="T61" s="269">
        <v>198</v>
      </c>
      <c r="U61" s="269">
        <v>35</v>
      </c>
      <c r="V61" s="269">
        <v>25</v>
      </c>
      <c r="W61" s="269">
        <v>35</v>
      </c>
      <c r="X61" s="269">
        <v>42</v>
      </c>
      <c r="Y61" s="269">
        <v>30</v>
      </c>
      <c r="Z61" s="269">
        <v>167</v>
      </c>
      <c r="AG61" s="269"/>
      <c r="AH61" s="269"/>
      <c r="AI61" s="269"/>
      <c r="AJ61" s="269"/>
      <c r="AK61" s="269"/>
      <c r="AL61" s="269"/>
      <c r="AM61" s="269"/>
      <c r="AN61" s="269"/>
      <c r="AO61" s="269"/>
      <c r="AP61" s="269"/>
      <c r="AQ61" s="269"/>
      <c r="AR61" s="269"/>
      <c r="AS61" s="269"/>
      <c r="AT61" s="269"/>
      <c r="AU61" s="269"/>
      <c r="AV61" s="269"/>
      <c r="AW61" s="269"/>
      <c r="AX61" s="269"/>
      <c r="AY61" s="269"/>
      <c r="AZ61" s="269"/>
      <c r="BA61" s="269"/>
      <c r="BB61" s="269"/>
      <c r="BC61" s="269"/>
      <c r="BD61" s="269"/>
      <c r="BE61" s="269"/>
      <c r="BF61" s="269"/>
      <c r="BG61" s="269"/>
      <c r="BH61" s="269"/>
      <c r="BI61" s="269"/>
      <c r="BJ61" s="269"/>
      <c r="BK61" s="269"/>
      <c r="BL61" s="269"/>
      <c r="BM61" s="269"/>
      <c r="BN61" s="269"/>
      <c r="BO61" s="269"/>
      <c r="BP61" s="269"/>
      <c r="BQ61" s="269"/>
      <c r="BR61" s="269"/>
      <c r="BS61" s="269"/>
      <c r="BT61" s="269"/>
      <c r="BU61" s="269"/>
      <c r="BV61" s="269"/>
      <c r="BW61" s="269"/>
      <c r="BX61" s="269"/>
      <c r="BY61" s="269"/>
      <c r="BZ61" s="269"/>
      <c r="CA61" s="269"/>
      <c r="CB61" s="269"/>
      <c r="CC61" s="269"/>
      <c r="CD61" s="269"/>
      <c r="CE61" s="269"/>
      <c r="CF61" s="269"/>
      <c r="CG61" s="269"/>
      <c r="CH61" s="269"/>
      <c r="CI61" s="269"/>
      <c r="CJ61" s="269"/>
      <c r="CK61" s="269"/>
      <c r="CL61" s="269"/>
      <c r="CM61" s="269"/>
      <c r="CN61" s="269"/>
      <c r="CO61" s="269"/>
      <c r="CP61" s="269"/>
      <c r="CQ61" s="269"/>
      <c r="CR61" s="269"/>
      <c r="CS61" s="269"/>
      <c r="CT61" s="269"/>
      <c r="CU61" s="269"/>
      <c r="CV61" s="269"/>
      <c r="CW61" s="269"/>
      <c r="CX61" s="269"/>
      <c r="CY61" s="269"/>
      <c r="CZ61" s="269"/>
      <c r="DA61" s="269"/>
      <c r="DB61" s="269"/>
      <c r="DC61" s="269"/>
      <c r="DD61" s="269"/>
      <c r="DE61" s="269"/>
      <c r="DF61" s="269"/>
      <c r="DG61" s="269"/>
      <c r="DH61" s="269"/>
      <c r="DI61" s="269"/>
      <c r="DJ61" s="269"/>
      <c r="DK61" s="269"/>
      <c r="DL61" s="269"/>
      <c r="DM61" s="269"/>
      <c r="DN61" s="269"/>
      <c r="DO61" s="269"/>
      <c r="DP61" s="269"/>
      <c r="DQ61" s="269"/>
      <c r="DR61" s="269"/>
      <c r="DS61" s="269"/>
    </row>
    <row r="62" spans="1:123" x14ac:dyDescent="0.2">
      <c r="A62" s="266"/>
      <c r="B62" s="267" t="s">
        <v>39</v>
      </c>
      <c r="C62" s="269">
        <v>33</v>
      </c>
      <c r="D62" s="269">
        <v>33</v>
      </c>
      <c r="E62" s="269">
        <v>25</v>
      </c>
      <c r="F62" s="269">
        <v>36</v>
      </c>
      <c r="G62" s="269">
        <v>23</v>
      </c>
      <c r="H62" s="269">
        <v>150</v>
      </c>
      <c r="I62" s="269">
        <v>38</v>
      </c>
      <c r="J62" s="269">
        <v>29</v>
      </c>
      <c r="K62" s="269">
        <v>31</v>
      </c>
      <c r="L62" s="269">
        <v>30</v>
      </c>
      <c r="M62" s="269">
        <v>31</v>
      </c>
      <c r="N62" s="269">
        <v>159</v>
      </c>
      <c r="O62" s="269">
        <v>30</v>
      </c>
      <c r="P62" s="269">
        <v>20</v>
      </c>
      <c r="Q62" s="269">
        <v>26</v>
      </c>
      <c r="R62" s="269">
        <v>17</v>
      </c>
      <c r="S62" s="269">
        <v>24</v>
      </c>
      <c r="T62" s="269">
        <v>117</v>
      </c>
      <c r="U62" s="269">
        <v>15</v>
      </c>
      <c r="V62" s="269">
        <v>15</v>
      </c>
      <c r="W62" s="269">
        <v>14</v>
      </c>
      <c r="X62" s="269">
        <v>11</v>
      </c>
      <c r="Y62" s="269">
        <v>9</v>
      </c>
      <c r="Z62" s="269">
        <v>64</v>
      </c>
      <c r="AG62" s="269"/>
      <c r="AH62" s="269"/>
      <c r="AI62" s="269"/>
      <c r="AJ62" s="269"/>
      <c r="AK62" s="269"/>
      <c r="AL62" s="269"/>
      <c r="AM62" s="269"/>
      <c r="AN62" s="269"/>
      <c r="AO62" s="269"/>
      <c r="AP62" s="269"/>
      <c r="AQ62" s="269"/>
      <c r="AR62" s="269"/>
      <c r="AS62" s="269"/>
      <c r="AT62" s="269"/>
      <c r="AU62" s="269"/>
      <c r="AV62" s="269"/>
      <c r="AW62" s="269"/>
      <c r="AX62" s="269"/>
      <c r="AY62" s="269"/>
      <c r="AZ62" s="269"/>
      <c r="BA62" s="269"/>
      <c r="BB62" s="269"/>
      <c r="BC62" s="269"/>
      <c r="BD62" s="269"/>
      <c r="BE62" s="269"/>
      <c r="BF62" s="269"/>
      <c r="BG62" s="269"/>
      <c r="BH62" s="269"/>
      <c r="BI62" s="269"/>
      <c r="BJ62" s="269"/>
      <c r="BK62" s="269"/>
      <c r="BL62" s="269"/>
      <c r="BM62" s="269"/>
      <c r="BN62" s="269"/>
      <c r="BO62" s="269"/>
      <c r="BP62" s="269"/>
      <c r="BQ62" s="269"/>
      <c r="BR62" s="269"/>
      <c r="BS62" s="269"/>
      <c r="BT62" s="269"/>
      <c r="BU62" s="269"/>
      <c r="BV62" s="269"/>
      <c r="BW62" s="269"/>
      <c r="BX62" s="269"/>
      <c r="BY62" s="269"/>
      <c r="BZ62" s="269"/>
      <c r="CA62" s="269"/>
      <c r="CB62" s="269"/>
      <c r="CC62" s="269"/>
      <c r="CD62" s="269"/>
      <c r="CE62" s="269"/>
      <c r="CF62" s="269"/>
      <c r="CG62" s="269"/>
      <c r="CH62" s="269"/>
      <c r="CI62" s="269"/>
      <c r="CJ62" s="269"/>
      <c r="CK62" s="269"/>
      <c r="CL62" s="269"/>
      <c r="CM62" s="269"/>
      <c r="CN62" s="269"/>
      <c r="CO62" s="269"/>
      <c r="CP62" s="269"/>
      <c r="CQ62" s="269"/>
      <c r="CR62" s="269"/>
      <c r="CS62" s="269"/>
      <c r="CT62" s="269"/>
      <c r="CU62" s="269"/>
      <c r="CV62" s="269"/>
      <c r="CW62" s="269"/>
      <c r="CX62" s="269"/>
      <c r="CY62" s="269"/>
      <c r="CZ62" s="269"/>
      <c r="DA62" s="269"/>
      <c r="DB62" s="269"/>
      <c r="DC62" s="269"/>
      <c r="DD62" s="269"/>
      <c r="DE62" s="269"/>
      <c r="DF62" s="269"/>
      <c r="DG62" s="269"/>
      <c r="DH62" s="269"/>
      <c r="DI62" s="269"/>
      <c r="DJ62" s="269"/>
      <c r="DK62" s="269"/>
      <c r="DL62" s="269"/>
      <c r="DM62" s="269"/>
      <c r="DN62" s="269"/>
      <c r="DO62" s="269"/>
      <c r="DP62" s="269"/>
      <c r="DQ62" s="269"/>
      <c r="DR62" s="269"/>
      <c r="DS62" s="269"/>
    </row>
    <row r="63" spans="1:123" x14ac:dyDescent="0.2">
      <c r="A63" s="266"/>
      <c r="B63" s="267" t="s">
        <v>41</v>
      </c>
      <c r="C63" s="269">
        <v>33</v>
      </c>
      <c r="D63" s="269">
        <v>39</v>
      </c>
      <c r="E63" s="269">
        <v>35</v>
      </c>
      <c r="F63" s="269">
        <v>27</v>
      </c>
      <c r="G63" s="269">
        <v>25</v>
      </c>
      <c r="H63" s="269">
        <v>159</v>
      </c>
      <c r="I63" s="269">
        <v>41</v>
      </c>
      <c r="J63" s="269">
        <v>29</v>
      </c>
      <c r="K63" s="269">
        <v>24</v>
      </c>
      <c r="L63" s="269">
        <v>28</v>
      </c>
      <c r="M63" s="269">
        <v>28</v>
      </c>
      <c r="N63" s="269">
        <v>150</v>
      </c>
      <c r="O63" s="269">
        <v>29</v>
      </c>
      <c r="P63" s="269">
        <v>22</v>
      </c>
      <c r="Q63" s="269">
        <v>22</v>
      </c>
      <c r="R63" s="269">
        <v>19</v>
      </c>
      <c r="S63" s="269">
        <v>33</v>
      </c>
      <c r="T63" s="269">
        <v>125</v>
      </c>
      <c r="U63" s="269">
        <v>17</v>
      </c>
      <c r="V63" s="269">
        <v>16</v>
      </c>
      <c r="W63" s="269">
        <v>25</v>
      </c>
      <c r="X63" s="269">
        <v>12</v>
      </c>
      <c r="Y63" s="269">
        <v>16</v>
      </c>
      <c r="Z63" s="269">
        <v>86</v>
      </c>
      <c r="AG63" s="269"/>
      <c r="AH63" s="269"/>
      <c r="AI63" s="269"/>
      <c r="AJ63" s="269"/>
      <c r="AK63" s="269"/>
      <c r="AL63" s="269"/>
      <c r="AM63" s="269"/>
      <c r="AN63" s="269"/>
      <c r="AO63" s="269"/>
      <c r="AP63" s="269"/>
      <c r="AQ63" s="269"/>
      <c r="AR63" s="269"/>
      <c r="AS63" s="269"/>
      <c r="AT63" s="269"/>
      <c r="AU63" s="269"/>
      <c r="AV63" s="269"/>
      <c r="AW63" s="269"/>
      <c r="AX63" s="269"/>
      <c r="AY63" s="269"/>
      <c r="AZ63" s="269"/>
      <c r="BA63" s="269"/>
      <c r="BB63" s="269"/>
      <c r="BC63" s="269"/>
      <c r="BD63" s="269"/>
      <c r="BE63" s="269"/>
      <c r="BF63" s="269"/>
      <c r="BG63" s="269"/>
      <c r="BH63" s="269"/>
      <c r="BI63" s="269"/>
      <c r="BJ63" s="269"/>
      <c r="BK63" s="269"/>
      <c r="BL63" s="269"/>
      <c r="BM63" s="269"/>
      <c r="BN63" s="269"/>
      <c r="BO63" s="269"/>
      <c r="BP63" s="269"/>
      <c r="BQ63" s="269"/>
      <c r="BR63" s="269"/>
      <c r="BS63" s="269"/>
      <c r="BT63" s="269"/>
      <c r="BU63" s="269"/>
      <c r="BV63" s="269"/>
      <c r="BW63" s="269"/>
      <c r="BX63" s="269"/>
      <c r="BY63" s="269"/>
      <c r="BZ63" s="269"/>
      <c r="CA63" s="269"/>
      <c r="CB63" s="269"/>
      <c r="CC63" s="269"/>
      <c r="CD63" s="269"/>
      <c r="CE63" s="269"/>
      <c r="CF63" s="269"/>
      <c r="CG63" s="269"/>
      <c r="CH63" s="269"/>
      <c r="CI63" s="269"/>
      <c r="CJ63" s="269"/>
      <c r="CK63" s="269"/>
      <c r="CL63" s="269"/>
      <c r="CM63" s="269"/>
      <c r="CN63" s="269"/>
      <c r="CO63" s="269"/>
      <c r="CP63" s="269"/>
      <c r="CQ63" s="269"/>
      <c r="CR63" s="269"/>
      <c r="CS63" s="269"/>
      <c r="CT63" s="269"/>
      <c r="CU63" s="269"/>
      <c r="CV63" s="269"/>
      <c r="CW63" s="269"/>
      <c r="CX63" s="269"/>
      <c r="CY63" s="269"/>
      <c r="CZ63" s="269"/>
      <c r="DA63" s="269"/>
      <c r="DB63" s="269"/>
      <c r="DC63" s="269"/>
      <c r="DD63" s="269"/>
      <c r="DE63" s="269"/>
      <c r="DF63" s="269"/>
      <c r="DG63" s="269"/>
      <c r="DH63" s="269"/>
      <c r="DI63" s="269"/>
      <c r="DJ63" s="269"/>
      <c r="DK63" s="269"/>
      <c r="DL63" s="269"/>
      <c r="DM63" s="269"/>
      <c r="DN63" s="269"/>
      <c r="DO63" s="269"/>
      <c r="DP63" s="269"/>
      <c r="DQ63" s="269"/>
      <c r="DR63" s="269"/>
      <c r="DS63" s="269"/>
    </row>
    <row r="64" spans="1:123" x14ac:dyDescent="0.2">
      <c r="A64" s="266"/>
      <c r="B64" s="267" t="s">
        <v>43</v>
      </c>
      <c r="C64" s="269">
        <v>29</v>
      </c>
      <c r="D64" s="269">
        <v>30</v>
      </c>
      <c r="E64" s="269">
        <v>25</v>
      </c>
      <c r="F64" s="269">
        <v>26</v>
      </c>
      <c r="G64" s="269">
        <v>27</v>
      </c>
      <c r="H64" s="269">
        <v>137</v>
      </c>
      <c r="I64" s="269">
        <v>27</v>
      </c>
      <c r="J64" s="269">
        <v>22</v>
      </c>
      <c r="K64" s="269">
        <v>26</v>
      </c>
      <c r="L64" s="269">
        <v>23</v>
      </c>
      <c r="M64" s="269">
        <v>29</v>
      </c>
      <c r="N64" s="269">
        <v>127</v>
      </c>
      <c r="O64" s="269">
        <v>33</v>
      </c>
      <c r="P64" s="269">
        <v>25</v>
      </c>
      <c r="Q64" s="269">
        <v>26</v>
      </c>
      <c r="R64" s="269">
        <v>24</v>
      </c>
      <c r="S64" s="269">
        <v>33</v>
      </c>
      <c r="T64" s="269">
        <v>141</v>
      </c>
      <c r="U64" s="269">
        <v>25</v>
      </c>
      <c r="V64" s="269">
        <v>21</v>
      </c>
      <c r="W64" s="269">
        <v>19</v>
      </c>
      <c r="X64" s="269">
        <v>21</v>
      </c>
      <c r="Y64" s="269">
        <v>16</v>
      </c>
      <c r="Z64" s="269">
        <v>102</v>
      </c>
      <c r="AG64" s="269"/>
      <c r="AH64" s="269"/>
      <c r="AI64" s="269"/>
      <c r="AJ64" s="269"/>
      <c r="AK64" s="269"/>
      <c r="AL64" s="269"/>
      <c r="AM64" s="269"/>
      <c r="AN64" s="269"/>
      <c r="AO64" s="269"/>
      <c r="AP64" s="269"/>
      <c r="AQ64" s="269"/>
      <c r="AR64" s="269"/>
      <c r="AS64" s="269"/>
      <c r="AT64" s="269"/>
      <c r="AU64" s="269"/>
      <c r="AV64" s="269"/>
      <c r="AW64" s="269"/>
      <c r="AX64" s="269"/>
      <c r="AY64" s="269"/>
      <c r="AZ64" s="269"/>
      <c r="BA64" s="269"/>
      <c r="BB64" s="269"/>
      <c r="BC64" s="269"/>
      <c r="BD64" s="269"/>
      <c r="BE64" s="269"/>
      <c r="BF64" s="269"/>
      <c r="BG64" s="269"/>
      <c r="BH64" s="269"/>
      <c r="BI64" s="269"/>
      <c r="BJ64" s="269"/>
      <c r="BK64" s="269"/>
      <c r="BL64" s="269"/>
      <c r="BM64" s="269"/>
      <c r="BN64" s="269"/>
      <c r="BO64" s="269"/>
      <c r="BP64" s="269"/>
      <c r="BQ64" s="269"/>
      <c r="BR64" s="269"/>
      <c r="BS64" s="269"/>
      <c r="BT64" s="269"/>
      <c r="BU64" s="269"/>
      <c r="BV64" s="269"/>
      <c r="BW64" s="269"/>
      <c r="BX64" s="269"/>
      <c r="BY64" s="269"/>
      <c r="BZ64" s="269"/>
      <c r="CA64" s="269"/>
      <c r="CB64" s="269"/>
      <c r="CC64" s="269"/>
      <c r="CD64" s="269"/>
      <c r="CE64" s="269"/>
      <c r="CF64" s="269"/>
      <c r="CG64" s="269"/>
      <c r="CH64" s="269"/>
      <c r="CI64" s="269"/>
      <c r="CJ64" s="269"/>
      <c r="CK64" s="269"/>
      <c r="CL64" s="269"/>
      <c r="CM64" s="269"/>
      <c r="CN64" s="269"/>
      <c r="CO64" s="269"/>
      <c r="CP64" s="269"/>
      <c r="CQ64" s="269"/>
      <c r="CR64" s="269"/>
      <c r="CS64" s="269"/>
      <c r="CT64" s="269"/>
      <c r="CU64" s="269"/>
      <c r="CV64" s="269"/>
      <c r="CW64" s="269"/>
      <c r="CX64" s="269"/>
      <c r="CY64" s="269"/>
      <c r="CZ64" s="269"/>
      <c r="DA64" s="269"/>
      <c r="DB64" s="269"/>
      <c r="DC64" s="269"/>
      <c r="DD64" s="269"/>
      <c r="DE64" s="269"/>
      <c r="DF64" s="269"/>
      <c r="DG64" s="269"/>
      <c r="DH64" s="269"/>
      <c r="DI64" s="269"/>
      <c r="DJ64" s="269"/>
      <c r="DK64" s="269"/>
      <c r="DL64" s="269"/>
      <c r="DM64" s="269"/>
      <c r="DN64" s="269"/>
      <c r="DO64" s="269"/>
      <c r="DP64" s="269"/>
      <c r="DQ64" s="269"/>
      <c r="DR64" s="269"/>
      <c r="DS64" s="269"/>
    </row>
    <row r="65" spans="1:123" x14ac:dyDescent="0.2">
      <c r="A65" s="266"/>
      <c r="B65" s="267" t="s">
        <v>45</v>
      </c>
      <c r="C65" s="269">
        <v>33</v>
      </c>
      <c r="D65" s="269">
        <v>30</v>
      </c>
      <c r="E65" s="269">
        <v>34</v>
      </c>
      <c r="F65" s="269">
        <v>39</v>
      </c>
      <c r="G65" s="269">
        <v>31</v>
      </c>
      <c r="H65" s="269">
        <v>167</v>
      </c>
      <c r="I65" s="269">
        <v>32</v>
      </c>
      <c r="J65" s="269">
        <v>31</v>
      </c>
      <c r="K65" s="269">
        <v>30</v>
      </c>
      <c r="L65" s="269">
        <v>29</v>
      </c>
      <c r="M65" s="269">
        <v>25</v>
      </c>
      <c r="N65" s="269">
        <v>147</v>
      </c>
      <c r="O65" s="269">
        <v>26</v>
      </c>
      <c r="P65" s="269">
        <v>23</v>
      </c>
      <c r="Q65" s="269">
        <v>20</v>
      </c>
      <c r="R65" s="269">
        <v>18</v>
      </c>
      <c r="S65" s="269">
        <v>19</v>
      </c>
      <c r="T65" s="269">
        <v>106</v>
      </c>
      <c r="U65" s="269">
        <v>15</v>
      </c>
      <c r="V65" s="269">
        <v>15</v>
      </c>
      <c r="W65" s="269">
        <v>22</v>
      </c>
      <c r="X65" s="269">
        <v>17</v>
      </c>
      <c r="Y65" s="269">
        <v>18</v>
      </c>
      <c r="Z65" s="269">
        <v>87</v>
      </c>
      <c r="AG65" s="269"/>
      <c r="AH65" s="269"/>
      <c r="AI65" s="269"/>
      <c r="AJ65" s="269"/>
      <c r="AK65" s="269"/>
      <c r="AL65" s="269"/>
      <c r="AM65" s="269"/>
      <c r="AN65" s="269"/>
      <c r="AO65" s="269"/>
      <c r="AP65" s="269"/>
      <c r="AQ65" s="269"/>
      <c r="AR65" s="269"/>
      <c r="AS65" s="269"/>
      <c r="AT65" s="269"/>
      <c r="AU65" s="269"/>
      <c r="AV65" s="269"/>
      <c r="AW65" s="269"/>
      <c r="AX65" s="269"/>
      <c r="AY65" s="269"/>
      <c r="AZ65" s="269"/>
      <c r="BA65" s="269"/>
      <c r="BB65" s="269"/>
      <c r="BC65" s="269"/>
      <c r="BD65" s="269"/>
      <c r="BE65" s="269"/>
      <c r="BF65" s="269"/>
      <c r="BG65" s="269"/>
      <c r="BH65" s="269"/>
      <c r="BI65" s="269"/>
      <c r="BJ65" s="269"/>
      <c r="BK65" s="269"/>
      <c r="BL65" s="269"/>
      <c r="BM65" s="269"/>
      <c r="BN65" s="269"/>
      <c r="BO65" s="269"/>
      <c r="BP65" s="269"/>
      <c r="BQ65" s="269"/>
      <c r="BR65" s="269"/>
      <c r="BS65" s="269"/>
      <c r="BT65" s="269"/>
      <c r="BU65" s="269"/>
      <c r="BV65" s="269"/>
      <c r="BW65" s="269"/>
      <c r="BX65" s="269"/>
      <c r="BY65" s="269"/>
      <c r="BZ65" s="269"/>
      <c r="CA65" s="269"/>
      <c r="CB65" s="269"/>
      <c r="CC65" s="269"/>
      <c r="CD65" s="269"/>
      <c r="CE65" s="269"/>
      <c r="CF65" s="269"/>
      <c r="CG65" s="269"/>
      <c r="CH65" s="269"/>
      <c r="CI65" s="269"/>
      <c r="CJ65" s="269"/>
      <c r="CK65" s="269"/>
      <c r="CL65" s="269"/>
      <c r="CM65" s="269"/>
      <c r="CN65" s="269"/>
      <c r="CO65" s="269"/>
      <c r="CP65" s="269"/>
      <c r="CQ65" s="269"/>
      <c r="CR65" s="269"/>
      <c r="CS65" s="269"/>
      <c r="CT65" s="269"/>
      <c r="CU65" s="269"/>
      <c r="CV65" s="269"/>
      <c r="CW65" s="269"/>
      <c r="CX65" s="269"/>
      <c r="CY65" s="269"/>
      <c r="CZ65" s="269"/>
      <c r="DA65" s="269"/>
      <c r="DB65" s="269"/>
      <c r="DC65" s="269"/>
      <c r="DD65" s="269"/>
      <c r="DE65" s="269"/>
      <c r="DF65" s="269"/>
      <c r="DG65" s="269"/>
      <c r="DH65" s="269"/>
      <c r="DI65" s="269"/>
      <c r="DJ65" s="269"/>
      <c r="DK65" s="269"/>
      <c r="DL65" s="269"/>
      <c r="DM65" s="269"/>
      <c r="DN65" s="269"/>
      <c r="DO65" s="269"/>
      <c r="DP65" s="269"/>
      <c r="DQ65" s="269"/>
      <c r="DR65" s="269"/>
      <c r="DS65" s="269"/>
    </row>
    <row r="66" spans="1:123" x14ac:dyDescent="0.2">
      <c r="A66" s="266"/>
      <c r="B66" s="270"/>
      <c r="C66" s="272">
        <v>800</v>
      </c>
      <c r="D66" s="272">
        <v>809</v>
      </c>
      <c r="E66" s="272">
        <v>814</v>
      </c>
      <c r="F66" s="272">
        <v>849</v>
      </c>
      <c r="G66" s="272">
        <v>760</v>
      </c>
      <c r="H66" s="272">
        <v>4032</v>
      </c>
      <c r="I66" s="272">
        <v>823</v>
      </c>
      <c r="J66" s="272">
        <v>770</v>
      </c>
      <c r="K66" s="272">
        <v>783</v>
      </c>
      <c r="L66" s="272">
        <v>710</v>
      </c>
      <c r="M66" s="272">
        <v>731</v>
      </c>
      <c r="N66" s="272">
        <v>3817</v>
      </c>
      <c r="O66" s="272">
        <v>729</v>
      </c>
      <c r="P66" s="272">
        <v>652</v>
      </c>
      <c r="Q66" s="272">
        <v>653</v>
      </c>
      <c r="R66" s="272">
        <v>628</v>
      </c>
      <c r="S66" s="272">
        <v>619</v>
      </c>
      <c r="T66" s="272">
        <v>3281</v>
      </c>
      <c r="U66" s="272">
        <v>544</v>
      </c>
      <c r="V66" s="272">
        <v>490</v>
      </c>
      <c r="W66" s="272">
        <v>520</v>
      </c>
      <c r="X66" s="272">
        <v>501</v>
      </c>
      <c r="Y66" s="272">
        <v>445</v>
      </c>
      <c r="Z66" s="272">
        <v>2500</v>
      </c>
      <c r="AA66" s="258"/>
      <c r="AG66" s="269"/>
      <c r="AH66" s="269"/>
      <c r="AI66" s="269"/>
      <c r="AJ66" s="269"/>
      <c r="AK66" s="269"/>
      <c r="AL66" s="269"/>
      <c r="AM66" s="269"/>
      <c r="AN66" s="269"/>
      <c r="AO66" s="269"/>
      <c r="AP66" s="269"/>
      <c r="AQ66" s="269"/>
      <c r="AR66" s="269"/>
      <c r="AS66" s="269"/>
      <c r="AT66" s="269"/>
      <c r="AU66" s="269"/>
      <c r="AV66" s="269"/>
      <c r="AW66" s="269"/>
      <c r="AX66" s="269"/>
      <c r="AY66" s="269"/>
      <c r="AZ66" s="269"/>
      <c r="BA66" s="269"/>
      <c r="BB66" s="269"/>
      <c r="BC66" s="269"/>
      <c r="BD66" s="269"/>
      <c r="BE66" s="269"/>
      <c r="BF66" s="269"/>
      <c r="BG66" s="269"/>
      <c r="BH66" s="269"/>
      <c r="BI66" s="269"/>
      <c r="BJ66" s="269"/>
      <c r="BK66" s="269"/>
      <c r="BL66" s="269"/>
      <c r="BM66" s="269"/>
      <c r="BN66" s="269"/>
      <c r="BO66" s="269"/>
      <c r="BP66" s="269"/>
      <c r="BQ66" s="269"/>
      <c r="BR66" s="269"/>
      <c r="BS66" s="269"/>
      <c r="BT66" s="269"/>
      <c r="BU66" s="269"/>
      <c r="BV66" s="269"/>
      <c r="BW66" s="269"/>
      <c r="BX66" s="269"/>
      <c r="BY66" s="269"/>
      <c r="BZ66" s="269"/>
      <c r="CA66" s="269"/>
      <c r="CB66" s="269"/>
      <c r="CC66" s="269"/>
      <c r="CD66" s="269"/>
      <c r="CE66" s="269"/>
      <c r="CF66" s="269"/>
      <c r="CG66" s="269"/>
      <c r="CH66" s="269"/>
      <c r="CI66" s="269"/>
      <c r="CJ66" s="269"/>
      <c r="CK66" s="269"/>
      <c r="CL66" s="269"/>
      <c r="CM66" s="269"/>
      <c r="CN66" s="269"/>
      <c r="CO66" s="269"/>
      <c r="CP66" s="269"/>
      <c r="CQ66" s="269"/>
      <c r="CR66" s="269"/>
      <c r="CS66" s="269"/>
      <c r="CT66" s="269"/>
      <c r="CU66" s="269"/>
      <c r="CV66" s="269"/>
      <c r="CW66" s="269"/>
      <c r="CX66" s="269"/>
      <c r="CY66" s="269"/>
      <c r="CZ66" s="269"/>
      <c r="DA66" s="269"/>
      <c r="DB66" s="269"/>
      <c r="DC66" s="269"/>
      <c r="DD66" s="269"/>
      <c r="DE66" s="269"/>
      <c r="DF66" s="269"/>
      <c r="DG66" s="269"/>
      <c r="DH66" s="269"/>
      <c r="DI66" s="269"/>
      <c r="DJ66" s="269"/>
      <c r="DK66" s="269"/>
      <c r="DL66" s="269"/>
      <c r="DM66" s="269"/>
      <c r="DN66" s="269"/>
      <c r="DO66" s="269"/>
      <c r="DP66" s="269"/>
      <c r="DQ66" s="269"/>
      <c r="DR66" s="269"/>
      <c r="DS66" s="269"/>
    </row>
    <row r="67" spans="1:123" x14ac:dyDescent="0.2">
      <c r="A67" s="266"/>
      <c r="B67" s="266"/>
      <c r="C67" s="268"/>
      <c r="D67" s="269"/>
      <c r="E67" s="269"/>
      <c r="F67" s="269"/>
      <c r="G67" s="269"/>
      <c r="H67" s="269"/>
      <c r="I67" s="269"/>
      <c r="J67" s="269"/>
      <c r="K67" s="269"/>
      <c r="L67" s="269"/>
      <c r="M67" s="269"/>
      <c r="N67" s="269"/>
      <c r="O67" s="269"/>
      <c r="P67" s="269"/>
      <c r="Q67" s="269"/>
      <c r="R67" s="269"/>
      <c r="S67" s="269"/>
      <c r="T67" s="269"/>
      <c r="U67" s="269"/>
      <c r="V67" s="269"/>
      <c r="W67" s="269"/>
      <c r="X67" s="269"/>
      <c r="Y67" s="269"/>
      <c r="Z67" s="269"/>
      <c r="AA67" s="269"/>
      <c r="AB67" s="269"/>
      <c r="AC67" s="269"/>
      <c r="AD67" s="269"/>
      <c r="AE67" s="269"/>
      <c r="AF67" s="269"/>
      <c r="AG67" s="269"/>
      <c r="AH67" s="269"/>
      <c r="AI67" s="269"/>
      <c r="AJ67" s="269"/>
      <c r="AK67" s="269"/>
      <c r="AL67" s="269"/>
      <c r="AM67" s="269"/>
      <c r="AN67" s="269"/>
      <c r="AO67" s="269"/>
      <c r="AP67" s="269"/>
      <c r="AQ67" s="269"/>
      <c r="AR67" s="269"/>
      <c r="AS67" s="269"/>
      <c r="AT67" s="269"/>
      <c r="AU67" s="269"/>
      <c r="AV67" s="269"/>
      <c r="AW67" s="269"/>
      <c r="AX67" s="269"/>
      <c r="AY67" s="269"/>
      <c r="AZ67" s="269"/>
      <c r="BA67" s="269"/>
      <c r="BB67" s="269"/>
      <c r="BC67" s="269"/>
      <c r="BD67" s="269"/>
      <c r="BE67" s="269"/>
      <c r="BF67" s="269"/>
      <c r="BG67" s="269"/>
      <c r="BH67" s="269"/>
      <c r="BI67" s="269"/>
      <c r="BJ67" s="269"/>
      <c r="BK67" s="269"/>
      <c r="BL67" s="269"/>
      <c r="BM67" s="269"/>
      <c r="BN67" s="269"/>
      <c r="BO67" s="269"/>
      <c r="BP67" s="269"/>
      <c r="BQ67" s="269"/>
      <c r="BR67" s="269"/>
      <c r="BS67" s="269"/>
      <c r="BT67" s="269"/>
      <c r="BU67" s="269"/>
      <c r="BV67" s="269"/>
      <c r="BW67" s="269"/>
      <c r="BX67" s="269"/>
      <c r="BY67" s="269"/>
      <c r="BZ67" s="269"/>
      <c r="CA67" s="269"/>
      <c r="CB67" s="269"/>
      <c r="CC67" s="269"/>
      <c r="CD67" s="269"/>
      <c r="CE67" s="269"/>
      <c r="CF67" s="269"/>
      <c r="CG67" s="269"/>
      <c r="CH67" s="269"/>
      <c r="CI67" s="269"/>
      <c r="CJ67" s="269"/>
      <c r="CK67" s="269"/>
      <c r="CL67" s="269"/>
      <c r="CM67" s="269"/>
      <c r="CN67" s="269"/>
      <c r="CO67" s="269"/>
      <c r="CP67" s="269"/>
      <c r="CQ67" s="269"/>
      <c r="CR67" s="269"/>
      <c r="CS67" s="269"/>
      <c r="CT67" s="269"/>
      <c r="CU67" s="269"/>
      <c r="CV67" s="269"/>
      <c r="CW67" s="269"/>
      <c r="CX67" s="269"/>
      <c r="CY67" s="269"/>
      <c r="CZ67" s="269"/>
      <c r="DA67" s="269"/>
      <c r="DB67" s="269"/>
      <c r="DC67" s="269"/>
      <c r="DD67" s="269"/>
      <c r="DE67" s="269"/>
      <c r="DF67" s="269"/>
      <c r="DG67" s="269"/>
      <c r="DH67" s="269"/>
      <c r="DI67" s="269"/>
      <c r="DJ67" s="269"/>
      <c r="DK67" s="269"/>
      <c r="DL67" s="269"/>
      <c r="DM67" s="269"/>
      <c r="DN67" s="269"/>
      <c r="DO67" s="269"/>
      <c r="DP67" s="269"/>
      <c r="DQ67" s="269"/>
      <c r="DR67" s="269"/>
      <c r="DS67" s="269"/>
    </row>
    <row r="68" spans="1:123" x14ac:dyDescent="0.2">
      <c r="A68" s="266"/>
      <c r="B68" s="266"/>
      <c r="C68" s="268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69"/>
      <c r="AH68" s="269"/>
      <c r="AI68" s="269"/>
      <c r="AJ68" s="269"/>
      <c r="AK68" s="269"/>
      <c r="AL68" s="269"/>
      <c r="AM68" s="269"/>
      <c r="AN68" s="269"/>
      <c r="AO68" s="269"/>
      <c r="AP68" s="269"/>
      <c r="AQ68" s="269"/>
      <c r="AR68" s="269"/>
      <c r="AS68" s="269"/>
      <c r="AT68" s="269"/>
      <c r="AU68" s="269"/>
      <c r="AV68" s="269"/>
      <c r="AW68" s="269"/>
      <c r="AX68" s="269"/>
      <c r="AY68" s="269"/>
      <c r="AZ68" s="269"/>
      <c r="BA68" s="269"/>
      <c r="BB68" s="269"/>
      <c r="BC68" s="269"/>
      <c r="BD68" s="269"/>
      <c r="BE68" s="269"/>
      <c r="BF68" s="269"/>
      <c r="BG68" s="269"/>
      <c r="BH68" s="269"/>
      <c r="BI68" s="269"/>
      <c r="BJ68" s="269"/>
      <c r="BK68" s="269"/>
      <c r="BL68" s="269"/>
      <c r="BM68" s="269"/>
      <c r="BN68" s="269"/>
      <c r="BO68" s="269"/>
      <c r="BP68" s="269"/>
      <c r="BQ68" s="269"/>
      <c r="BR68" s="269"/>
      <c r="BS68" s="269"/>
      <c r="BT68" s="269"/>
      <c r="BU68" s="269"/>
      <c r="BV68" s="269"/>
      <c r="BW68" s="269"/>
      <c r="BX68" s="269"/>
      <c r="BY68" s="269"/>
      <c r="BZ68" s="269"/>
      <c r="CA68" s="269"/>
      <c r="CB68" s="269"/>
      <c r="CC68" s="269"/>
      <c r="CD68" s="269"/>
      <c r="CE68" s="269"/>
      <c r="CF68" s="269"/>
      <c r="CG68" s="269"/>
      <c r="CH68" s="269"/>
      <c r="CI68" s="269"/>
      <c r="CJ68" s="269"/>
      <c r="CK68" s="269"/>
      <c r="CL68" s="269"/>
      <c r="CM68" s="269"/>
      <c r="CN68" s="269"/>
      <c r="CO68" s="269"/>
      <c r="CP68" s="269"/>
      <c r="CQ68" s="269"/>
      <c r="CR68" s="269"/>
      <c r="CS68" s="269"/>
      <c r="CT68" s="269"/>
      <c r="CU68" s="269"/>
      <c r="CV68" s="269"/>
      <c r="CW68" s="269"/>
      <c r="CX68" s="269"/>
      <c r="CY68" s="269"/>
      <c r="CZ68" s="269"/>
      <c r="DA68" s="269"/>
      <c r="DB68" s="269"/>
      <c r="DC68" s="269"/>
      <c r="DD68" s="269"/>
      <c r="DE68" s="269"/>
      <c r="DF68" s="269"/>
      <c r="DG68" s="269"/>
      <c r="DH68" s="269"/>
      <c r="DI68" s="269"/>
      <c r="DJ68" s="269"/>
      <c r="DK68" s="269"/>
      <c r="DL68" s="269"/>
      <c r="DM68" s="269"/>
      <c r="DN68" s="269"/>
      <c r="DO68" s="269"/>
      <c r="DP68" s="269"/>
      <c r="DQ68" s="269"/>
      <c r="DR68" s="269"/>
      <c r="DS68" s="269"/>
    </row>
    <row r="69" spans="1:123" ht="22.5" x14ac:dyDescent="0.2">
      <c r="A69" s="266"/>
      <c r="B69" s="265"/>
      <c r="C69" s="265">
        <v>60</v>
      </c>
      <c r="D69" s="265">
        <v>61</v>
      </c>
      <c r="E69" s="265">
        <v>62</v>
      </c>
      <c r="F69" s="265">
        <v>63</v>
      </c>
      <c r="G69" s="265">
        <v>64</v>
      </c>
      <c r="H69" s="265" t="s">
        <v>239</v>
      </c>
      <c r="I69" s="265">
        <v>65</v>
      </c>
      <c r="J69" s="265">
        <v>66</v>
      </c>
      <c r="K69" s="265">
        <v>67</v>
      </c>
      <c r="L69" s="265">
        <v>68</v>
      </c>
      <c r="M69" s="265">
        <v>69</v>
      </c>
      <c r="N69" s="265" t="s">
        <v>240</v>
      </c>
      <c r="O69" s="265">
        <v>70</v>
      </c>
      <c r="P69" s="265">
        <v>71</v>
      </c>
      <c r="Q69" s="265">
        <v>72</v>
      </c>
      <c r="R69" s="265">
        <v>73</v>
      </c>
      <c r="S69" s="265">
        <v>74</v>
      </c>
      <c r="T69" s="265" t="s">
        <v>241</v>
      </c>
      <c r="U69" s="265">
        <v>75</v>
      </c>
      <c r="V69" s="265">
        <v>76</v>
      </c>
      <c r="W69" s="265">
        <v>77</v>
      </c>
      <c r="X69" s="265">
        <v>78</v>
      </c>
      <c r="Y69" s="265">
        <v>79</v>
      </c>
      <c r="Z69" s="265" t="s">
        <v>242</v>
      </c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  <c r="AK69" s="269"/>
      <c r="AL69" s="269"/>
      <c r="AM69" s="269"/>
      <c r="AN69" s="269"/>
      <c r="AO69" s="269"/>
      <c r="AP69" s="269"/>
      <c r="AQ69" s="269"/>
      <c r="AR69" s="269"/>
      <c r="AS69" s="269"/>
      <c r="AT69" s="269"/>
      <c r="AU69" s="269"/>
      <c r="AV69" s="269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G69" s="269"/>
      <c r="BH69" s="269"/>
      <c r="BI69" s="269"/>
      <c r="BJ69" s="269"/>
      <c r="BK69" s="269"/>
      <c r="BL69" s="269"/>
      <c r="BM69" s="269"/>
      <c r="BN69" s="269"/>
      <c r="BO69" s="269"/>
      <c r="BP69" s="269"/>
      <c r="BQ69" s="269"/>
      <c r="BR69" s="269"/>
      <c r="BS69" s="269"/>
      <c r="BT69" s="269"/>
      <c r="BU69" s="269"/>
      <c r="BV69" s="269"/>
      <c r="BW69" s="269"/>
      <c r="BX69" s="269"/>
      <c r="BY69" s="269"/>
      <c r="BZ69" s="269"/>
      <c r="CA69" s="269"/>
      <c r="CB69" s="269"/>
      <c r="CC69" s="269"/>
      <c r="CD69" s="269"/>
      <c r="CE69" s="269"/>
      <c r="CF69" s="269"/>
      <c r="CG69" s="269"/>
      <c r="CH69" s="269"/>
      <c r="CI69" s="269"/>
      <c r="CJ69" s="269"/>
      <c r="CK69" s="269"/>
      <c r="CL69" s="269"/>
      <c r="CM69" s="269"/>
      <c r="CN69" s="269"/>
      <c r="CO69" s="269"/>
      <c r="CP69" s="269"/>
      <c r="CQ69" s="269"/>
      <c r="CR69" s="269"/>
      <c r="CS69" s="269"/>
      <c r="CT69" s="269"/>
      <c r="CU69" s="269"/>
      <c r="CV69" s="269"/>
      <c r="CW69" s="269"/>
      <c r="CX69" s="269"/>
      <c r="CY69" s="269"/>
      <c r="CZ69" s="269"/>
      <c r="DA69" s="269"/>
      <c r="DB69" s="269"/>
      <c r="DC69" s="269"/>
      <c r="DD69" s="269"/>
      <c r="DE69" s="269"/>
      <c r="DF69" s="269"/>
      <c r="DG69" s="269"/>
      <c r="DH69" s="269"/>
      <c r="DI69" s="269"/>
      <c r="DJ69" s="269"/>
      <c r="DK69" s="269"/>
      <c r="DL69" s="269"/>
      <c r="DM69" s="269"/>
      <c r="DN69" s="269"/>
      <c r="DO69" s="269"/>
      <c r="DP69" s="269"/>
      <c r="DQ69" s="269"/>
      <c r="DR69" s="269"/>
      <c r="DS69" s="269"/>
    </row>
    <row r="70" spans="1:123" x14ac:dyDescent="0.2">
      <c r="A70" s="266"/>
      <c r="B70" s="267" t="s">
        <v>11</v>
      </c>
      <c r="C70" s="269">
        <v>161</v>
      </c>
      <c r="D70" s="269">
        <v>132</v>
      </c>
      <c r="E70" s="269">
        <v>121</v>
      </c>
      <c r="F70" s="269">
        <v>100</v>
      </c>
      <c r="G70" s="269">
        <v>104</v>
      </c>
      <c r="H70" s="269">
        <v>618</v>
      </c>
      <c r="I70" s="269">
        <v>86</v>
      </c>
      <c r="J70" s="269">
        <v>81</v>
      </c>
      <c r="K70" s="269">
        <v>58</v>
      </c>
      <c r="L70" s="269">
        <v>48</v>
      </c>
      <c r="M70" s="269">
        <v>42</v>
      </c>
      <c r="N70" s="269">
        <v>315</v>
      </c>
      <c r="O70" s="269">
        <v>40</v>
      </c>
      <c r="P70" s="269">
        <v>43</v>
      </c>
      <c r="Q70" s="269">
        <v>39</v>
      </c>
      <c r="R70" s="269">
        <v>32</v>
      </c>
      <c r="S70" s="269">
        <v>38</v>
      </c>
      <c r="T70" s="269">
        <v>192</v>
      </c>
      <c r="U70" s="269">
        <v>24</v>
      </c>
      <c r="V70" s="269">
        <v>34</v>
      </c>
      <c r="W70" s="269">
        <v>26</v>
      </c>
      <c r="X70" s="269">
        <v>27</v>
      </c>
      <c r="Y70" s="269">
        <v>28</v>
      </c>
      <c r="Z70" s="269">
        <v>139</v>
      </c>
      <c r="AA70" s="269"/>
      <c r="AB70" s="269"/>
      <c r="AC70" s="269"/>
      <c r="AD70" s="269"/>
      <c r="AE70" s="269"/>
      <c r="AF70" s="269"/>
      <c r="AG70" s="269"/>
      <c r="AH70" s="269"/>
      <c r="AI70" s="269"/>
      <c r="AJ70" s="269"/>
      <c r="AK70" s="269"/>
      <c r="AL70" s="269"/>
      <c r="AM70" s="269"/>
      <c r="AN70" s="269"/>
      <c r="AO70" s="269"/>
      <c r="AP70" s="269"/>
      <c r="AQ70" s="269"/>
      <c r="AR70" s="269"/>
      <c r="AS70" s="269"/>
      <c r="AT70" s="269"/>
      <c r="AU70" s="269"/>
      <c r="AV70" s="269"/>
      <c r="AW70" s="269"/>
      <c r="AX70" s="269"/>
      <c r="AY70" s="269"/>
      <c r="AZ70" s="269"/>
      <c r="BA70" s="269"/>
      <c r="BB70" s="269"/>
      <c r="BC70" s="269"/>
      <c r="BD70" s="269"/>
      <c r="BE70" s="269"/>
      <c r="BF70" s="269"/>
      <c r="BG70" s="269"/>
      <c r="BH70" s="269"/>
      <c r="BI70" s="269"/>
      <c r="BJ70" s="269"/>
      <c r="BK70" s="269"/>
      <c r="BL70" s="269"/>
      <c r="BM70" s="269"/>
      <c r="BN70" s="269"/>
      <c r="BO70" s="269"/>
      <c r="BP70" s="269"/>
      <c r="BQ70" s="269"/>
      <c r="BR70" s="269"/>
      <c r="BS70" s="269"/>
      <c r="BT70" s="269"/>
      <c r="BU70" s="269"/>
      <c r="BV70" s="269"/>
      <c r="BW70" s="269"/>
      <c r="BX70" s="269"/>
      <c r="BY70" s="269"/>
      <c r="BZ70" s="269"/>
      <c r="CA70" s="269"/>
      <c r="CB70" s="269"/>
      <c r="CC70" s="269"/>
      <c r="CD70" s="269"/>
      <c r="CE70" s="269"/>
      <c r="CF70" s="269"/>
      <c r="CG70" s="269"/>
      <c r="CH70" s="269"/>
      <c r="CI70" s="269"/>
      <c r="CJ70" s="269"/>
      <c r="CK70" s="269"/>
      <c r="CL70" s="269"/>
      <c r="CM70" s="269"/>
      <c r="CN70" s="269"/>
      <c r="CO70" s="269"/>
      <c r="CP70" s="269"/>
      <c r="CQ70" s="269"/>
      <c r="CR70" s="269"/>
      <c r="CS70" s="269"/>
      <c r="CT70" s="269"/>
      <c r="CU70" s="269"/>
      <c r="CV70" s="269"/>
      <c r="CW70" s="269"/>
      <c r="CX70" s="269"/>
      <c r="CY70" s="269"/>
      <c r="CZ70" s="269"/>
      <c r="DA70" s="269"/>
      <c r="DB70" s="269"/>
      <c r="DC70" s="269"/>
      <c r="DD70" s="269"/>
      <c r="DE70" s="269"/>
      <c r="DF70" s="269"/>
      <c r="DG70" s="269"/>
      <c r="DH70" s="269"/>
      <c r="DI70" s="269"/>
      <c r="DJ70" s="269"/>
      <c r="DK70" s="269"/>
      <c r="DL70" s="269"/>
      <c r="DM70" s="269"/>
      <c r="DN70" s="269"/>
      <c r="DO70" s="269"/>
      <c r="DP70" s="269"/>
      <c r="DQ70" s="269"/>
      <c r="DR70" s="269"/>
      <c r="DS70" s="269"/>
    </row>
    <row r="71" spans="1:123" x14ac:dyDescent="0.2">
      <c r="A71" s="266"/>
      <c r="B71" s="267" t="s">
        <v>13</v>
      </c>
      <c r="C71" s="269">
        <v>8</v>
      </c>
      <c r="D71" s="269">
        <v>8</v>
      </c>
      <c r="E71" s="269">
        <v>11</v>
      </c>
      <c r="F71" s="269">
        <v>15</v>
      </c>
      <c r="G71" s="269">
        <v>9</v>
      </c>
      <c r="H71" s="269">
        <v>51</v>
      </c>
      <c r="I71" s="269">
        <v>7</v>
      </c>
      <c r="J71" s="269">
        <v>5</v>
      </c>
      <c r="K71" s="269">
        <v>5</v>
      </c>
      <c r="L71" s="269">
        <v>1</v>
      </c>
      <c r="M71" s="269">
        <v>5</v>
      </c>
      <c r="N71" s="269">
        <v>23</v>
      </c>
      <c r="O71" s="269">
        <v>4</v>
      </c>
      <c r="P71" s="269">
        <v>3</v>
      </c>
      <c r="Q71" s="269">
        <v>3</v>
      </c>
      <c r="R71" s="269">
        <v>7</v>
      </c>
      <c r="S71" s="269">
        <v>5</v>
      </c>
      <c r="T71" s="269">
        <v>22</v>
      </c>
      <c r="U71" s="269">
        <v>2</v>
      </c>
      <c r="V71" s="269">
        <v>3</v>
      </c>
      <c r="W71" s="269">
        <v>1</v>
      </c>
      <c r="X71" s="269">
        <v>5</v>
      </c>
      <c r="Y71" s="269">
        <v>4</v>
      </c>
      <c r="Z71" s="269">
        <v>15</v>
      </c>
      <c r="AA71" s="269"/>
      <c r="AB71" s="269"/>
      <c r="AC71" s="269"/>
      <c r="AD71" s="269"/>
      <c r="AE71" s="269"/>
      <c r="AF71" s="269"/>
      <c r="AG71" s="269"/>
      <c r="AH71" s="269"/>
      <c r="AI71" s="269"/>
      <c r="AJ71" s="269"/>
      <c r="AK71" s="269"/>
      <c r="AL71" s="269"/>
      <c r="AM71" s="269"/>
      <c r="AN71" s="269"/>
      <c r="AO71" s="269"/>
      <c r="AP71" s="269"/>
      <c r="AQ71" s="269"/>
      <c r="AR71" s="269"/>
      <c r="AS71" s="269"/>
      <c r="AT71" s="269"/>
      <c r="AU71" s="269"/>
      <c r="AV71" s="269"/>
      <c r="AW71" s="269"/>
      <c r="AX71" s="269"/>
      <c r="AY71" s="269"/>
      <c r="AZ71" s="269"/>
      <c r="BA71" s="269"/>
      <c r="BB71" s="269"/>
      <c r="BC71" s="269"/>
      <c r="BD71" s="269"/>
      <c r="BE71" s="269"/>
      <c r="BF71" s="269"/>
      <c r="BG71" s="269"/>
      <c r="BH71" s="269"/>
      <c r="BI71" s="269"/>
      <c r="BJ71" s="269"/>
      <c r="BK71" s="269"/>
      <c r="BL71" s="269"/>
      <c r="BM71" s="269"/>
      <c r="BN71" s="269"/>
      <c r="BO71" s="269"/>
      <c r="BP71" s="269"/>
      <c r="BQ71" s="269"/>
      <c r="BR71" s="269"/>
      <c r="BS71" s="269"/>
      <c r="BT71" s="269"/>
      <c r="BU71" s="269"/>
      <c r="BV71" s="269"/>
      <c r="BW71" s="269"/>
      <c r="BX71" s="269"/>
      <c r="BY71" s="269"/>
      <c r="BZ71" s="269"/>
      <c r="CA71" s="269"/>
      <c r="CB71" s="269"/>
      <c r="CC71" s="269"/>
      <c r="CD71" s="269"/>
      <c r="CE71" s="269"/>
      <c r="CF71" s="269"/>
      <c r="CG71" s="269"/>
      <c r="CH71" s="269"/>
      <c r="CI71" s="269"/>
      <c r="CJ71" s="269"/>
      <c r="CK71" s="269"/>
      <c r="CL71" s="269"/>
      <c r="CM71" s="269"/>
      <c r="CN71" s="269"/>
      <c r="CO71" s="269"/>
      <c r="CP71" s="269"/>
      <c r="CQ71" s="269"/>
      <c r="CR71" s="269"/>
      <c r="CS71" s="269"/>
      <c r="CT71" s="269"/>
      <c r="CU71" s="269"/>
      <c r="CV71" s="269"/>
      <c r="CW71" s="269"/>
      <c r="CX71" s="269"/>
      <c r="CY71" s="269"/>
      <c r="CZ71" s="269"/>
      <c r="DA71" s="269"/>
      <c r="DB71" s="269"/>
      <c r="DC71" s="269"/>
      <c r="DD71" s="269"/>
      <c r="DE71" s="269"/>
      <c r="DF71" s="269"/>
      <c r="DG71" s="269"/>
      <c r="DH71" s="269"/>
      <c r="DI71" s="269"/>
      <c r="DJ71" s="269"/>
      <c r="DK71" s="269"/>
      <c r="DL71" s="269"/>
      <c r="DM71" s="269"/>
      <c r="DN71" s="269"/>
      <c r="DO71" s="269"/>
      <c r="DP71" s="269"/>
      <c r="DQ71" s="269"/>
      <c r="DR71" s="269"/>
      <c r="DS71" s="269"/>
    </row>
    <row r="72" spans="1:123" x14ac:dyDescent="0.2">
      <c r="A72" s="266"/>
      <c r="B72" s="267" t="s">
        <v>15</v>
      </c>
      <c r="C72" s="269">
        <v>23</v>
      </c>
      <c r="D72" s="269">
        <v>16</v>
      </c>
      <c r="E72" s="269">
        <v>16</v>
      </c>
      <c r="F72" s="269">
        <v>21</v>
      </c>
      <c r="G72" s="269">
        <v>15</v>
      </c>
      <c r="H72" s="269">
        <v>91</v>
      </c>
      <c r="I72" s="269">
        <v>16</v>
      </c>
      <c r="J72" s="269">
        <v>12</v>
      </c>
      <c r="K72" s="269">
        <v>3</v>
      </c>
      <c r="L72" s="269">
        <v>8</v>
      </c>
      <c r="M72" s="269">
        <v>5</v>
      </c>
      <c r="N72" s="269">
        <v>44</v>
      </c>
      <c r="O72" s="269">
        <v>6</v>
      </c>
      <c r="P72" s="269">
        <v>5</v>
      </c>
      <c r="Q72" s="269">
        <v>4</v>
      </c>
      <c r="R72" s="269">
        <v>7</v>
      </c>
      <c r="S72" s="269">
        <v>3</v>
      </c>
      <c r="T72" s="269">
        <v>25</v>
      </c>
      <c r="U72" s="269">
        <v>6</v>
      </c>
      <c r="V72" s="269">
        <v>5</v>
      </c>
      <c r="W72" s="269">
        <v>3</v>
      </c>
      <c r="X72" s="269">
        <v>4</v>
      </c>
      <c r="Y72" s="269">
        <v>6</v>
      </c>
      <c r="Z72" s="269">
        <v>24</v>
      </c>
      <c r="AA72" s="269"/>
      <c r="AB72" s="269"/>
      <c r="AC72" s="269"/>
      <c r="AD72" s="269"/>
      <c r="AE72" s="269"/>
      <c r="AF72" s="269"/>
      <c r="AG72" s="269"/>
      <c r="AH72" s="269"/>
      <c r="AI72" s="269"/>
      <c r="AJ72" s="269"/>
      <c r="AK72" s="269"/>
      <c r="AL72" s="269"/>
      <c r="AM72" s="269"/>
      <c r="AN72" s="269"/>
      <c r="AO72" s="269"/>
      <c r="AP72" s="269"/>
      <c r="AQ72" s="269"/>
      <c r="AR72" s="269"/>
      <c r="AS72" s="269"/>
      <c r="AT72" s="269"/>
      <c r="AU72" s="269"/>
      <c r="AV72" s="269"/>
      <c r="AW72" s="269"/>
      <c r="AX72" s="269"/>
      <c r="AY72" s="269"/>
      <c r="AZ72" s="269"/>
      <c r="BA72" s="269"/>
      <c r="BB72" s="269"/>
      <c r="BC72" s="269"/>
      <c r="BD72" s="269"/>
      <c r="BE72" s="269"/>
      <c r="BF72" s="269"/>
      <c r="BG72" s="269"/>
      <c r="BH72" s="269"/>
      <c r="BI72" s="269"/>
      <c r="BJ72" s="269"/>
      <c r="BK72" s="269"/>
      <c r="BL72" s="269"/>
      <c r="BM72" s="269"/>
      <c r="BN72" s="269"/>
      <c r="BO72" s="269"/>
      <c r="BP72" s="269"/>
      <c r="BQ72" s="269"/>
      <c r="BR72" s="269"/>
      <c r="BS72" s="269"/>
      <c r="BT72" s="269"/>
      <c r="BU72" s="269"/>
      <c r="BV72" s="269"/>
      <c r="BW72" s="269"/>
      <c r="BX72" s="269"/>
      <c r="BY72" s="269"/>
      <c r="BZ72" s="269"/>
      <c r="CA72" s="269"/>
      <c r="CB72" s="269"/>
      <c r="CC72" s="269"/>
      <c r="CD72" s="269"/>
      <c r="CE72" s="269"/>
      <c r="CF72" s="269"/>
      <c r="CG72" s="269"/>
      <c r="CH72" s="269"/>
      <c r="CI72" s="269"/>
      <c r="CJ72" s="269"/>
      <c r="CK72" s="269"/>
      <c r="CL72" s="269"/>
      <c r="CM72" s="269"/>
      <c r="CN72" s="269"/>
      <c r="CO72" s="269"/>
      <c r="CP72" s="269"/>
      <c r="CQ72" s="269"/>
      <c r="CR72" s="269"/>
      <c r="CS72" s="269"/>
      <c r="CT72" s="269"/>
      <c r="CU72" s="269"/>
      <c r="CV72" s="269"/>
      <c r="CW72" s="269"/>
      <c r="CX72" s="269"/>
      <c r="CY72" s="269"/>
      <c r="CZ72" s="269"/>
      <c r="DA72" s="269"/>
      <c r="DB72" s="269"/>
      <c r="DC72" s="269"/>
      <c r="DD72" s="269"/>
      <c r="DE72" s="269"/>
      <c r="DF72" s="269"/>
      <c r="DG72" s="269"/>
      <c r="DH72" s="269"/>
      <c r="DI72" s="269"/>
      <c r="DJ72" s="269"/>
      <c r="DK72" s="269"/>
      <c r="DL72" s="269"/>
      <c r="DM72" s="269"/>
      <c r="DN72" s="269"/>
      <c r="DO72" s="269"/>
      <c r="DP72" s="269"/>
      <c r="DQ72" s="269"/>
      <c r="DR72" s="269"/>
      <c r="DS72" s="269"/>
    </row>
    <row r="73" spans="1:123" x14ac:dyDescent="0.2">
      <c r="A73" s="266"/>
      <c r="B73" s="267" t="s">
        <v>17</v>
      </c>
      <c r="C73" s="269">
        <v>14</v>
      </c>
      <c r="D73" s="269">
        <v>21</v>
      </c>
      <c r="E73" s="269">
        <v>16</v>
      </c>
      <c r="F73" s="269">
        <v>17</v>
      </c>
      <c r="G73" s="269">
        <v>7</v>
      </c>
      <c r="H73" s="269">
        <v>75</v>
      </c>
      <c r="I73" s="269">
        <v>12</v>
      </c>
      <c r="J73" s="269">
        <v>10</v>
      </c>
      <c r="K73" s="269">
        <v>10</v>
      </c>
      <c r="L73" s="269">
        <v>3</v>
      </c>
      <c r="M73" s="269">
        <v>9</v>
      </c>
      <c r="N73" s="269">
        <v>44</v>
      </c>
      <c r="O73" s="269">
        <v>4</v>
      </c>
      <c r="P73" s="269">
        <v>6</v>
      </c>
      <c r="Q73" s="269">
        <v>5</v>
      </c>
      <c r="R73" s="269">
        <v>2</v>
      </c>
      <c r="S73" s="269">
        <v>1</v>
      </c>
      <c r="T73" s="269">
        <v>18</v>
      </c>
      <c r="U73" s="269">
        <v>2</v>
      </c>
      <c r="V73" s="269">
        <v>8</v>
      </c>
      <c r="W73" s="269">
        <v>7</v>
      </c>
      <c r="X73" s="269">
        <v>1</v>
      </c>
      <c r="Y73" s="269">
        <v>4</v>
      </c>
      <c r="Z73" s="269">
        <v>22</v>
      </c>
      <c r="AA73" s="269"/>
      <c r="AB73" s="269"/>
      <c r="AC73" s="269"/>
      <c r="AD73" s="269"/>
      <c r="AE73" s="269"/>
      <c r="AF73" s="269"/>
      <c r="AG73" s="269"/>
      <c r="AH73" s="269"/>
      <c r="AI73" s="269"/>
      <c r="AJ73" s="269"/>
      <c r="AK73" s="269"/>
      <c r="AL73" s="269"/>
      <c r="AM73" s="269"/>
      <c r="AN73" s="269"/>
      <c r="AO73" s="269"/>
      <c r="AP73" s="269"/>
      <c r="AQ73" s="269"/>
      <c r="AR73" s="269"/>
      <c r="AS73" s="269"/>
      <c r="AT73" s="269"/>
      <c r="AU73" s="269"/>
      <c r="AV73" s="269"/>
      <c r="AW73" s="269"/>
      <c r="AX73" s="269"/>
      <c r="AY73" s="269"/>
      <c r="AZ73" s="269"/>
      <c r="BA73" s="269"/>
      <c r="BB73" s="269"/>
      <c r="BC73" s="269"/>
      <c r="BD73" s="269"/>
      <c r="BE73" s="269"/>
      <c r="BF73" s="269"/>
      <c r="BG73" s="269"/>
      <c r="BH73" s="269"/>
      <c r="BI73" s="269"/>
      <c r="BJ73" s="269"/>
      <c r="BK73" s="269"/>
      <c r="BL73" s="269"/>
      <c r="BM73" s="269"/>
      <c r="BN73" s="269"/>
      <c r="BO73" s="269"/>
      <c r="BP73" s="269"/>
      <c r="BQ73" s="269"/>
      <c r="BR73" s="269"/>
      <c r="BS73" s="269"/>
      <c r="BT73" s="269"/>
      <c r="BU73" s="269"/>
      <c r="BV73" s="269"/>
      <c r="BW73" s="269"/>
      <c r="BX73" s="269"/>
      <c r="BY73" s="269"/>
      <c r="BZ73" s="269"/>
      <c r="CA73" s="269"/>
      <c r="CB73" s="269"/>
      <c r="CC73" s="269"/>
      <c r="CD73" s="269"/>
      <c r="CE73" s="269"/>
      <c r="CF73" s="269"/>
      <c r="CG73" s="269"/>
      <c r="CH73" s="269"/>
      <c r="CI73" s="269"/>
      <c r="CJ73" s="269"/>
      <c r="CK73" s="269"/>
      <c r="CL73" s="269"/>
      <c r="CM73" s="269"/>
      <c r="CN73" s="269"/>
      <c r="CO73" s="269"/>
      <c r="CP73" s="269"/>
      <c r="CQ73" s="269"/>
      <c r="CR73" s="269"/>
      <c r="CS73" s="269"/>
      <c r="CT73" s="269"/>
      <c r="CU73" s="269"/>
      <c r="CV73" s="269"/>
      <c r="CW73" s="269"/>
      <c r="CX73" s="269"/>
      <c r="CY73" s="269"/>
      <c r="CZ73" s="269"/>
      <c r="DA73" s="269"/>
      <c r="DB73" s="269"/>
      <c r="DC73" s="269"/>
      <c r="DD73" s="269"/>
      <c r="DE73" s="269"/>
      <c r="DF73" s="269"/>
      <c r="DG73" s="269"/>
      <c r="DH73" s="269"/>
      <c r="DI73" s="269"/>
      <c r="DJ73" s="269"/>
      <c r="DK73" s="269"/>
      <c r="DL73" s="269"/>
      <c r="DM73" s="269"/>
      <c r="DN73" s="269"/>
      <c r="DO73" s="269"/>
      <c r="DP73" s="269"/>
      <c r="DQ73" s="269"/>
      <c r="DR73" s="269"/>
      <c r="DS73" s="269"/>
    </row>
    <row r="74" spans="1:123" x14ac:dyDescent="0.2">
      <c r="A74" s="266"/>
      <c r="B74" s="267" t="s">
        <v>19</v>
      </c>
      <c r="C74" s="269">
        <v>19</v>
      </c>
      <c r="D74" s="269">
        <v>13</v>
      </c>
      <c r="E74" s="269">
        <v>12</v>
      </c>
      <c r="F74" s="269">
        <v>12</v>
      </c>
      <c r="G74" s="269">
        <v>9</v>
      </c>
      <c r="H74" s="269">
        <v>65</v>
      </c>
      <c r="I74" s="269">
        <v>16</v>
      </c>
      <c r="J74" s="269">
        <v>8</v>
      </c>
      <c r="K74" s="269">
        <v>8</v>
      </c>
      <c r="L74" s="269">
        <v>12</v>
      </c>
      <c r="M74" s="269">
        <v>5</v>
      </c>
      <c r="N74" s="269">
        <v>49</v>
      </c>
      <c r="O74" s="269">
        <v>3</v>
      </c>
      <c r="P74" s="269">
        <v>4</v>
      </c>
      <c r="Q74" s="269">
        <v>2</v>
      </c>
      <c r="R74" s="269">
        <v>2</v>
      </c>
      <c r="S74" s="269">
        <v>4</v>
      </c>
      <c r="T74" s="269">
        <v>15</v>
      </c>
      <c r="U74" s="269">
        <v>2</v>
      </c>
      <c r="V74" s="269">
        <v>5</v>
      </c>
      <c r="W74" s="269">
        <v>1</v>
      </c>
      <c r="X74" s="269">
        <v>3</v>
      </c>
      <c r="Y74" s="269">
        <v>3</v>
      </c>
      <c r="Z74" s="269">
        <v>14</v>
      </c>
      <c r="AA74" s="269"/>
      <c r="AB74" s="269"/>
      <c r="AC74" s="269"/>
      <c r="AD74" s="269"/>
      <c r="AE74" s="269"/>
      <c r="AF74" s="269"/>
      <c r="AG74" s="269"/>
      <c r="AH74" s="269"/>
      <c r="AI74" s="269"/>
      <c r="AJ74" s="269"/>
      <c r="AK74" s="269"/>
      <c r="AL74" s="269"/>
      <c r="AM74" s="269"/>
      <c r="AN74" s="269"/>
      <c r="AO74" s="269"/>
      <c r="AP74" s="269"/>
      <c r="AQ74" s="269"/>
      <c r="AR74" s="269"/>
      <c r="AS74" s="269"/>
      <c r="AT74" s="269"/>
      <c r="AU74" s="269"/>
      <c r="AV74" s="269"/>
      <c r="AW74" s="269"/>
      <c r="AX74" s="269"/>
      <c r="AY74" s="269"/>
      <c r="AZ74" s="269"/>
      <c r="BA74" s="269"/>
      <c r="BB74" s="269"/>
      <c r="BC74" s="269"/>
      <c r="BD74" s="269"/>
      <c r="BE74" s="269"/>
      <c r="BF74" s="269"/>
      <c r="BG74" s="269"/>
      <c r="BH74" s="269"/>
      <c r="BI74" s="269"/>
      <c r="BJ74" s="269"/>
      <c r="BK74" s="269"/>
      <c r="BL74" s="269"/>
      <c r="BM74" s="269"/>
      <c r="BN74" s="269"/>
      <c r="BO74" s="269"/>
      <c r="BP74" s="269"/>
      <c r="BQ74" s="269"/>
      <c r="BR74" s="269"/>
      <c r="BS74" s="269"/>
      <c r="BT74" s="269"/>
      <c r="BU74" s="269"/>
      <c r="BV74" s="269"/>
      <c r="BW74" s="269"/>
      <c r="BX74" s="269"/>
      <c r="BY74" s="269"/>
      <c r="BZ74" s="269"/>
      <c r="CA74" s="269"/>
      <c r="CB74" s="269"/>
      <c r="CC74" s="269"/>
      <c r="CD74" s="269"/>
      <c r="CE74" s="269"/>
      <c r="CF74" s="269"/>
      <c r="CG74" s="269"/>
      <c r="CH74" s="269"/>
      <c r="CI74" s="269"/>
      <c r="CJ74" s="269"/>
      <c r="CK74" s="269"/>
      <c r="CL74" s="269"/>
      <c r="CM74" s="269"/>
      <c r="CN74" s="269"/>
      <c r="CO74" s="269"/>
      <c r="CP74" s="269"/>
      <c r="CQ74" s="269"/>
      <c r="CR74" s="269"/>
      <c r="CS74" s="269"/>
      <c r="CT74" s="269"/>
      <c r="CU74" s="269"/>
      <c r="CV74" s="269"/>
      <c r="CW74" s="269"/>
      <c r="CX74" s="269"/>
      <c r="CY74" s="269"/>
      <c r="CZ74" s="269"/>
      <c r="DA74" s="269"/>
      <c r="DB74" s="269"/>
      <c r="DC74" s="269"/>
      <c r="DD74" s="269"/>
      <c r="DE74" s="269"/>
      <c r="DF74" s="269"/>
      <c r="DG74" s="269"/>
      <c r="DH74" s="269"/>
      <c r="DI74" s="269"/>
      <c r="DJ74" s="269"/>
      <c r="DK74" s="269"/>
      <c r="DL74" s="269"/>
      <c r="DM74" s="269"/>
      <c r="DN74" s="269"/>
      <c r="DO74" s="269"/>
      <c r="DP74" s="269"/>
      <c r="DQ74" s="269"/>
      <c r="DR74" s="269"/>
      <c r="DS74" s="269"/>
    </row>
    <row r="75" spans="1:123" x14ac:dyDescent="0.2">
      <c r="A75" s="266"/>
      <c r="B75" s="267" t="s">
        <v>21</v>
      </c>
      <c r="C75" s="269">
        <v>16</v>
      </c>
      <c r="D75" s="269">
        <v>17</v>
      </c>
      <c r="E75" s="269">
        <v>5</v>
      </c>
      <c r="F75" s="269">
        <v>11</v>
      </c>
      <c r="G75" s="269">
        <v>14</v>
      </c>
      <c r="H75" s="269">
        <v>63</v>
      </c>
      <c r="I75" s="269">
        <v>8</v>
      </c>
      <c r="J75" s="269">
        <v>8</v>
      </c>
      <c r="K75" s="269">
        <v>2</v>
      </c>
      <c r="L75" s="269">
        <v>5</v>
      </c>
      <c r="M75" s="269">
        <v>4</v>
      </c>
      <c r="N75" s="269">
        <v>27</v>
      </c>
      <c r="O75" s="269">
        <v>8</v>
      </c>
      <c r="P75" s="269">
        <v>1</v>
      </c>
      <c r="Q75" s="269">
        <v>3</v>
      </c>
      <c r="R75" s="269">
        <v>1</v>
      </c>
      <c r="S75" s="269">
        <v>3</v>
      </c>
      <c r="T75" s="269">
        <v>16</v>
      </c>
      <c r="U75" s="269">
        <v>8</v>
      </c>
      <c r="V75" s="269">
        <v>1</v>
      </c>
      <c r="W75" s="269">
        <v>1</v>
      </c>
      <c r="X75" s="269">
        <v>3</v>
      </c>
      <c r="Y75" s="269">
        <v>4</v>
      </c>
      <c r="Z75" s="269">
        <v>17</v>
      </c>
      <c r="AA75" s="269"/>
      <c r="AB75" s="269"/>
      <c r="AC75" s="269"/>
      <c r="AD75" s="269"/>
      <c r="AE75" s="269"/>
      <c r="AF75" s="269"/>
      <c r="AG75" s="269"/>
      <c r="AH75" s="269"/>
      <c r="AI75" s="269"/>
      <c r="AJ75" s="269"/>
      <c r="AK75" s="269"/>
      <c r="AL75" s="269"/>
      <c r="AM75" s="269"/>
      <c r="AN75" s="269"/>
      <c r="AO75" s="269"/>
      <c r="AP75" s="269"/>
      <c r="AQ75" s="269"/>
      <c r="AR75" s="269"/>
      <c r="AS75" s="269"/>
      <c r="AT75" s="269"/>
      <c r="AU75" s="269"/>
      <c r="AV75" s="269"/>
      <c r="AW75" s="269"/>
      <c r="AX75" s="269"/>
      <c r="AY75" s="269"/>
      <c r="AZ75" s="269"/>
      <c r="BA75" s="269"/>
      <c r="BB75" s="269"/>
      <c r="BC75" s="269"/>
      <c r="BD75" s="269"/>
      <c r="BE75" s="269"/>
      <c r="BF75" s="269"/>
      <c r="BG75" s="269"/>
      <c r="BH75" s="269"/>
      <c r="BI75" s="269"/>
      <c r="BJ75" s="269"/>
      <c r="BK75" s="269"/>
      <c r="BL75" s="269"/>
      <c r="BM75" s="269"/>
      <c r="BN75" s="269"/>
      <c r="BO75" s="269"/>
      <c r="BP75" s="269"/>
      <c r="BQ75" s="269"/>
      <c r="BR75" s="269"/>
      <c r="BS75" s="269"/>
      <c r="BT75" s="269"/>
      <c r="BU75" s="269"/>
      <c r="BV75" s="269"/>
      <c r="BW75" s="269"/>
      <c r="BX75" s="269"/>
      <c r="BY75" s="269"/>
      <c r="BZ75" s="269"/>
      <c r="CA75" s="269"/>
      <c r="CB75" s="269"/>
      <c r="CC75" s="269"/>
      <c r="CD75" s="269"/>
      <c r="CE75" s="269"/>
      <c r="CF75" s="269"/>
      <c r="CG75" s="269"/>
      <c r="CH75" s="269"/>
      <c r="CI75" s="269"/>
      <c r="CJ75" s="269"/>
      <c r="CK75" s="269"/>
      <c r="CL75" s="269"/>
      <c r="CM75" s="269"/>
      <c r="CN75" s="269"/>
      <c r="CO75" s="269"/>
      <c r="CP75" s="269"/>
      <c r="CQ75" s="269"/>
      <c r="CR75" s="269"/>
      <c r="CS75" s="269"/>
      <c r="CT75" s="269"/>
      <c r="CU75" s="269"/>
      <c r="CV75" s="269"/>
      <c r="CW75" s="269"/>
      <c r="CX75" s="269"/>
      <c r="CY75" s="269"/>
      <c r="CZ75" s="269"/>
      <c r="DA75" s="269"/>
      <c r="DB75" s="269"/>
      <c r="DC75" s="269"/>
      <c r="DD75" s="269"/>
      <c r="DE75" s="269"/>
      <c r="DF75" s="269"/>
      <c r="DG75" s="269"/>
      <c r="DH75" s="269"/>
      <c r="DI75" s="269"/>
      <c r="DJ75" s="269"/>
      <c r="DK75" s="269"/>
      <c r="DL75" s="269"/>
      <c r="DM75" s="269"/>
      <c r="DN75" s="269"/>
      <c r="DO75" s="269"/>
      <c r="DP75" s="269"/>
      <c r="DQ75" s="269"/>
      <c r="DR75" s="269"/>
      <c r="DS75" s="269"/>
    </row>
    <row r="76" spans="1:123" x14ac:dyDescent="0.2">
      <c r="A76" s="266"/>
      <c r="B76" s="267" t="s">
        <v>23</v>
      </c>
      <c r="C76" s="269">
        <v>23</v>
      </c>
      <c r="D76" s="269">
        <v>13</v>
      </c>
      <c r="E76" s="269">
        <v>15</v>
      </c>
      <c r="F76" s="269">
        <v>12</v>
      </c>
      <c r="G76" s="269">
        <v>13</v>
      </c>
      <c r="H76" s="269">
        <v>76</v>
      </c>
      <c r="I76" s="269">
        <v>13</v>
      </c>
      <c r="J76" s="269">
        <v>17</v>
      </c>
      <c r="K76" s="269">
        <v>12</v>
      </c>
      <c r="L76" s="269">
        <v>5</v>
      </c>
      <c r="M76" s="269">
        <v>6</v>
      </c>
      <c r="N76" s="269">
        <v>53</v>
      </c>
      <c r="O76" s="269">
        <v>6</v>
      </c>
      <c r="P76" s="269">
        <v>7</v>
      </c>
      <c r="Q76" s="269">
        <v>6</v>
      </c>
      <c r="R76" s="269">
        <v>4</v>
      </c>
      <c r="S76" s="269">
        <v>6</v>
      </c>
      <c r="T76" s="269">
        <v>29</v>
      </c>
      <c r="U76" s="269">
        <v>6</v>
      </c>
      <c r="V76" s="269">
        <v>12</v>
      </c>
      <c r="W76" s="269">
        <v>7</v>
      </c>
      <c r="X76" s="269">
        <v>9</v>
      </c>
      <c r="Y76" s="269">
        <v>3</v>
      </c>
      <c r="Z76" s="269">
        <v>37</v>
      </c>
      <c r="AA76" s="269"/>
      <c r="AB76" s="269"/>
      <c r="AC76" s="269"/>
      <c r="AD76" s="269"/>
      <c r="AE76" s="269"/>
      <c r="AF76" s="269"/>
      <c r="AG76" s="269"/>
      <c r="AH76" s="269"/>
      <c r="AI76" s="269"/>
      <c r="AJ76" s="269"/>
      <c r="AK76" s="269"/>
      <c r="AL76" s="269"/>
      <c r="AM76" s="269"/>
      <c r="AN76" s="269"/>
      <c r="AO76" s="269"/>
      <c r="AP76" s="269"/>
      <c r="AQ76" s="269"/>
      <c r="AR76" s="269"/>
      <c r="AS76" s="269"/>
      <c r="AT76" s="269"/>
      <c r="AU76" s="269"/>
      <c r="AV76" s="269"/>
      <c r="AW76" s="269"/>
      <c r="AX76" s="269"/>
      <c r="AY76" s="269"/>
      <c r="AZ76" s="269"/>
      <c r="BA76" s="269"/>
      <c r="BB76" s="269"/>
      <c r="BC76" s="269"/>
      <c r="BD76" s="269"/>
      <c r="BE76" s="269"/>
      <c r="BF76" s="269"/>
      <c r="BG76" s="269"/>
      <c r="BH76" s="269"/>
      <c r="BI76" s="269"/>
      <c r="BJ76" s="269"/>
      <c r="BK76" s="269"/>
      <c r="BL76" s="269"/>
      <c r="BM76" s="269"/>
      <c r="BN76" s="269"/>
      <c r="BO76" s="269"/>
      <c r="BP76" s="269"/>
      <c r="BQ76" s="269"/>
      <c r="BR76" s="269"/>
      <c r="BS76" s="269"/>
      <c r="BT76" s="269"/>
      <c r="BU76" s="269"/>
      <c r="BV76" s="269"/>
      <c r="BW76" s="269"/>
      <c r="BX76" s="269"/>
      <c r="BY76" s="269"/>
      <c r="BZ76" s="269"/>
      <c r="CA76" s="269"/>
      <c r="CB76" s="269"/>
      <c r="CC76" s="269"/>
      <c r="CD76" s="269"/>
      <c r="CE76" s="269"/>
      <c r="CF76" s="269"/>
      <c r="CG76" s="269"/>
      <c r="CH76" s="269"/>
      <c r="CI76" s="269"/>
      <c r="CJ76" s="269"/>
      <c r="CK76" s="269"/>
      <c r="CL76" s="269"/>
      <c r="CM76" s="269"/>
      <c r="CN76" s="269"/>
      <c r="CO76" s="269"/>
      <c r="CP76" s="269"/>
      <c r="CQ76" s="269"/>
      <c r="CR76" s="269"/>
      <c r="CS76" s="269"/>
      <c r="CT76" s="269"/>
      <c r="CU76" s="269"/>
      <c r="CV76" s="269"/>
      <c r="CW76" s="269"/>
      <c r="CX76" s="269"/>
      <c r="CY76" s="269"/>
      <c r="CZ76" s="269"/>
      <c r="DA76" s="269"/>
      <c r="DB76" s="269"/>
      <c r="DC76" s="269"/>
      <c r="DD76" s="269"/>
      <c r="DE76" s="269"/>
      <c r="DF76" s="269"/>
      <c r="DG76" s="269"/>
      <c r="DH76" s="269"/>
      <c r="DI76" s="269"/>
      <c r="DJ76" s="269"/>
      <c r="DK76" s="269"/>
      <c r="DL76" s="269"/>
      <c r="DM76" s="269"/>
      <c r="DN76" s="269"/>
      <c r="DO76" s="269"/>
      <c r="DP76" s="269"/>
      <c r="DQ76" s="269"/>
      <c r="DR76" s="269"/>
      <c r="DS76" s="269"/>
    </row>
    <row r="77" spans="1:123" x14ac:dyDescent="0.2">
      <c r="A77" s="266"/>
      <c r="B77" s="267" t="s">
        <v>25</v>
      </c>
      <c r="C77" s="269">
        <v>18</v>
      </c>
      <c r="D77" s="269">
        <v>18</v>
      </c>
      <c r="E77" s="269">
        <v>7</v>
      </c>
      <c r="F77" s="269">
        <v>8</v>
      </c>
      <c r="G77" s="269">
        <v>15</v>
      </c>
      <c r="H77" s="269">
        <v>66</v>
      </c>
      <c r="I77" s="269">
        <v>4</v>
      </c>
      <c r="J77" s="269">
        <v>6</v>
      </c>
      <c r="K77" s="269">
        <v>4</v>
      </c>
      <c r="L77" s="269">
        <v>10</v>
      </c>
      <c r="M77" s="269">
        <v>5</v>
      </c>
      <c r="N77" s="269">
        <v>29</v>
      </c>
      <c r="O77" s="269">
        <v>1</v>
      </c>
      <c r="P77" s="269">
        <v>1</v>
      </c>
      <c r="Q77" s="269">
        <v>1</v>
      </c>
      <c r="R77" s="269">
        <v>3</v>
      </c>
      <c r="S77" s="269">
        <v>6</v>
      </c>
      <c r="T77" s="269">
        <v>12</v>
      </c>
      <c r="U77" s="269">
        <v>1</v>
      </c>
      <c r="V77" s="269">
        <v>3</v>
      </c>
      <c r="W77" s="269">
        <v>2</v>
      </c>
      <c r="X77" s="269">
        <v>4</v>
      </c>
      <c r="Y77" s="269">
        <v>2</v>
      </c>
      <c r="Z77" s="269">
        <v>12</v>
      </c>
      <c r="AA77" s="269"/>
      <c r="AB77" s="269"/>
      <c r="AC77" s="269"/>
      <c r="AD77" s="269"/>
      <c r="AE77" s="269"/>
      <c r="AF77" s="269"/>
      <c r="AG77" s="269"/>
      <c r="AH77" s="269"/>
      <c r="AI77" s="269"/>
      <c r="AJ77" s="269"/>
      <c r="AK77" s="269"/>
      <c r="AL77" s="269"/>
      <c r="AM77" s="269"/>
      <c r="AN77" s="269"/>
      <c r="AO77" s="269"/>
      <c r="AP77" s="269"/>
      <c r="AQ77" s="269"/>
      <c r="AR77" s="269"/>
      <c r="AS77" s="269"/>
      <c r="AT77" s="269"/>
      <c r="AU77" s="269"/>
      <c r="AV77" s="269"/>
      <c r="AW77" s="269"/>
      <c r="AX77" s="269"/>
      <c r="AY77" s="269"/>
      <c r="AZ77" s="269"/>
      <c r="BA77" s="269"/>
      <c r="BB77" s="269"/>
      <c r="BC77" s="269"/>
      <c r="BD77" s="269"/>
      <c r="BE77" s="269"/>
      <c r="BF77" s="269"/>
      <c r="BG77" s="269"/>
      <c r="BH77" s="269"/>
      <c r="BI77" s="269"/>
      <c r="BJ77" s="269"/>
      <c r="BK77" s="269"/>
      <c r="BL77" s="269"/>
      <c r="BM77" s="269"/>
      <c r="BN77" s="269"/>
      <c r="BO77" s="269"/>
      <c r="BP77" s="269"/>
      <c r="BQ77" s="269"/>
      <c r="BR77" s="269"/>
      <c r="BS77" s="269"/>
      <c r="BT77" s="269"/>
      <c r="BU77" s="269"/>
      <c r="BV77" s="269"/>
      <c r="BW77" s="269"/>
      <c r="BX77" s="269"/>
      <c r="BY77" s="269"/>
      <c r="BZ77" s="269"/>
      <c r="CA77" s="269"/>
      <c r="CB77" s="269"/>
      <c r="CC77" s="269"/>
      <c r="CD77" s="269"/>
      <c r="CE77" s="269"/>
      <c r="CF77" s="269"/>
      <c r="CG77" s="269"/>
      <c r="CH77" s="269"/>
      <c r="CI77" s="269"/>
      <c r="CJ77" s="269"/>
      <c r="CK77" s="269"/>
      <c r="CL77" s="269"/>
      <c r="CM77" s="269"/>
      <c r="CN77" s="269"/>
      <c r="CO77" s="269"/>
      <c r="CP77" s="269"/>
      <c r="CQ77" s="269"/>
      <c r="CR77" s="269"/>
      <c r="CS77" s="269"/>
      <c r="CT77" s="269"/>
      <c r="CU77" s="269"/>
      <c r="CV77" s="269"/>
      <c r="CW77" s="269"/>
      <c r="CX77" s="269"/>
      <c r="CY77" s="269"/>
      <c r="CZ77" s="269"/>
      <c r="DA77" s="269"/>
      <c r="DB77" s="269"/>
      <c r="DC77" s="269"/>
      <c r="DD77" s="269"/>
      <c r="DE77" s="269"/>
      <c r="DF77" s="269"/>
      <c r="DG77" s="269"/>
      <c r="DH77" s="269"/>
      <c r="DI77" s="269"/>
      <c r="DJ77" s="269"/>
      <c r="DK77" s="269"/>
      <c r="DL77" s="269"/>
      <c r="DM77" s="269"/>
      <c r="DN77" s="269"/>
      <c r="DO77" s="269"/>
      <c r="DP77" s="269"/>
      <c r="DQ77" s="269"/>
      <c r="DR77" s="269"/>
      <c r="DS77" s="269"/>
    </row>
    <row r="78" spans="1:123" x14ac:dyDescent="0.2">
      <c r="A78" s="266"/>
      <c r="B78" s="267" t="s">
        <v>27</v>
      </c>
      <c r="C78" s="269">
        <v>13</v>
      </c>
      <c r="D78" s="269">
        <v>11</v>
      </c>
      <c r="E78" s="269">
        <v>15</v>
      </c>
      <c r="F78" s="269">
        <v>15</v>
      </c>
      <c r="G78" s="269">
        <v>11</v>
      </c>
      <c r="H78" s="269">
        <v>65</v>
      </c>
      <c r="I78" s="269">
        <v>9</v>
      </c>
      <c r="J78" s="269">
        <v>8</v>
      </c>
      <c r="K78" s="269">
        <v>7</v>
      </c>
      <c r="L78" s="269">
        <v>3</v>
      </c>
      <c r="M78" s="269">
        <v>4</v>
      </c>
      <c r="N78" s="269">
        <v>31</v>
      </c>
      <c r="O78" s="269">
        <v>6</v>
      </c>
      <c r="P78" s="269">
        <v>7</v>
      </c>
      <c r="Q78" s="269">
        <v>11</v>
      </c>
      <c r="R78" s="269">
        <v>5</v>
      </c>
      <c r="S78" s="269">
        <v>4</v>
      </c>
      <c r="T78" s="269">
        <v>33</v>
      </c>
      <c r="U78" s="269">
        <v>2</v>
      </c>
      <c r="V78" s="269">
        <v>4</v>
      </c>
      <c r="W78" s="269">
        <v>2</v>
      </c>
      <c r="X78" s="269">
        <v>5</v>
      </c>
      <c r="Y78" s="269">
        <v>2</v>
      </c>
      <c r="Z78" s="269">
        <v>15</v>
      </c>
      <c r="AA78" s="269"/>
      <c r="AB78" s="269"/>
      <c r="AC78" s="269"/>
      <c r="AD78" s="269"/>
      <c r="AE78" s="269"/>
      <c r="AF78" s="269"/>
      <c r="AG78" s="269"/>
      <c r="AH78" s="269"/>
      <c r="AI78" s="269"/>
      <c r="AJ78" s="269"/>
      <c r="AK78" s="269"/>
      <c r="AL78" s="269"/>
      <c r="AM78" s="269"/>
      <c r="AN78" s="269"/>
      <c r="AO78" s="269"/>
      <c r="AP78" s="269"/>
      <c r="AQ78" s="269"/>
      <c r="AR78" s="269"/>
      <c r="AS78" s="269"/>
      <c r="AT78" s="269"/>
      <c r="AU78" s="269"/>
      <c r="AV78" s="269"/>
      <c r="AW78" s="269"/>
      <c r="AX78" s="269"/>
      <c r="AY78" s="269"/>
      <c r="AZ78" s="269"/>
      <c r="BA78" s="269"/>
      <c r="BB78" s="269"/>
      <c r="BC78" s="269"/>
      <c r="BD78" s="269"/>
      <c r="BE78" s="269"/>
      <c r="BF78" s="269"/>
      <c r="BG78" s="269"/>
      <c r="BH78" s="269"/>
      <c r="BI78" s="269"/>
      <c r="BJ78" s="269"/>
      <c r="BK78" s="269"/>
      <c r="BL78" s="269"/>
      <c r="BM78" s="269"/>
      <c r="BN78" s="269"/>
      <c r="BO78" s="269"/>
      <c r="BP78" s="269"/>
      <c r="BQ78" s="269"/>
      <c r="BR78" s="269"/>
      <c r="BS78" s="269"/>
      <c r="BT78" s="269"/>
      <c r="BU78" s="269"/>
      <c r="BV78" s="269"/>
      <c r="BW78" s="269"/>
      <c r="BX78" s="269"/>
      <c r="BY78" s="269"/>
      <c r="BZ78" s="269"/>
      <c r="CA78" s="269"/>
      <c r="CB78" s="269"/>
      <c r="CC78" s="269"/>
      <c r="CD78" s="269"/>
      <c r="CE78" s="269"/>
      <c r="CF78" s="269"/>
      <c r="CG78" s="269"/>
      <c r="CH78" s="269"/>
      <c r="CI78" s="269"/>
      <c r="CJ78" s="269"/>
      <c r="CK78" s="269"/>
      <c r="CL78" s="269"/>
      <c r="CM78" s="269"/>
      <c r="CN78" s="269"/>
      <c r="CO78" s="269"/>
      <c r="CP78" s="269"/>
      <c r="CQ78" s="269"/>
      <c r="CR78" s="269"/>
      <c r="CS78" s="269"/>
      <c r="CT78" s="269"/>
      <c r="CU78" s="269"/>
      <c r="CV78" s="269"/>
      <c r="CW78" s="269"/>
      <c r="CX78" s="269"/>
      <c r="CY78" s="269"/>
      <c r="CZ78" s="269"/>
      <c r="DA78" s="269"/>
      <c r="DB78" s="269"/>
      <c r="DC78" s="269"/>
      <c r="DD78" s="269"/>
      <c r="DE78" s="269"/>
      <c r="DF78" s="269"/>
      <c r="DG78" s="269"/>
      <c r="DH78" s="269"/>
      <c r="DI78" s="269"/>
      <c r="DJ78" s="269"/>
      <c r="DK78" s="269"/>
      <c r="DL78" s="269"/>
      <c r="DM78" s="269"/>
      <c r="DN78" s="269"/>
      <c r="DO78" s="269"/>
      <c r="DP78" s="269"/>
      <c r="DQ78" s="269"/>
      <c r="DR78" s="269"/>
      <c r="DS78" s="269"/>
    </row>
    <row r="79" spans="1:123" x14ac:dyDescent="0.2">
      <c r="A79" s="266"/>
      <c r="B79" s="267" t="s">
        <v>29</v>
      </c>
      <c r="C79" s="269">
        <v>12</v>
      </c>
      <c r="D79" s="269">
        <v>14</v>
      </c>
      <c r="E79" s="269">
        <v>15</v>
      </c>
      <c r="F79" s="269">
        <v>12</v>
      </c>
      <c r="G79" s="269">
        <v>9</v>
      </c>
      <c r="H79" s="269">
        <v>62</v>
      </c>
      <c r="I79" s="269">
        <v>12</v>
      </c>
      <c r="J79" s="269">
        <v>8</v>
      </c>
      <c r="K79" s="269">
        <v>10</v>
      </c>
      <c r="L79" s="269">
        <v>6</v>
      </c>
      <c r="M79" s="269">
        <v>1</v>
      </c>
      <c r="N79" s="269">
        <v>37</v>
      </c>
      <c r="O79" s="269">
        <v>4</v>
      </c>
      <c r="P79" s="269">
        <v>7</v>
      </c>
      <c r="Q79" s="269">
        <v>5</v>
      </c>
      <c r="R79" s="269">
        <v>5</v>
      </c>
      <c r="S79" s="269">
        <v>4</v>
      </c>
      <c r="T79" s="269">
        <v>25</v>
      </c>
      <c r="U79" s="269">
        <v>2</v>
      </c>
      <c r="V79" s="269">
        <v>7</v>
      </c>
      <c r="W79" s="269">
        <v>10</v>
      </c>
      <c r="X79" s="269">
        <v>3</v>
      </c>
      <c r="Y79" s="269">
        <v>4</v>
      </c>
      <c r="Z79" s="269">
        <v>26</v>
      </c>
      <c r="AA79" s="269"/>
      <c r="AB79" s="269"/>
      <c r="AC79" s="269"/>
      <c r="AD79" s="269"/>
      <c r="AE79" s="269"/>
      <c r="AF79" s="269"/>
      <c r="AG79" s="269"/>
      <c r="AH79" s="269"/>
      <c r="AI79" s="269"/>
      <c r="AJ79" s="269"/>
      <c r="AK79" s="269"/>
      <c r="AL79" s="269"/>
      <c r="AM79" s="269"/>
      <c r="AN79" s="269"/>
      <c r="AO79" s="269"/>
      <c r="AP79" s="269"/>
      <c r="AQ79" s="269"/>
      <c r="AR79" s="269"/>
      <c r="AS79" s="269"/>
      <c r="AT79" s="269"/>
      <c r="AU79" s="269"/>
      <c r="AV79" s="269"/>
      <c r="AW79" s="269"/>
      <c r="AX79" s="269"/>
      <c r="AY79" s="269"/>
      <c r="AZ79" s="269"/>
      <c r="BA79" s="269"/>
      <c r="BB79" s="269"/>
      <c r="BC79" s="269"/>
      <c r="BD79" s="269"/>
      <c r="BE79" s="269"/>
      <c r="BF79" s="269"/>
      <c r="BG79" s="269"/>
      <c r="BH79" s="269"/>
      <c r="BI79" s="269"/>
      <c r="BJ79" s="269"/>
      <c r="BK79" s="269"/>
      <c r="BL79" s="269"/>
      <c r="BM79" s="269"/>
      <c r="BN79" s="269"/>
      <c r="BO79" s="269"/>
      <c r="BP79" s="269"/>
      <c r="BQ79" s="269"/>
      <c r="BR79" s="269"/>
      <c r="BS79" s="269"/>
      <c r="BT79" s="269"/>
      <c r="BU79" s="269"/>
      <c r="BV79" s="269"/>
      <c r="BW79" s="269"/>
      <c r="BX79" s="269"/>
      <c r="BY79" s="269"/>
      <c r="BZ79" s="269"/>
      <c r="CA79" s="269"/>
      <c r="CB79" s="269"/>
      <c r="CC79" s="269"/>
      <c r="CD79" s="269"/>
      <c r="CE79" s="269"/>
      <c r="CF79" s="269"/>
      <c r="CG79" s="269"/>
      <c r="CH79" s="269"/>
      <c r="CI79" s="269"/>
      <c r="CJ79" s="269"/>
      <c r="CK79" s="269"/>
      <c r="CL79" s="269"/>
      <c r="CM79" s="269"/>
      <c r="CN79" s="269"/>
      <c r="CO79" s="269"/>
      <c r="CP79" s="269"/>
      <c r="CQ79" s="269"/>
      <c r="CR79" s="269"/>
      <c r="CS79" s="269"/>
      <c r="CT79" s="269"/>
      <c r="CU79" s="269"/>
      <c r="CV79" s="269"/>
      <c r="CW79" s="269"/>
      <c r="CX79" s="269"/>
      <c r="CY79" s="269"/>
      <c r="CZ79" s="269"/>
      <c r="DA79" s="269"/>
      <c r="DB79" s="269"/>
      <c r="DC79" s="269"/>
      <c r="DD79" s="269"/>
      <c r="DE79" s="269"/>
      <c r="DF79" s="269"/>
      <c r="DG79" s="269"/>
      <c r="DH79" s="269"/>
      <c r="DI79" s="269"/>
      <c r="DJ79" s="269"/>
      <c r="DK79" s="269"/>
      <c r="DL79" s="269"/>
      <c r="DM79" s="269"/>
      <c r="DN79" s="269"/>
      <c r="DO79" s="269"/>
      <c r="DP79" s="269"/>
      <c r="DQ79" s="269"/>
      <c r="DR79" s="269"/>
      <c r="DS79" s="269"/>
    </row>
    <row r="80" spans="1:123" x14ac:dyDescent="0.2">
      <c r="A80" s="266"/>
      <c r="B80" s="267" t="s">
        <v>31</v>
      </c>
      <c r="C80" s="269">
        <v>16</v>
      </c>
      <c r="D80" s="269">
        <v>15</v>
      </c>
      <c r="E80" s="269">
        <v>7</v>
      </c>
      <c r="F80" s="269">
        <v>11</v>
      </c>
      <c r="G80" s="269">
        <v>12</v>
      </c>
      <c r="H80" s="269">
        <v>61</v>
      </c>
      <c r="I80" s="269">
        <v>6</v>
      </c>
      <c r="J80" s="269">
        <v>12</v>
      </c>
      <c r="K80" s="269">
        <v>5</v>
      </c>
      <c r="L80" s="269">
        <v>2</v>
      </c>
      <c r="M80" s="269">
        <v>6</v>
      </c>
      <c r="N80" s="269">
        <v>31</v>
      </c>
      <c r="O80" s="269">
        <v>3</v>
      </c>
      <c r="P80" s="269">
        <v>6</v>
      </c>
      <c r="Q80" s="269">
        <v>4</v>
      </c>
      <c r="R80" s="269">
        <v>6</v>
      </c>
      <c r="S80" s="269">
        <v>4</v>
      </c>
      <c r="T80" s="269">
        <v>23</v>
      </c>
      <c r="U80" s="269">
        <v>4</v>
      </c>
      <c r="V80" s="269">
        <v>3</v>
      </c>
      <c r="W80" s="269">
        <v>4</v>
      </c>
      <c r="X80" s="269">
        <v>4</v>
      </c>
      <c r="Y80" s="269">
        <v>3</v>
      </c>
      <c r="Z80" s="269">
        <v>18</v>
      </c>
      <c r="AA80" s="269"/>
      <c r="AB80" s="269"/>
      <c r="AC80" s="269"/>
      <c r="AD80" s="269"/>
      <c r="AE80" s="269"/>
      <c r="AF80" s="269"/>
      <c r="AG80" s="269"/>
      <c r="AH80" s="269"/>
      <c r="AI80" s="269"/>
      <c r="AJ80" s="269"/>
      <c r="AK80" s="269"/>
      <c r="AL80" s="269"/>
      <c r="AM80" s="269"/>
      <c r="AN80" s="269"/>
      <c r="AO80" s="269"/>
      <c r="AP80" s="269"/>
      <c r="AQ80" s="269"/>
      <c r="AR80" s="269"/>
      <c r="AS80" s="269"/>
      <c r="AT80" s="269"/>
      <c r="AU80" s="269"/>
      <c r="AV80" s="269"/>
      <c r="AW80" s="269"/>
      <c r="AX80" s="269"/>
      <c r="AY80" s="269"/>
      <c r="AZ80" s="269"/>
      <c r="BA80" s="269"/>
      <c r="BB80" s="269"/>
      <c r="BC80" s="269"/>
      <c r="BD80" s="269"/>
      <c r="BE80" s="269"/>
      <c r="BF80" s="269"/>
      <c r="BG80" s="269"/>
      <c r="BH80" s="269"/>
      <c r="BI80" s="269"/>
      <c r="BJ80" s="269"/>
      <c r="BK80" s="269"/>
      <c r="BL80" s="269"/>
      <c r="BM80" s="269"/>
      <c r="BN80" s="269"/>
      <c r="BO80" s="269"/>
      <c r="BP80" s="269"/>
      <c r="BQ80" s="269"/>
      <c r="BR80" s="269"/>
      <c r="BS80" s="269"/>
      <c r="BT80" s="269"/>
      <c r="BU80" s="269"/>
      <c r="BV80" s="269"/>
      <c r="BW80" s="269"/>
      <c r="BX80" s="269"/>
      <c r="BY80" s="269"/>
      <c r="BZ80" s="269"/>
      <c r="CA80" s="269"/>
      <c r="CB80" s="269"/>
      <c r="CC80" s="269"/>
      <c r="CD80" s="269"/>
      <c r="CE80" s="269"/>
      <c r="CF80" s="269"/>
      <c r="CG80" s="269"/>
      <c r="CH80" s="269"/>
      <c r="CI80" s="269"/>
      <c r="CJ80" s="269"/>
      <c r="CK80" s="269"/>
      <c r="CL80" s="269"/>
      <c r="CM80" s="269"/>
      <c r="CN80" s="269"/>
      <c r="CO80" s="269"/>
      <c r="CP80" s="269"/>
      <c r="CQ80" s="269"/>
      <c r="CR80" s="269"/>
      <c r="CS80" s="269"/>
      <c r="CT80" s="269"/>
      <c r="CU80" s="269"/>
      <c r="CV80" s="269"/>
      <c r="CW80" s="269"/>
      <c r="CX80" s="269"/>
      <c r="CY80" s="269"/>
      <c r="CZ80" s="269"/>
      <c r="DA80" s="269"/>
      <c r="DB80" s="269"/>
      <c r="DC80" s="269"/>
      <c r="DD80" s="269"/>
      <c r="DE80" s="269"/>
      <c r="DF80" s="269"/>
      <c r="DG80" s="269"/>
      <c r="DH80" s="269"/>
      <c r="DI80" s="269"/>
      <c r="DJ80" s="269"/>
      <c r="DK80" s="269"/>
      <c r="DL80" s="269"/>
      <c r="DM80" s="269"/>
      <c r="DN80" s="269"/>
      <c r="DO80" s="269"/>
      <c r="DP80" s="269"/>
      <c r="DQ80" s="269"/>
      <c r="DR80" s="269"/>
      <c r="DS80" s="269"/>
    </row>
    <row r="81" spans="1:123" x14ac:dyDescent="0.2">
      <c r="A81" s="266"/>
      <c r="B81" s="267" t="s">
        <v>33</v>
      </c>
      <c r="C81" s="269">
        <v>19</v>
      </c>
      <c r="D81" s="269">
        <v>15</v>
      </c>
      <c r="E81" s="269">
        <v>11</v>
      </c>
      <c r="F81" s="269">
        <v>14</v>
      </c>
      <c r="G81" s="269">
        <v>10</v>
      </c>
      <c r="H81" s="269">
        <v>69</v>
      </c>
      <c r="I81" s="269">
        <v>14</v>
      </c>
      <c r="J81" s="269">
        <v>11</v>
      </c>
      <c r="K81" s="269">
        <v>6</v>
      </c>
      <c r="L81" s="269">
        <v>5</v>
      </c>
      <c r="M81" s="269">
        <v>5</v>
      </c>
      <c r="N81" s="269">
        <v>41</v>
      </c>
      <c r="O81" s="269">
        <v>3</v>
      </c>
      <c r="P81" s="269">
        <v>5</v>
      </c>
      <c r="Q81" s="269">
        <v>4</v>
      </c>
      <c r="R81" s="269">
        <v>5</v>
      </c>
      <c r="S81" s="269">
        <v>2</v>
      </c>
      <c r="T81" s="269">
        <v>19</v>
      </c>
      <c r="U81" s="269">
        <v>3</v>
      </c>
      <c r="V81" s="269">
        <v>1</v>
      </c>
      <c r="W81" s="269">
        <v>7</v>
      </c>
      <c r="X81" s="269">
        <v>2</v>
      </c>
      <c r="Y81" s="269">
        <v>2</v>
      </c>
      <c r="Z81" s="269">
        <v>15</v>
      </c>
      <c r="AA81" s="269"/>
      <c r="AB81" s="269"/>
      <c r="AC81" s="269"/>
      <c r="AD81" s="269"/>
      <c r="AE81" s="269"/>
      <c r="AF81" s="269"/>
      <c r="AG81" s="269"/>
      <c r="AH81" s="269"/>
      <c r="AI81" s="269"/>
      <c r="AJ81" s="269"/>
      <c r="AK81" s="269"/>
      <c r="AL81" s="269"/>
      <c r="AM81" s="269"/>
      <c r="AN81" s="269"/>
      <c r="AO81" s="269"/>
      <c r="AP81" s="269"/>
      <c r="AQ81" s="269"/>
      <c r="AR81" s="269"/>
      <c r="AS81" s="269"/>
      <c r="AT81" s="269"/>
      <c r="AU81" s="269"/>
      <c r="AV81" s="269"/>
      <c r="AW81" s="269"/>
      <c r="AX81" s="269"/>
      <c r="AY81" s="269"/>
      <c r="AZ81" s="269"/>
      <c r="BA81" s="269"/>
      <c r="BB81" s="269"/>
      <c r="BC81" s="269"/>
      <c r="BD81" s="269"/>
      <c r="BE81" s="269"/>
      <c r="BF81" s="269"/>
      <c r="BG81" s="269"/>
      <c r="BH81" s="269"/>
      <c r="BI81" s="269"/>
      <c r="BJ81" s="269"/>
      <c r="BK81" s="269"/>
      <c r="BL81" s="269"/>
      <c r="BM81" s="269"/>
      <c r="BN81" s="269"/>
      <c r="BO81" s="269"/>
      <c r="BP81" s="269"/>
      <c r="BQ81" s="269"/>
      <c r="BR81" s="269"/>
      <c r="BS81" s="269"/>
      <c r="BT81" s="269"/>
      <c r="BU81" s="269"/>
      <c r="BV81" s="269"/>
      <c r="BW81" s="269"/>
      <c r="BX81" s="269"/>
      <c r="BY81" s="269"/>
      <c r="BZ81" s="269"/>
      <c r="CA81" s="269"/>
      <c r="CB81" s="269"/>
      <c r="CC81" s="269"/>
      <c r="CD81" s="269"/>
      <c r="CE81" s="269"/>
      <c r="CF81" s="269"/>
      <c r="CG81" s="269"/>
      <c r="CH81" s="269"/>
      <c r="CI81" s="269"/>
      <c r="CJ81" s="269"/>
      <c r="CK81" s="269"/>
      <c r="CL81" s="269"/>
      <c r="CM81" s="269"/>
      <c r="CN81" s="269"/>
      <c r="CO81" s="269"/>
      <c r="CP81" s="269"/>
      <c r="CQ81" s="269"/>
      <c r="CR81" s="269"/>
      <c r="CS81" s="269"/>
      <c r="CT81" s="269"/>
      <c r="CU81" s="269"/>
      <c r="CV81" s="269"/>
      <c r="CW81" s="269"/>
      <c r="CX81" s="269"/>
      <c r="CY81" s="269"/>
      <c r="CZ81" s="269"/>
      <c r="DA81" s="269"/>
      <c r="DB81" s="269"/>
      <c r="DC81" s="269"/>
      <c r="DD81" s="269"/>
      <c r="DE81" s="269"/>
      <c r="DF81" s="269"/>
      <c r="DG81" s="269"/>
      <c r="DH81" s="269"/>
      <c r="DI81" s="269"/>
      <c r="DJ81" s="269"/>
      <c r="DK81" s="269"/>
      <c r="DL81" s="269"/>
      <c r="DM81" s="269"/>
      <c r="DN81" s="269"/>
      <c r="DO81" s="269"/>
      <c r="DP81" s="269"/>
      <c r="DQ81" s="269"/>
      <c r="DR81" s="269"/>
      <c r="DS81" s="269"/>
    </row>
    <row r="82" spans="1:123" x14ac:dyDescent="0.2">
      <c r="A82" s="266"/>
      <c r="B82" s="267" t="s">
        <v>35</v>
      </c>
      <c r="C82" s="269">
        <v>27</v>
      </c>
      <c r="D82" s="269">
        <v>16</v>
      </c>
      <c r="E82" s="269">
        <v>8</v>
      </c>
      <c r="F82" s="269">
        <v>16</v>
      </c>
      <c r="G82" s="269">
        <v>9</v>
      </c>
      <c r="H82" s="269">
        <v>76</v>
      </c>
      <c r="I82" s="269">
        <v>9</v>
      </c>
      <c r="J82" s="269">
        <v>12</v>
      </c>
      <c r="K82" s="269">
        <v>8</v>
      </c>
      <c r="L82" s="269">
        <v>11</v>
      </c>
      <c r="M82" s="269">
        <v>7</v>
      </c>
      <c r="N82" s="269">
        <v>47</v>
      </c>
      <c r="O82" s="269">
        <v>6</v>
      </c>
      <c r="P82" s="269">
        <v>7</v>
      </c>
      <c r="Q82" s="269">
        <v>5</v>
      </c>
      <c r="R82" s="269">
        <v>5</v>
      </c>
      <c r="S82" s="269">
        <v>5</v>
      </c>
      <c r="T82" s="269">
        <v>28</v>
      </c>
      <c r="U82" s="269">
        <v>2</v>
      </c>
      <c r="V82" s="269">
        <v>4</v>
      </c>
      <c r="W82" s="269">
        <v>3</v>
      </c>
      <c r="X82" s="269">
        <v>2</v>
      </c>
      <c r="Y82" s="269">
        <v>5</v>
      </c>
      <c r="Z82" s="269">
        <v>16</v>
      </c>
      <c r="AA82" s="269"/>
      <c r="AB82" s="269"/>
      <c r="AC82" s="269"/>
      <c r="AD82" s="269"/>
      <c r="AE82" s="269"/>
      <c r="AF82" s="269"/>
      <c r="AG82" s="269"/>
      <c r="AH82" s="269"/>
      <c r="AI82" s="269"/>
      <c r="AJ82" s="269"/>
      <c r="AK82" s="269"/>
      <c r="AL82" s="269"/>
      <c r="AM82" s="269"/>
      <c r="AN82" s="269"/>
      <c r="AO82" s="269"/>
      <c r="AP82" s="269"/>
      <c r="AQ82" s="269"/>
      <c r="AR82" s="269"/>
      <c r="AS82" s="269"/>
      <c r="AT82" s="269"/>
      <c r="AU82" s="269"/>
      <c r="AV82" s="269"/>
      <c r="AW82" s="269"/>
      <c r="AX82" s="269"/>
      <c r="AY82" s="269"/>
      <c r="AZ82" s="269"/>
      <c r="BA82" s="269"/>
      <c r="BB82" s="269"/>
      <c r="BC82" s="269"/>
      <c r="BD82" s="269"/>
      <c r="BE82" s="269"/>
      <c r="BF82" s="269"/>
      <c r="BG82" s="269"/>
      <c r="BH82" s="269"/>
      <c r="BI82" s="269"/>
      <c r="BJ82" s="269"/>
      <c r="BK82" s="269"/>
      <c r="BL82" s="269"/>
      <c r="BM82" s="269"/>
      <c r="BN82" s="269"/>
      <c r="BO82" s="269"/>
      <c r="BP82" s="269"/>
      <c r="BQ82" s="269"/>
      <c r="BR82" s="269"/>
      <c r="BS82" s="269"/>
      <c r="BT82" s="269"/>
      <c r="BU82" s="269"/>
      <c r="BV82" s="269"/>
      <c r="BW82" s="269"/>
      <c r="BX82" s="269"/>
      <c r="BY82" s="269"/>
      <c r="BZ82" s="269"/>
      <c r="CA82" s="269"/>
      <c r="CB82" s="269"/>
      <c r="CC82" s="269"/>
      <c r="CD82" s="269"/>
      <c r="CE82" s="269"/>
      <c r="CF82" s="269"/>
      <c r="CG82" s="269"/>
      <c r="CH82" s="269"/>
      <c r="CI82" s="269"/>
      <c r="CJ82" s="269"/>
      <c r="CK82" s="269"/>
      <c r="CL82" s="269"/>
      <c r="CM82" s="269"/>
      <c r="CN82" s="269"/>
      <c r="CO82" s="269"/>
      <c r="CP82" s="269"/>
      <c r="CQ82" s="269"/>
      <c r="CR82" s="269"/>
      <c r="CS82" s="269"/>
      <c r="CT82" s="269"/>
      <c r="CU82" s="269"/>
      <c r="CV82" s="269"/>
      <c r="CW82" s="269"/>
      <c r="CX82" s="269"/>
      <c r="CY82" s="269"/>
      <c r="CZ82" s="269"/>
      <c r="DA82" s="269"/>
      <c r="DB82" s="269"/>
      <c r="DC82" s="269"/>
      <c r="DD82" s="269"/>
      <c r="DE82" s="269"/>
      <c r="DF82" s="269"/>
      <c r="DG82" s="269"/>
      <c r="DH82" s="269"/>
      <c r="DI82" s="269"/>
      <c r="DJ82" s="269"/>
      <c r="DK82" s="269"/>
      <c r="DL82" s="269"/>
      <c r="DM82" s="269"/>
      <c r="DN82" s="269"/>
      <c r="DO82" s="269"/>
      <c r="DP82" s="269"/>
      <c r="DQ82" s="269"/>
      <c r="DR82" s="269"/>
      <c r="DS82" s="269"/>
    </row>
    <row r="83" spans="1:123" x14ac:dyDescent="0.2">
      <c r="A83" s="266"/>
      <c r="B83" s="267" t="s">
        <v>37</v>
      </c>
      <c r="C83" s="269">
        <v>34</v>
      </c>
      <c r="D83" s="269">
        <v>18</v>
      </c>
      <c r="E83" s="269">
        <v>24</v>
      </c>
      <c r="F83" s="269">
        <v>14</v>
      </c>
      <c r="G83" s="269">
        <v>15</v>
      </c>
      <c r="H83" s="269">
        <v>105</v>
      </c>
      <c r="I83" s="269">
        <v>23</v>
      </c>
      <c r="J83" s="269">
        <v>19</v>
      </c>
      <c r="K83" s="269">
        <v>10</v>
      </c>
      <c r="L83" s="269">
        <v>8</v>
      </c>
      <c r="M83" s="269">
        <v>3</v>
      </c>
      <c r="N83" s="269">
        <v>63</v>
      </c>
      <c r="O83" s="269">
        <v>7</v>
      </c>
      <c r="P83" s="269">
        <v>7</v>
      </c>
      <c r="Q83" s="269">
        <v>7</v>
      </c>
      <c r="R83" s="269">
        <v>10</v>
      </c>
      <c r="S83" s="269">
        <v>5</v>
      </c>
      <c r="T83" s="269">
        <v>36</v>
      </c>
      <c r="U83" s="269">
        <v>8</v>
      </c>
      <c r="V83" s="269">
        <v>9</v>
      </c>
      <c r="W83" s="269">
        <v>6</v>
      </c>
      <c r="X83" s="269">
        <v>4</v>
      </c>
      <c r="Y83" s="269">
        <v>7</v>
      </c>
      <c r="Z83" s="269">
        <v>34</v>
      </c>
      <c r="AA83" s="269"/>
      <c r="AB83" s="269"/>
      <c r="AC83" s="269"/>
      <c r="AD83" s="269"/>
      <c r="AE83" s="269"/>
      <c r="AF83" s="269"/>
      <c r="AG83" s="269"/>
      <c r="AH83" s="269"/>
      <c r="AI83" s="269"/>
      <c r="AJ83" s="269"/>
      <c r="AK83" s="269"/>
      <c r="AL83" s="269"/>
      <c r="AM83" s="269"/>
      <c r="AN83" s="269"/>
      <c r="AO83" s="269"/>
      <c r="AP83" s="269"/>
      <c r="AQ83" s="269"/>
      <c r="AR83" s="269"/>
      <c r="AS83" s="269"/>
      <c r="AT83" s="269"/>
      <c r="AU83" s="269"/>
      <c r="AV83" s="269"/>
      <c r="AW83" s="269"/>
      <c r="AX83" s="269"/>
      <c r="AY83" s="269"/>
      <c r="AZ83" s="269"/>
      <c r="BA83" s="269"/>
      <c r="BB83" s="269"/>
      <c r="BC83" s="269"/>
      <c r="BD83" s="269"/>
      <c r="BE83" s="269"/>
      <c r="BF83" s="269"/>
      <c r="BG83" s="269"/>
      <c r="BH83" s="269"/>
      <c r="BI83" s="269"/>
      <c r="BJ83" s="269"/>
      <c r="BK83" s="269"/>
      <c r="BL83" s="269"/>
      <c r="BM83" s="269"/>
      <c r="BN83" s="269"/>
      <c r="BO83" s="269"/>
      <c r="BP83" s="269"/>
      <c r="BQ83" s="269"/>
      <c r="BR83" s="269"/>
      <c r="BS83" s="269"/>
      <c r="BT83" s="269"/>
      <c r="BU83" s="269"/>
      <c r="BV83" s="269"/>
      <c r="BW83" s="269"/>
      <c r="BX83" s="269"/>
      <c r="BY83" s="269"/>
      <c r="BZ83" s="269"/>
      <c r="CA83" s="269"/>
      <c r="CB83" s="269"/>
      <c r="CC83" s="269"/>
      <c r="CD83" s="269"/>
      <c r="CE83" s="269"/>
      <c r="CF83" s="269"/>
      <c r="CG83" s="269"/>
      <c r="CH83" s="269"/>
      <c r="CI83" s="269"/>
      <c r="CJ83" s="269"/>
      <c r="CK83" s="269"/>
      <c r="CL83" s="269"/>
      <c r="CM83" s="269"/>
      <c r="CN83" s="269"/>
      <c r="CO83" s="269"/>
      <c r="CP83" s="269"/>
      <c r="CQ83" s="269"/>
      <c r="CR83" s="269"/>
      <c r="CS83" s="269"/>
      <c r="CT83" s="269"/>
      <c r="CU83" s="269"/>
      <c r="CV83" s="269"/>
      <c r="CW83" s="269"/>
      <c r="CX83" s="269"/>
      <c r="CY83" s="269"/>
      <c r="CZ83" s="269"/>
      <c r="DA83" s="269"/>
      <c r="DB83" s="269"/>
      <c r="DC83" s="269"/>
      <c r="DD83" s="269"/>
      <c r="DE83" s="269"/>
      <c r="DF83" s="269"/>
      <c r="DG83" s="269"/>
      <c r="DH83" s="269"/>
      <c r="DI83" s="269"/>
      <c r="DJ83" s="269"/>
      <c r="DK83" s="269"/>
      <c r="DL83" s="269"/>
      <c r="DM83" s="269"/>
      <c r="DN83" s="269"/>
      <c r="DO83" s="269"/>
      <c r="DP83" s="269"/>
      <c r="DQ83" s="269"/>
      <c r="DR83" s="269"/>
      <c r="DS83" s="269"/>
    </row>
    <row r="84" spans="1:123" x14ac:dyDescent="0.2">
      <c r="A84" s="266"/>
      <c r="B84" s="267" t="s">
        <v>39</v>
      </c>
      <c r="C84" s="269">
        <v>12</v>
      </c>
      <c r="D84" s="269">
        <v>16</v>
      </c>
      <c r="E84" s="269">
        <v>11</v>
      </c>
      <c r="F84" s="269">
        <v>10</v>
      </c>
      <c r="G84" s="269">
        <v>21</v>
      </c>
      <c r="H84" s="269">
        <v>70</v>
      </c>
      <c r="I84" s="269">
        <v>9</v>
      </c>
      <c r="J84" s="269">
        <v>10</v>
      </c>
      <c r="K84" s="269">
        <v>7</v>
      </c>
      <c r="L84" s="269">
        <v>6</v>
      </c>
      <c r="M84" s="269">
        <v>8</v>
      </c>
      <c r="N84" s="269">
        <v>40</v>
      </c>
      <c r="O84" s="269">
        <v>3</v>
      </c>
      <c r="P84" s="269">
        <v>4</v>
      </c>
      <c r="Q84" s="269">
        <v>5</v>
      </c>
      <c r="R84" s="269">
        <v>2</v>
      </c>
      <c r="S84" s="269">
        <v>6</v>
      </c>
      <c r="T84" s="269">
        <v>20</v>
      </c>
      <c r="U84" s="269">
        <v>3</v>
      </c>
      <c r="V84" s="269">
        <v>5</v>
      </c>
      <c r="W84" s="269"/>
      <c r="X84" s="269">
        <v>4</v>
      </c>
      <c r="Y84" s="269">
        <v>4</v>
      </c>
      <c r="Z84" s="269">
        <v>16</v>
      </c>
      <c r="AA84" s="269"/>
      <c r="AB84" s="269"/>
      <c r="AC84" s="269"/>
      <c r="AD84" s="269"/>
      <c r="AE84" s="269"/>
      <c r="AF84" s="269"/>
      <c r="AG84" s="269"/>
      <c r="AH84" s="269"/>
      <c r="AI84" s="269"/>
      <c r="AJ84" s="269"/>
      <c r="AK84" s="269"/>
      <c r="AL84" s="269"/>
      <c r="AM84" s="269"/>
      <c r="AN84" s="269"/>
      <c r="AO84" s="269"/>
      <c r="AP84" s="269"/>
      <c r="AQ84" s="269"/>
      <c r="AR84" s="269"/>
      <c r="AS84" s="269"/>
      <c r="AT84" s="269"/>
      <c r="AU84" s="269"/>
      <c r="AV84" s="269"/>
      <c r="AW84" s="269"/>
      <c r="AX84" s="269"/>
      <c r="AY84" s="269"/>
      <c r="AZ84" s="269"/>
      <c r="BA84" s="269"/>
      <c r="BB84" s="269"/>
      <c r="BC84" s="269"/>
      <c r="BD84" s="269"/>
      <c r="BE84" s="269"/>
      <c r="BF84" s="269"/>
      <c r="BG84" s="269"/>
      <c r="BH84" s="269"/>
      <c r="BI84" s="269"/>
      <c r="BJ84" s="269"/>
      <c r="BK84" s="269"/>
      <c r="BL84" s="269"/>
      <c r="BM84" s="269"/>
      <c r="BN84" s="269"/>
      <c r="BO84" s="269"/>
      <c r="BP84" s="269"/>
      <c r="BQ84" s="269"/>
      <c r="BR84" s="269"/>
      <c r="BS84" s="269"/>
      <c r="BT84" s="269"/>
      <c r="BU84" s="269"/>
      <c r="BV84" s="269"/>
      <c r="BW84" s="269"/>
      <c r="BX84" s="269"/>
      <c r="BY84" s="269"/>
      <c r="BZ84" s="269"/>
      <c r="CA84" s="269"/>
      <c r="CB84" s="269"/>
      <c r="CC84" s="269"/>
      <c r="CD84" s="269"/>
      <c r="CE84" s="269"/>
      <c r="CF84" s="269"/>
      <c r="CG84" s="269"/>
      <c r="CH84" s="269"/>
      <c r="CI84" s="269"/>
      <c r="CJ84" s="269"/>
      <c r="CK84" s="269"/>
      <c r="CL84" s="269"/>
      <c r="CM84" s="269"/>
      <c r="CN84" s="269"/>
      <c r="CO84" s="269"/>
      <c r="CP84" s="269"/>
      <c r="CQ84" s="269"/>
      <c r="CR84" s="269"/>
      <c r="CS84" s="269"/>
      <c r="CT84" s="269"/>
      <c r="CU84" s="269"/>
      <c r="CV84" s="269"/>
      <c r="CW84" s="269"/>
      <c r="CX84" s="269"/>
      <c r="CY84" s="269"/>
      <c r="CZ84" s="269"/>
      <c r="DA84" s="269"/>
      <c r="DB84" s="269"/>
      <c r="DC84" s="269"/>
      <c r="DD84" s="269"/>
      <c r="DE84" s="269"/>
      <c r="DF84" s="269"/>
      <c r="DG84" s="269"/>
      <c r="DH84" s="269"/>
      <c r="DI84" s="269"/>
      <c r="DJ84" s="269"/>
      <c r="DK84" s="269"/>
      <c r="DL84" s="269"/>
      <c r="DM84" s="269"/>
      <c r="DN84" s="269"/>
      <c r="DO84" s="269"/>
      <c r="DP84" s="269"/>
      <c r="DQ84" s="269"/>
      <c r="DR84" s="269"/>
      <c r="DS84" s="269"/>
    </row>
    <row r="85" spans="1:123" x14ac:dyDescent="0.2">
      <c r="A85" s="266"/>
      <c r="B85" s="267" t="s">
        <v>41</v>
      </c>
      <c r="C85" s="269">
        <v>13</v>
      </c>
      <c r="D85" s="269">
        <v>16</v>
      </c>
      <c r="E85" s="269">
        <v>11</v>
      </c>
      <c r="F85" s="269">
        <v>12</v>
      </c>
      <c r="G85" s="269">
        <v>15</v>
      </c>
      <c r="H85" s="269">
        <v>67</v>
      </c>
      <c r="I85" s="269">
        <v>5</v>
      </c>
      <c r="J85" s="269">
        <v>8</v>
      </c>
      <c r="K85" s="269">
        <v>5</v>
      </c>
      <c r="L85" s="269">
        <v>5</v>
      </c>
      <c r="M85" s="269">
        <v>3</v>
      </c>
      <c r="N85" s="269">
        <v>26</v>
      </c>
      <c r="O85" s="269">
        <v>4</v>
      </c>
      <c r="P85" s="269">
        <v>4</v>
      </c>
      <c r="Q85" s="269">
        <v>4</v>
      </c>
      <c r="R85" s="269">
        <v>2</v>
      </c>
      <c r="S85" s="269">
        <v>5</v>
      </c>
      <c r="T85" s="269">
        <v>19</v>
      </c>
      <c r="U85" s="269">
        <v>4</v>
      </c>
      <c r="V85" s="269">
        <v>4</v>
      </c>
      <c r="W85" s="269">
        <v>2</v>
      </c>
      <c r="X85" s="269">
        <v>1</v>
      </c>
      <c r="Y85" s="269">
        <v>3</v>
      </c>
      <c r="Z85" s="269">
        <v>14</v>
      </c>
      <c r="AA85" s="269"/>
      <c r="AB85" s="269"/>
      <c r="AC85" s="269"/>
      <c r="AD85" s="269"/>
      <c r="AE85" s="269"/>
      <c r="AF85" s="269"/>
      <c r="AG85" s="269"/>
      <c r="AH85" s="269"/>
      <c r="AI85" s="269"/>
      <c r="AJ85" s="269"/>
      <c r="AK85" s="269"/>
      <c r="AL85" s="269"/>
      <c r="AM85" s="269"/>
      <c r="AN85" s="269"/>
      <c r="AO85" s="269"/>
      <c r="AP85" s="269"/>
      <c r="AQ85" s="269"/>
      <c r="AR85" s="269"/>
      <c r="AS85" s="269"/>
      <c r="AT85" s="269"/>
      <c r="AU85" s="269"/>
      <c r="AV85" s="269"/>
      <c r="AW85" s="269"/>
      <c r="AX85" s="269"/>
      <c r="AY85" s="269"/>
      <c r="AZ85" s="269"/>
      <c r="BA85" s="269"/>
      <c r="BB85" s="269"/>
      <c r="BC85" s="269"/>
      <c r="BD85" s="269"/>
      <c r="BE85" s="269"/>
      <c r="BF85" s="269"/>
      <c r="BG85" s="269"/>
      <c r="BH85" s="269"/>
      <c r="BI85" s="269"/>
      <c r="BJ85" s="269"/>
      <c r="BK85" s="269"/>
      <c r="BL85" s="269"/>
      <c r="BM85" s="269"/>
      <c r="BN85" s="269"/>
      <c r="BO85" s="269"/>
      <c r="BP85" s="269"/>
      <c r="BQ85" s="269"/>
      <c r="BR85" s="269"/>
      <c r="BS85" s="269"/>
      <c r="BT85" s="269"/>
      <c r="BU85" s="269"/>
      <c r="BV85" s="269"/>
      <c r="BW85" s="269"/>
      <c r="BX85" s="269"/>
      <c r="BY85" s="269"/>
      <c r="BZ85" s="269"/>
      <c r="CA85" s="269"/>
      <c r="CB85" s="269"/>
      <c r="CC85" s="269"/>
      <c r="CD85" s="269"/>
      <c r="CE85" s="269"/>
      <c r="CF85" s="269"/>
      <c r="CG85" s="269"/>
      <c r="CH85" s="269"/>
      <c r="CI85" s="269"/>
      <c r="CJ85" s="269"/>
      <c r="CK85" s="269"/>
      <c r="CL85" s="269"/>
      <c r="CM85" s="269"/>
      <c r="CN85" s="269"/>
      <c r="CO85" s="269"/>
      <c r="CP85" s="269"/>
      <c r="CQ85" s="269"/>
      <c r="CR85" s="269"/>
      <c r="CS85" s="269"/>
      <c r="CT85" s="269"/>
      <c r="CU85" s="269"/>
      <c r="CV85" s="269"/>
      <c r="CW85" s="269"/>
      <c r="CX85" s="269"/>
      <c r="CY85" s="269"/>
      <c r="CZ85" s="269"/>
      <c r="DA85" s="269"/>
      <c r="DB85" s="269"/>
      <c r="DC85" s="269"/>
      <c r="DD85" s="269"/>
      <c r="DE85" s="269"/>
      <c r="DF85" s="269"/>
      <c r="DG85" s="269"/>
      <c r="DH85" s="269"/>
      <c r="DI85" s="269"/>
      <c r="DJ85" s="269"/>
      <c r="DK85" s="269"/>
      <c r="DL85" s="269"/>
      <c r="DM85" s="269"/>
      <c r="DN85" s="269"/>
      <c r="DO85" s="269"/>
      <c r="DP85" s="269"/>
      <c r="DQ85" s="269"/>
      <c r="DR85" s="269"/>
      <c r="DS85" s="269"/>
    </row>
    <row r="86" spans="1:123" x14ac:dyDescent="0.2">
      <c r="A86" s="266"/>
      <c r="B86" s="267" t="s">
        <v>43</v>
      </c>
      <c r="C86" s="269">
        <v>13</v>
      </c>
      <c r="D86" s="269">
        <v>10</v>
      </c>
      <c r="E86" s="269">
        <v>6</v>
      </c>
      <c r="F86" s="269">
        <v>21</v>
      </c>
      <c r="G86" s="269">
        <v>10</v>
      </c>
      <c r="H86" s="269">
        <v>60</v>
      </c>
      <c r="I86" s="269">
        <v>8</v>
      </c>
      <c r="J86" s="269">
        <v>4</v>
      </c>
      <c r="K86" s="269">
        <v>7</v>
      </c>
      <c r="L86" s="269">
        <v>7</v>
      </c>
      <c r="M86" s="269">
        <v>4</v>
      </c>
      <c r="N86" s="269">
        <v>30</v>
      </c>
      <c r="O86" s="269">
        <v>3</v>
      </c>
      <c r="P86" s="269">
        <v>5</v>
      </c>
      <c r="Q86" s="269">
        <v>3</v>
      </c>
      <c r="R86" s="269">
        <v>5</v>
      </c>
      <c r="S86" s="269">
        <v>3</v>
      </c>
      <c r="T86" s="269">
        <v>19</v>
      </c>
      <c r="U86" s="269">
        <v>4</v>
      </c>
      <c r="V86" s="269">
        <v>1</v>
      </c>
      <c r="W86" s="269">
        <v>9</v>
      </c>
      <c r="X86" s="269">
        <v>6</v>
      </c>
      <c r="Y86" s="269"/>
      <c r="Z86" s="269">
        <v>20</v>
      </c>
      <c r="AA86" s="269"/>
      <c r="AB86" s="269"/>
      <c r="AC86" s="269"/>
      <c r="AD86" s="269"/>
      <c r="AE86" s="269"/>
      <c r="AF86" s="269"/>
      <c r="AG86" s="269"/>
      <c r="AH86" s="269"/>
      <c r="AI86" s="269"/>
      <c r="AJ86" s="269"/>
      <c r="AK86" s="269"/>
      <c r="AL86" s="269"/>
      <c r="AM86" s="269"/>
      <c r="AN86" s="269"/>
      <c r="AO86" s="269"/>
      <c r="AP86" s="269"/>
      <c r="AQ86" s="269"/>
      <c r="AR86" s="269"/>
      <c r="AS86" s="269"/>
      <c r="AT86" s="269"/>
      <c r="AU86" s="269"/>
      <c r="AV86" s="269"/>
      <c r="AW86" s="269"/>
      <c r="AX86" s="269"/>
      <c r="AY86" s="269"/>
      <c r="AZ86" s="269"/>
      <c r="BA86" s="269"/>
      <c r="BB86" s="269"/>
      <c r="BC86" s="269"/>
      <c r="BD86" s="269"/>
      <c r="BE86" s="269"/>
      <c r="BF86" s="269"/>
      <c r="BG86" s="269"/>
      <c r="BH86" s="269"/>
      <c r="BI86" s="269"/>
      <c r="BJ86" s="269"/>
      <c r="BK86" s="269"/>
      <c r="BL86" s="269"/>
      <c r="BM86" s="269"/>
      <c r="BN86" s="269"/>
      <c r="BO86" s="269"/>
      <c r="BP86" s="269"/>
      <c r="BQ86" s="269"/>
      <c r="BR86" s="269"/>
      <c r="BS86" s="269"/>
      <c r="BT86" s="269"/>
      <c r="BU86" s="269"/>
      <c r="BV86" s="269"/>
      <c r="BW86" s="269"/>
      <c r="BX86" s="269"/>
      <c r="BY86" s="269"/>
      <c r="BZ86" s="269"/>
      <c r="CA86" s="269"/>
      <c r="CB86" s="269"/>
      <c r="CC86" s="269"/>
      <c r="CD86" s="269"/>
      <c r="CE86" s="269"/>
      <c r="CF86" s="269"/>
      <c r="CG86" s="269"/>
      <c r="CH86" s="269"/>
      <c r="CI86" s="269"/>
      <c r="CJ86" s="269"/>
      <c r="CK86" s="269"/>
      <c r="CL86" s="269"/>
      <c r="CM86" s="269"/>
      <c r="CN86" s="269"/>
      <c r="CO86" s="269"/>
      <c r="CP86" s="269"/>
      <c r="CQ86" s="269"/>
      <c r="CR86" s="269"/>
      <c r="CS86" s="269"/>
      <c r="CT86" s="269"/>
      <c r="CU86" s="269"/>
      <c r="CV86" s="269"/>
      <c r="CW86" s="269"/>
      <c r="CX86" s="269"/>
      <c r="CY86" s="269"/>
      <c r="CZ86" s="269"/>
      <c r="DA86" s="269"/>
      <c r="DB86" s="269"/>
      <c r="DC86" s="269"/>
      <c r="DD86" s="269"/>
      <c r="DE86" s="269"/>
      <c r="DF86" s="269"/>
      <c r="DG86" s="269"/>
      <c r="DH86" s="269"/>
      <c r="DI86" s="269"/>
      <c r="DJ86" s="269"/>
      <c r="DK86" s="269"/>
      <c r="DL86" s="269"/>
      <c r="DM86" s="269"/>
      <c r="DN86" s="269"/>
      <c r="DO86" s="269"/>
      <c r="DP86" s="269"/>
      <c r="DQ86" s="269"/>
      <c r="DR86" s="269"/>
      <c r="DS86" s="269"/>
    </row>
    <row r="87" spans="1:123" x14ac:dyDescent="0.2">
      <c r="A87" s="266"/>
      <c r="B87" s="267" t="s">
        <v>45</v>
      </c>
      <c r="C87" s="269">
        <v>12</v>
      </c>
      <c r="D87" s="269">
        <v>11</v>
      </c>
      <c r="E87" s="269">
        <v>11</v>
      </c>
      <c r="F87" s="269">
        <v>13</v>
      </c>
      <c r="G87" s="269">
        <v>11</v>
      </c>
      <c r="H87" s="269">
        <v>58</v>
      </c>
      <c r="I87" s="269">
        <v>10</v>
      </c>
      <c r="J87" s="269">
        <v>6</v>
      </c>
      <c r="K87" s="269">
        <v>4</v>
      </c>
      <c r="L87" s="269">
        <v>4</v>
      </c>
      <c r="M87" s="269">
        <v>7</v>
      </c>
      <c r="N87" s="269">
        <v>31</v>
      </c>
      <c r="O87" s="269">
        <v>8</v>
      </c>
      <c r="P87" s="269">
        <v>4</v>
      </c>
      <c r="Q87" s="269">
        <v>2</v>
      </c>
      <c r="R87" s="269">
        <v>3</v>
      </c>
      <c r="S87" s="269">
        <v>2</v>
      </c>
      <c r="T87" s="269">
        <v>19</v>
      </c>
      <c r="U87" s="269">
        <v>2</v>
      </c>
      <c r="V87" s="269">
        <v>4</v>
      </c>
      <c r="W87" s="269">
        <v>2</v>
      </c>
      <c r="X87" s="269">
        <v>4</v>
      </c>
      <c r="Y87" s="269">
        <v>6</v>
      </c>
      <c r="Z87" s="269">
        <v>18</v>
      </c>
      <c r="AA87" s="269"/>
      <c r="AB87" s="269"/>
      <c r="AC87" s="269"/>
      <c r="AD87" s="269"/>
      <c r="AE87" s="269"/>
      <c r="AF87" s="269"/>
      <c r="AG87" s="269"/>
      <c r="AH87" s="269"/>
      <c r="AI87" s="269"/>
      <c r="AJ87" s="269"/>
      <c r="AK87" s="269"/>
      <c r="AL87" s="269"/>
      <c r="AM87" s="269"/>
      <c r="AN87" s="269"/>
      <c r="AO87" s="269"/>
      <c r="AP87" s="269"/>
      <c r="AQ87" s="269"/>
      <c r="AR87" s="269"/>
      <c r="AS87" s="269"/>
      <c r="AT87" s="269"/>
      <c r="AU87" s="269"/>
      <c r="AV87" s="269"/>
      <c r="AW87" s="269"/>
      <c r="AX87" s="269"/>
      <c r="AY87" s="269"/>
      <c r="AZ87" s="269"/>
      <c r="BA87" s="269"/>
      <c r="BB87" s="269"/>
      <c r="BC87" s="269"/>
      <c r="BD87" s="269"/>
      <c r="BE87" s="269"/>
      <c r="BF87" s="269"/>
      <c r="BG87" s="269"/>
      <c r="BH87" s="269"/>
      <c r="BI87" s="269"/>
      <c r="BJ87" s="269"/>
      <c r="BK87" s="269"/>
      <c r="BL87" s="269"/>
      <c r="BM87" s="269"/>
      <c r="BN87" s="269"/>
      <c r="BO87" s="269"/>
      <c r="BP87" s="269"/>
      <c r="BQ87" s="269"/>
      <c r="BR87" s="269"/>
      <c r="BS87" s="269"/>
      <c r="BT87" s="269"/>
      <c r="BU87" s="269"/>
      <c r="BV87" s="269"/>
      <c r="BW87" s="269"/>
      <c r="BX87" s="269"/>
      <c r="BY87" s="269"/>
      <c r="BZ87" s="269"/>
      <c r="CA87" s="269"/>
      <c r="CB87" s="269"/>
      <c r="CC87" s="269"/>
      <c r="CD87" s="269"/>
      <c r="CE87" s="269"/>
      <c r="CF87" s="269"/>
      <c r="CG87" s="269"/>
      <c r="CH87" s="269"/>
      <c r="CI87" s="269"/>
      <c r="CJ87" s="269"/>
      <c r="CK87" s="269"/>
      <c r="CL87" s="269"/>
      <c r="CM87" s="269"/>
      <c r="CN87" s="269"/>
      <c r="CO87" s="269"/>
      <c r="CP87" s="269"/>
      <c r="CQ87" s="269"/>
      <c r="CR87" s="269"/>
      <c r="CS87" s="269"/>
      <c r="CT87" s="269"/>
      <c r="CU87" s="269"/>
      <c r="CV87" s="269"/>
      <c r="CW87" s="269"/>
      <c r="CX87" s="269"/>
      <c r="CY87" s="269"/>
      <c r="CZ87" s="269"/>
      <c r="DA87" s="269"/>
      <c r="DB87" s="269"/>
      <c r="DC87" s="269"/>
      <c r="DD87" s="269"/>
      <c r="DE87" s="269"/>
      <c r="DF87" s="269"/>
      <c r="DG87" s="269"/>
      <c r="DH87" s="269"/>
      <c r="DI87" s="269"/>
      <c r="DJ87" s="269"/>
      <c r="DK87" s="269"/>
      <c r="DL87" s="269"/>
      <c r="DM87" s="269"/>
      <c r="DN87" s="269"/>
      <c r="DO87" s="269"/>
      <c r="DP87" s="269"/>
      <c r="DQ87" s="269"/>
      <c r="DR87" s="269"/>
      <c r="DS87" s="269"/>
    </row>
    <row r="88" spans="1:123" x14ac:dyDescent="0.2">
      <c r="A88" s="266"/>
      <c r="B88" s="270"/>
      <c r="C88" s="272">
        <v>453</v>
      </c>
      <c r="D88" s="272">
        <v>380</v>
      </c>
      <c r="E88" s="272">
        <v>322</v>
      </c>
      <c r="F88" s="272">
        <v>334</v>
      </c>
      <c r="G88" s="272">
        <v>309</v>
      </c>
      <c r="H88" s="272">
        <v>1798</v>
      </c>
      <c r="I88" s="272">
        <v>267</v>
      </c>
      <c r="J88" s="272">
        <v>245</v>
      </c>
      <c r="K88" s="272">
        <v>171</v>
      </c>
      <c r="L88" s="272">
        <v>149</v>
      </c>
      <c r="M88" s="272">
        <v>129</v>
      </c>
      <c r="N88" s="272">
        <v>961</v>
      </c>
      <c r="O88" s="272">
        <v>119</v>
      </c>
      <c r="P88" s="272">
        <v>126</v>
      </c>
      <c r="Q88" s="272">
        <v>113</v>
      </c>
      <c r="R88" s="272">
        <v>106</v>
      </c>
      <c r="S88" s="272">
        <v>106</v>
      </c>
      <c r="T88" s="272">
        <v>570</v>
      </c>
      <c r="U88" s="272">
        <v>85</v>
      </c>
      <c r="V88" s="272">
        <v>113</v>
      </c>
      <c r="W88" s="272">
        <v>93</v>
      </c>
      <c r="X88" s="272">
        <v>91</v>
      </c>
      <c r="Y88" s="272">
        <v>90</v>
      </c>
      <c r="Z88" s="272">
        <v>472</v>
      </c>
      <c r="AA88" s="272"/>
      <c r="AB88" s="269"/>
      <c r="AC88" s="269"/>
      <c r="AD88" s="269"/>
      <c r="AE88" s="269"/>
      <c r="AF88" s="269"/>
      <c r="AG88" s="269"/>
      <c r="AH88" s="269"/>
      <c r="AI88" s="269"/>
      <c r="AJ88" s="269"/>
      <c r="AK88" s="269"/>
      <c r="AL88" s="269"/>
      <c r="AM88" s="269"/>
      <c r="AN88" s="269"/>
      <c r="AO88" s="269"/>
      <c r="AP88" s="269"/>
      <c r="AQ88" s="269"/>
      <c r="AR88" s="269"/>
      <c r="AS88" s="269"/>
      <c r="AT88" s="269"/>
      <c r="AU88" s="269"/>
      <c r="AV88" s="269"/>
      <c r="AW88" s="269"/>
      <c r="AX88" s="269"/>
      <c r="AY88" s="269"/>
      <c r="AZ88" s="269"/>
      <c r="BA88" s="269"/>
      <c r="BB88" s="269"/>
      <c r="BC88" s="269"/>
      <c r="BD88" s="269"/>
      <c r="BE88" s="269"/>
      <c r="BF88" s="269"/>
      <c r="BG88" s="269"/>
      <c r="BH88" s="269"/>
      <c r="BI88" s="269"/>
      <c r="BJ88" s="269"/>
      <c r="BK88" s="269"/>
      <c r="BL88" s="269"/>
      <c r="BM88" s="269"/>
      <c r="BN88" s="269"/>
      <c r="BO88" s="269"/>
      <c r="BP88" s="269"/>
      <c r="BQ88" s="269"/>
      <c r="BR88" s="269"/>
      <c r="BS88" s="269"/>
      <c r="BT88" s="269"/>
      <c r="BU88" s="269"/>
      <c r="BV88" s="269"/>
      <c r="BW88" s="269"/>
      <c r="BX88" s="269"/>
      <c r="BY88" s="269"/>
      <c r="BZ88" s="269"/>
      <c r="CA88" s="269"/>
      <c r="CB88" s="269"/>
      <c r="CC88" s="269"/>
      <c r="CD88" s="269"/>
      <c r="CE88" s="269"/>
      <c r="CF88" s="269"/>
      <c r="CG88" s="269"/>
      <c r="CH88" s="269"/>
      <c r="CI88" s="269"/>
      <c r="CJ88" s="269"/>
      <c r="CK88" s="269"/>
      <c r="CL88" s="269"/>
      <c r="CM88" s="269"/>
      <c r="CN88" s="269"/>
      <c r="CO88" s="269"/>
      <c r="CP88" s="269"/>
      <c r="CQ88" s="269"/>
      <c r="CR88" s="269"/>
      <c r="CS88" s="269"/>
      <c r="CT88" s="269"/>
      <c r="CU88" s="269"/>
      <c r="CV88" s="269"/>
      <c r="CW88" s="269"/>
      <c r="CX88" s="269"/>
      <c r="CY88" s="269"/>
      <c r="CZ88" s="269"/>
      <c r="DA88" s="269"/>
      <c r="DB88" s="269"/>
      <c r="DC88" s="269"/>
      <c r="DD88" s="269"/>
      <c r="DE88" s="269"/>
      <c r="DF88" s="269"/>
      <c r="DG88" s="269"/>
      <c r="DH88" s="269"/>
      <c r="DI88" s="269"/>
      <c r="DJ88" s="269"/>
      <c r="DK88" s="269"/>
      <c r="DL88" s="269"/>
      <c r="DM88" s="269"/>
      <c r="DN88" s="269"/>
      <c r="DO88" s="269"/>
      <c r="DP88" s="269"/>
      <c r="DQ88" s="269"/>
      <c r="DR88" s="269"/>
      <c r="DS88" s="269"/>
    </row>
    <row r="89" spans="1:123" x14ac:dyDescent="0.2">
      <c r="A89" s="266"/>
      <c r="B89" s="270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2"/>
      <c r="N89" s="272"/>
      <c r="O89" s="272"/>
      <c r="P89" s="272"/>
      <c r="Q89" s="272"/>
      <c r="R89" s="272"/>
      <c r="S89" s="272"/>
      <c r="T89" s="272"/>
      <c r="U89" s="272"/>
      <c r="V89" s="272"/>
      <c r="W89" s="272"/>
      <c r="X89" s="272"/>
      <c r="Y89" s="272"/>
      <c r="Z89" s="272"/>
      <c r="AA89" s="272"/>
      <c r="AB89" s="269"/>
      <c r="AC89" s="269"/>
      <c r="AD89" s="269"/>
      <c r="AE89" s="269"/>
      <c r="AF89" s="269"/>
      <c r="AG89" s="269"/>
      <c r="AH89" s="269"/>
      <c r="AI89" s="269"/>
      <c r="AJ89" s="269"/>
      <c r="AK89" s="269"/>
      <c r="AL89" s="269"/>
      <c r="AM89" s="269"/>
      <c r="AN89" s="269"/>
      <c r="AO89" s="269"/>
      <c r="AP89" s="269"/>
      <c r="AQ89" s="269"/>
      <c r="AR89" s="269"/>
      <c r="AS89" s="269"/>
      <c r="AT89" s="269"/>
      <c r="AU89" s="269"/>
      <c r="AV89" s="269"/>
      <c r="AW89" s="269"/>
      <c r="AX89" s="269"/>
      <c r="AY89" s="269"/>
      <c r="AZ89" s="269"/>
      <c r="BA89" s="269"/>
      <c r="BB89" s="269"/>
      <c r="BC89" s="269"/>
      <c r="BD89" s="269"/>
      <c r="BE89" s="269"/>
      <c r="BF89" s="269"/>
      <c r="BG89" s="269"/>
      <c r="BH89" s="269"/>
      <c r="BI89" s="269"/>
      <c r="BJ89" s="269"/>
      <c r="BK89" s="269"/>
      <c r="BL89" s="269"/>
      <c r="BM89" s="269"/>
      <c r="BN89" s="269"/>
      <c r="BO89" s="269"/>
      <c r="BP89" s="269"/>
      <c r="BQ89" s="269"/>
      <c r="BR89" s="269"/>
      <c r="BS89" s="269"/>
      <c r="BT89" s="269"/>
      <c r="BU89" s="269"/>
      <c r="BV89" s="269"/>
      <c r="BW89" s="269"/>
      <c r="BX89" s="269"/>
      <c r="BY89" s="269"/>
      <c r="BZ89" s="269"/>
      <c r="CA89" s="269"/>
      <c r="CB89" s="269"/>
      <c r="CC89" s="269"/>
      <c r="CD89" s="269"/>
      <c r="CE89" s="269"/>
      <c r="CF89" s="269"/>
      <c r="CG89" s="269"/>
      <c r="CH89" s="269"/>
      <c r="CI89" s="269"/>
      <c r="CJ89" s="269"/>
      <c r="CK89" s="269"/>
      <c r="CL89" s="269"/>
      <c r="CM89" s="269"/>
      <c r="CN89" s="269"/>
      <c r="CO89" s="269"/>
      <c r="CP89" s="269"/>
      <c r="CQ89" s="269"/>
      <c r="CR89" s="269"/>
      <c r="CS89" s="269"/>
      <c r="CT89" s="269"/>
      <c r="CU89" s="269"/>
      <c r="CV89" s="269"/>
      <c r="CW89" s="269"/>
      <c r="CX89" s="269"/>
      <c r="CY89" s="269"/>
      <c r="CZ89" s="269"/>
      <c r="DA89" s="269"/>
      <c r="DB89" s="269"/>
      <c r="DC89" s="269"/>
      <c r="DD89" s="269"/>
      <c r="DE89" s="269"/>
      <c r="DF89" s="269"/>
      <c r="DG89" s="269"/>
      <c r="DH89" s="269"/>
      <c r="DI89" s="269"/>
      <c r="DJ89" s="269"/>
      <c r="DK89" s="269"/>
      <c r="DL89" s="269"/>
      <c r="DM89" s="269"/>
      <c r="DN89" s="269"/>
      <c r="DO89" s="269"/>
      <c r="DP89" s="269"/>
      <c r="DQ89" s="269"/>
      <c r="DR89" s="269"/>
      <c r="DS89" s="269"/>
    </row>
    <row r="90" spans="1:123" ht="22.5" x14ac:dyDescent="0.2">
      <c r="A90" s="266"/>
      <c r="B90" s="265"/>
      <c r="C90" s="265">
        <v>80</v>
      </c>
      <c r="D90" s="265">
        <v>81</v>
      </c>
      <c r="E90" s="265">
        <v>82</v>
      </c>
      <c r="F90" s="265">
        <v>83</v>
      </c>
      <c r="G90" s="265">
        <v>84</v>
      </c>
      <c r="H90" s="265" t="s">
        <v>243</v>
      </c>
      <c r="I90" s="265">
        <v>85</v>
      </c>
      <c r="J90" s="265">
        <v>86</v>
      </c>
      <c r="K90" s="265">
        <v>87</v>
      </c>
      <c r="L90" s="265">
        <v>88</v>
      </c>
      <c r="M90" s="265">
        <v>89</v>
      </c>
      <c r="N90" s="265" t="s">
        <v>244</v>
      </c>
      <c r="O90" s="265">
        <v>90</v>
      </c>
      <c r="P90" s="265">
        <v>91</v>
      </c>
      <c r="Q90" s="265">
        <v>92</v>
      </c>
      <c r="R90" s="265">
        <v>93</v>
      </c>
      <c r="S90" s="265">
        <v>94</v>
      </c>
      <c r="T90" s="265" t="s">
        <v>245</v>
      </c>
      <c r="U90" s="265">
        <v>95</v>
      </c>
      <c r="V90" s="265">
        <v>96</v>
      </c>
      <c r="W90" s="265">
        <v>97</v>
      </c>
      <c r="X90" s="265">
        <v>98</v>
      </c>
      <c r="Y90" s="265" t="s">
        <v>246</v>
      </c>
      <c r="Z90" s="265" t="s">
        <v>247</v>
      </c>
      <c r="AA90" s="269"/>
      <c r="AB90" s="269"/>
      <c r="AC90" s="269"/>
      <c r="AD90" s="269"/>
      <c r="AE90" s="269"/>
      <c r="AF90" s="269"/>
      <c r="AG90" s="269"/>
      <c r="AH90" s="269"/>
      <c r="AI90" s="269"/>
      <c r="AJ90" s="269"/>
      <c r="AK90" s="269"/>
      <c r="AL90" s="269"/>
      <c r="AM90" s="269"/>
      <c r="AN90" s="269"/>
      <c r="AO90" s="269"/>
      <c r="AP90" s="269"/>
      <c r="AQ90" s="269"/>
      <c r="AR90" s="269"/>
      <c r="AS90" s="269"/>
      <c r="AT90" s="269"/>
      <c r="AU90" s="269"/>
      <c r="AV90" s="269"/>
      <c r="AW90" s="269"/>
      <c r="AX90" s="269"/>
      <c r="AY90" s="269"/>
      <c r="AZ90" s="269"/>
      <c r="BA90" s="269"/>
      <c r="BB90" s="269"/>
      <c r="BC90" s="269"/>
      <c r="BD90" s="269"/>
      <c r="BE90" s="269"/>
      <c r="BF90" s="269"/>
      <c r="BG90" s="269"/>
      <c r="BH90" s="269"/>
      <c r="BI90" s="269"/>
      <c r="BJ90" s="269"/>
      <c r="BK90" s="269"/>
      <c r="BL90" s="269"/>
      <c r="BM90" s="269"/>
      <c r="BN90" s="269"/>
      <c r="BO90" s="269"/>
      <c r="BP90" s="269"/>
      <c r="BQ90" s="269"/>
      <c r="BR90" s="269"/>
      <c r="BS90" s="269"/>
      <c r="BT90" s="269"/>
      <c r="BU90" s="269"/>
      <c r="BV90" s="269"/>
      <c r="BW90" s="269"/>
      <c r="BX90" s="269"/>
      <c r="BY90" s="269"/>
      <c r="BZ90" s="269"/>
      <c r="CA90" s="269"/>
      <c r="CB90" s="269"/>
      <c r="CC90" s="269"/>
      <c r="CD90" s="269"/>
      <c r="CE90" s="269"/>
      <c r="CF90" s="269"/>
      <c r="CG90" s="269"/>
      <c r="CH90" s="269"/>
      <c r="CI90" s="269"/>
      <c r="CJ90" s="269"/>
      <c r="CK90" s="269"/>
      <c r="CL90" s="269"/>
      <c r="CM90" s="269"/>
      <c r="CN90" s="269"/>
      <c r="CO90" s="269"/>
      <c r="CP90" s="269"/>
      <c r="CQ90" s="269"/>
      <c r="CR90" s="269"/>
      <c r="CS90" s="269"/>
      <c r="CT90" s="269"/>
      <c r="CU90" s="269"/>
      <c r="CV90" s="269"/>
      <c r="CW90" s="269"/>
      <c r="CX90" s="269"/>
      <c r="CY90" s="269"/>
      <c r="CZ90" s="269"/>
      <c r="DA90" s="269"/>
      <c r="DB90" s="269"/>
      <c r="DC90" s="269"/>
      <c r="DD90" s="269"/>
      <c r="DE90" s="269"/>
      <c r="DF90" s="269"/>
      <c r="DG90" s="269"/>
      <c r="DH90" s="269"/>
      <c r="DI90" s="269"/>
      <c r="DJ90" s="269"/>
      <c r="DK90" s="269"/>
      <c r="DL90" s="269"/>
      <c r="DM90" s="269"/>
      <c r="DN90" s="269"/>
      <c r="DO90" s="269"/>
      <c r="DP90" s="269"/>
      <c r="DQ90" s="269"/>
      <c r="DR90" s="269"/>
      <c r="DS90" s="269"/>
    </row>
    <row r="91" spans="1:123" x14ac:dyDescent="0.2">
      <c r="A91" s="266"/>
      <c r="B91" s="267" t="s">
        <v>11</v>
      </c>
      <c r="C91" s="269">
        <v>22</v>
      </c>
      <c r="D91" s="269">
        <v>16</v>
      </c>
      <c r="E91" s="269">
        <v>18</v>
      </c>
      <c r="F91" s="269">
        <v>17</v>
      </c>
      <c r="G91" s="269">
        <v>18</v>
      </c>
      <c r="H91" s="269">
        <v>91</v>
      </c>
      <c r="I91" s="269">
        <v>5</v>
      </c>
      <c r="J91" s="269">
        <v>8</v>
      </c>
      <c r="K91" s="269">
        <v>9</v>
      </c>
      <c r="L91" s="269">
        <v>5</v>
      </c>
      <c r="M91" s="269">
        <v>3</v>
      </c>
      <c r="N91" s="269">
        <v>30</v>
      </c>
      <c r="O91" s="269">
        <v>2</v>
      </c>
      <c r="P91" s="269">
        <v>3</v>
      </c>
      <c r="Q91" s="269">
        <v>1</v>
      </c>
      <c r="R91" s="269">
        <v>2</v>
      </c>
      <c r="S91" s="269"/>
      <c r="T91" s="269">
        <v>8</v>
      </c>
      <c r="U91" s="269">
        <v>2</v>
      </c>
      <c r="V91" s="269"/>
      <c r="W91" s="269">
        <v>1</v>
      </c>
      <c r="X91" s="269">
        <v>1</v>
      </c>
      <c r="Y91" s="269">
        <v>4</v>
      </c>
      <c r="Z91" s="269"/>
      <c r="AA91" s="269"/>
      <c r="AB91" s="269"/>
      <c r="AC91" s="269"/>
      <c r="AD91" s="269"/>
      <c r="AE91" s="269"/>
      <c r="AF91" s="269"/>
      <c r="AG91" s="269"/>
      <c r="AH91" s="269"/>
      <c r="AI91" s="269"/>
      <c r="AJ91" s="269"/>
      <c r="AK91" s="269"/>
      <c r="AL91" s="269"/>
      <c r="AM91" s="269"/>
      <c r="AN91" s="269"/>
      <c r="AO91" s="269"/>
      <c r="AP91" s="269"/>
      <c r="AQ91" s="269"/>
      <c r="AR91" s="269"/>
      <c r="AS91" s="269"/>
      <c r="AT91" s="269"/>
      <c r="AU91" s="269"/>
      <c r="AV91" s="269"/>
      <c r="AW91" s="269"/>
      <c r="AX91" s="269"/>
      <c r="AY91" s="269"/>
      <c r="AZ91" s="269"/>
      <c r="BA91" s="269"/>
      <c r="BB91" s="269"/>
      <c r="BC91" s="269"/>
      <c r="BD91" s="269"/>
      <c r="BE91" s="269"/>
      <c r="BF91" s="269"/>
      <c r="BG91" s="269"/>
      <c r="BH91" s="269"/>
      <c r="BI91" s="269"/>
      <c r="BJ91" s="269"/>
      <c r="BK91" s="269"/>
      <c r="BL91" s="269"/>
      <c r="BM91" s="269"/>
      <c r="BN91" s="269"/>
      <c r="BO91" s="269"/>
      <c r="BP91" s="269"/>
      <c r="BQ91" s="269"/>
      <c r="BR91" s="269"/>
      <c r="BS91" s="269"/>
      <c r="BT91" s="269"/>
      <c r="BU91" s="269"/>
      <c r="BV91" s="269"/>
      <c r="BW91" s="269"/>
      <c r="BX91" s="269"/>
      <c r="BY91" s="269"/>
      <c r="BZ91" s="269"/>
      <c r="CA91" s="269"/>
      <c r="CB91" s="269"/>
      <c r="CC91" s="269"/>
      <c r="CD91" s="269"/>
      <c r="CE91" s="269"/>
      <c r="CF91" s="269"/>
      <c r="CG91" s="269"/>
      <c r="CH91" s="269"/>
      <c r="CI91" s="269"/>
      <c r="CJ91" s="269"/>
      <c r="CK91" s="269"/>
      <c r="CL91" s="269"/>
      <c r="CM91" s="269"/>
      <c r="CN91" s="269"/>
      <c r="CO91" s="269"/>
      <c r="CP91" s="269"/>
      <c r="CQ91" s="269"/>
      <c r="CR91" s="269"/>
      <c r="CS91" s="269"/>
      <c r="CT91" s="269"/>
      <c r="CU91" s="269"/>
      <c r="CV91" s="269"/>
      <c r="CW91" s="269"/>
      <c r="CX91" s="269"/>
      <c r="CY91" s="269"/>
      <c r="CZ91" s="269"/>
      <c r="DA91" s="269"/>
      <c r="DB91" s="269"/>
      <c r="DC91" s="269"/>
      <c r="DD91" s="269"/>
      <c r="DE91" s="269"/>
      <c r="DF91" s="269"/>
      <c r="DG91" s="269"/>
      <c r="DH91" s="269"/>
      <c r="DI91" s="269"/>
      <c r="DJ91" s="269"/>
      <c r="DK91" s="269"/>
      <c r="DL91" s="269"/>
      <c r="DM91" s="269"/>
      <c r="DN91" s="269"/>
      <c r="DO91" s="269"/>
      <c r="DP91" s="269"/>
      <c r="DQ91" s="269"/>
      <c r="DR91" s="269"/>
      <c r="DS91" s="269"/>
    </row>
    <row r="92" spans="1:123" x14ac:dyDescent="0.2">
      <c r="A92" s="266"/>
      <c r="B92" s="267" t="s">
        <v>13</v>
      </c>
      <c r="C92" s="269">
        <v>1</v>
      </c>
      <c r="D92" s="269">
        <v>3</v>
      </c>
      <c r="E92" s="269"/>
      <c r="F92" s="269">
        <v>2</v>
      </c>
      <c r="G92" s="269"/>
      <c r="H92" s="269">
        <v>6</v>
      </c>
      <c r="I92" s="269">
        <v>2</v>
      </c>
      <c r="J92" s="269">
        <v>3</v>
      </c>
      <c r="K92" s="269"/>
      <c r="L92" s="269"/>
      <c r="M92" s="269"/>
      <c r="N92" s="269">
        <v>5</v>
      </c>
      <c r="O92" s="269"/>
      <c r="P92" s="269"/>
      <c r="Q92" s="269"/>
      <c r="R92" s="269"/>
      <c r="S92" s="269">
        <v>1</v>
      </c>
      <c r="T92" s="269">
        <v>1</v>
      </c>
      <c r="U92" s="269"/>
      <c r="V92" s="269"/>
      <c r="W92" s="269"/>
      <c r="X92" s="269"/>
      <c r="Y92" s="269"/>
      <c r="Z92" s="269"/>
      <c r="AA92" s="269"/>
      <c r="AB92" s="269"/>
      <c r="AC92" s="269"/>
      <c r="AD92" s="269"/>
      <c r="AE92" s="269"/>
      <c r="AF92" s="269"/>
      <c r="AG92" s="269"/>
      <c r="AH92" s="269"/>
      <c r="AI92" s="269"/>
      <c r="AJ92" s="269"/>
      <c r="AK92" s="269"/>
      <c r="AL92" s="269"/>
      <c r="AM92" s="269"/>
      <c r="AN92" s="269"/>
      <c r="AO92" s="269"/>
      <c r="AP92" s="269"/>
      <c r="AQ92" s="269"/>
      <c r="AR92" s="269"/>
      <c r="AS92" s="269"/>
      <c r="AT92" s="269"/>
      <c r="AU92" s="269"/>
      <c r="AV92" s="269"/>
      <c r="AW92" s="269"/>
      <c r="AX92" s="269"/>
      <c r="AY92" s="269"/>
      <c r="AZ92" s="269"/>
      <c r="BA92" s="269"/>
      <c r="BB92" s="269"/>
      <c r="BC92" s="269"/>
      <c r="BD92" s="269"/>
      <c r="BE92" s="269"/>
      <c r="BF92" s="269"/>
      <c r="BG92" s="269"/>
      <c r="BH92" s="269"/>
      <c r="BI92" s="269"/>
      <c r="BJ92" s="269"/>
      <c r="BK92" s="269"/>
      <c r="BL92" s="269"/>
      <c r="BM92" s="269"/>
      <c r="BN92" s="269"/>
      <c r="BO92" s="269"/>
      <c r="BP92" s="269"/>
      <c r="BQ92" s="269"/>
      <c r="BR92" s="269"/>
      <c r="BS92" s="269"/>
      <c r="BT92" s="269"/>
      <c r="BU92" s="269"/>
      <c r="BV92" s="269"/>
      <c r="BW92" s="269"/>
      <c r="BX92" s="269"/>
      <c r="BY92" s="269"/>
      <c r="BZ92" s="269"/>
      <c r="CA92" s="269"/>
      <c r="CB92" s="269"/>
      <c r="CC92" s="269"/>
      <c r="CD92" s="269"/>
      <c r="CE92" s="269"/>
      <c r="CF92" s="269"/>
      <c r="CG92" s="269"/>
      <c r="CH92" s="269"/>
      <c r="CI92" s="269"/>
      <c r="CJ92" s="269"/>
      <c r="CK92" s="269"/>
      <c r="CL92" s="269"/>
      <c r="CM92" s="269"/>
      <c r="CN92" s="269"/>
      <c r="CO92" s="269"/>
      <c r="CP92" s="269"/>
      <c r="CQ92" s="269"/>
      <c r="CR92" s="269"/>
      <c r="CS92" s="269"/>
      <c r="CT92" s="269"/>
      <c r="CU92" s="269"/>
      <c r="CV92" s="269"/>
      <c r="CW92" s="269"/>
      <c r="CX92" s="269"/>
      <c r="CY92" s="269"/>
      <c r="CZ92" s="269"/>
      <c r="DA92" s="269"/>
      <c r="DB92" s="269"/>
      <c r="DC92" s="269"/>
      <c r="DD92" s="269"/>
      <c r="DE92" s="269"/>
      <c r="DF92" s="269"/>
      <c r="DG92" s="269"/>
      <c r="DH92" s="269"/>
      <c r="DI92" s="269"/>
      <c r="DJ92" s="269"/>
      <c r="DK92" s="269"/>
      <c r="DL92" s="269"/>
      <c r="DM92" s="269"/>
      <c r="DN92" s="269"/>
      <c r="DO92" s="269"/>
      <c r="DP92" s="269"/>
      <c r="DQ92" s="269"/>
      <c r="DR92" s="269"/>
      <c r="DS92" s="269"/>
    </row>
    <row r="93" spans="1:123" x14ac:dyDescent="0.2">
      <c r="A93" s="266"/>
      <c r="B93" s="267" t="s">
        <v>15</v>
      </c>
      <c r="C93" s="269"/>
      <c r="D93" s="269">
        <v>3</v>
      </c>
      <c r="E93" s="269">
        <v>3</v>
      </c>
      <c r="F93" s="269">
        <v>1</v>
      </c>
      <c r="G93" s="269">
        <v>4</v>
      </c>
      <c r="H93" s="269">
        <v>11</v>
      </c>
      <c r="I93" s="269"/>
      <c r="J93" s="269">
        <v>5</v>
      </c>
      <c r="K93" s="269"/>
      <c r="L93" s="269"/>
      <c r="M93" s="269"/>
      <c r="N93" s="269">
        <v>5</v>
      </c>
      <c r="O93" s="269"/>
      <c r="P93" s="269"/>
      <c r="Q93" s="269"/>
      <c r="R93" s="269">
        <v>1</v>
      </c>
      <c r="S93" s="269"/>
      <c r="T93" s="269">
        <v>1</v>
      </c>
      <c r="U93" s="269"/>
      <c r="V93" s="269"/>
      <c r="W93" s="269"/>
      <c r="X93" s="269"/>
      <c r="Y93" s="269"/>
      <c r="Z93" s="269"/>
      <c r="AA93" s="269"/>
      <c r="AB93" s="269"/>
      <c r="AC93" s="269"/>
      <c r="AD93" s="269"/>
      <c r="AE93" s="269"/>
      <c r="AF93" s="269"/>
      <c r="AG93" s="269"/>
      <c r="AH93" s="269"/>
      <c r="AI93" s="269"/>
      <c r="AJ93" s="269"/>
      <c r="AK93" s="269"/>
      <c r="AL93" s="269"/>
      <c r="AM93" s="269"/>
      <c r="AN93" s="269"/>
      <c r="AO93" s="269"/>
      <c r="AP93" s="269"/>
      <c r="AQ93" s="269"/>
      <c r="AR93" s="269"/>
      <c r="AS93" s="269"/>
      <c r="AT93" s="269"/>
      <c r="AU93" s="269"/>
      <c r="AV93" s="269"/>
      <c r="AW93" s="269"/>
      <c r="AX93" s="269"/>
      <c r="AY93" s="269"/>
      <c r="AZ93" s="269"/>
      <c r="BA93" s="269"/>
      <c r="BB93" s="269"/>
      <c r="BC93" s="269"/>
      <c r="BD93" s="269"/>
      <c r="BE93" s="269"/>
      <c r="BF93" s="269"/>
      <c r="BG93" s="269"/>
      <c r="BH93" s="269"/>
      <c r="BI93" s="269"/>
      <c r="BJ93" s="269"/>
      <c r="BK93" s="269"/>
      <c r="BL93" s="269"/>
      <c r="BM93" s="269"/>
      <c r="BN93" s="269"/>
      <c r="BO93" s="269"/>
      <c r="BP93" s="269"/>
      <c r="BQ93" s="269"/>
      <c r="BR93" s="269"/>
      <c r="BS93" s="269"/>
      <c r="BT93" s="269"/>
      <c r="BU93" s="269"/>
      <c r="BV93" s="269"/>
      <c r="BW93" s="269"/>
      <c r="BX93" s="269"/>
      <c r="BY93" s="269"/>
      <c r="BZ93" s="269"/>
      <c r="CA93" s="269"/>
      <c r="CB93" s="269"/>
      <c r="CC93" s="269"/>
      <c r="CD93" s="269"/>
      <c r="CE93" s="269"/>
      <c r="CF93" s="269"/>
      <c r="CG93" s="269"/>
      <c r="CH93" s="269"/>
      <c r="CI93" s="269"/>
      <c r="CJ93" s="269"/>
      <c r="CK93" s="269"/>
      <c r="CL93" s="269"/>
      <c r="CM93" s="269"/>
      <c r="CN93" s="269"/>
      <c r="CO93" s="269"/>
      <c r="CP93" s="269"/>
      <c r="CQ93" s="269"/>
      <c r="CR93" s="269"/>
      <c r="CS93" s="269"/>
      <c r="CT93" s="269"/>
      <c r="CU93" s="269"/>
      <c r="CV93" s="269"/>
      <c r="CW93" s="269"/>
      <c r="CX93" s="269"/>
      <c r="CY93" s="269"/>
      <c r="CZ93" s="269"/>
      <c r="DA93" s="269"/>
      <c r="DB93" s="269"/>
      <c r="DC93" s="269"/>
      <c r="DD93" s="269"/>
      <c r="DE93" s="269"/>
      <c r="DF93" s="269"/>
      <c r="DG93" s="269"/>
      <c r="DH93" s="269"/>
      <c r="DI93" s="269"/>
      <c r="DJ93" s="269"/>
      <c r="DK93" s="269"/>
      <c r="DL93" s="269"/>
      <c r="DM93" s="269"/>
      <c r="DN93" s="269"/>
      <c r="DO93" s="269"/>
      <c r="DP93" s="269"/>
      <c r="DQ93" s="269"/>
      <c r="DR93" s="269"/>
      <c r="DS93" s="269"/>
    </row>
    <row r="94" spans="1:123" x14ac:dyDescent="0.2">
      <c r="A94" s="266"/>
      <c r="B94" s="267" t="s">
        <v>17</v>
      </c>
      <c r="C94" s="269">
        <v>2</v>
      </c>
      <c r="D94" s="269"/>
      <c r="E94" s="269">
        <v>2</v>
      </c>
      <c r="F94" s="269">
        <v>5</v>
      </c>
      <c r="G94" s="269">
        <v>1</v>
      </c>
      <c r="H94" s="269">
        <v>10</v>
      </c>
      <c r="I94" s="269"/>
      <c r="J94" s="269">
        <v>3</v>
      </c>
      <c r="K94" s="269">
        <v>1</v>
      </c>
      <c r="L94" s="269"/>
      <c r="M94" s="269">
        <v>1</v>
      </c>
      <c r="N94" s="269">
        <v>5</v>
      </c>
      <c r="O94" s="269"/>
      <c r="P94" s="269"/>
      <c r="Q94" s="269">
        <v>1</v>
      </c>
      <c r="R94" s="269"/>
      <c r="S94" s="269"/>
      <c r="T94" s="269">
        <v>1</v>
      </c>
      <c r="U94" s="269"/>
      <c r="V94" s="269"/>
      <c r="W94" s="269"/>
      <c r="X94" s="269"/>
      <c r="Y94" s="269"/>
      <c r="Z94" s="269"/>
      <c r="AA94" s="269"/>
      <c r="AB94" s="269"/>
      <c r="AC94" s="269"/>
      <c r="AD94" s="269"/>
      <c r="AE94" s="269"/>
      <c r="AF94" s="269"/>
      <c r="AG94" s="269"/>
      <c r="AH94" s="269"/>
      <c r="AI94" s="269"/>
      <c r="AJ94" s="269"/>
      <c r="AK94" s="269"/>
      <c r="AL94" s="269"/>
      <c r="AM94" s="269"/>
      <c r="AN94" s="269"/>
      <c r="AO94" s="269"/>
      <c r="AP94" s="269"/>
      <c r="AQ94" s="269"/>
      <c r="AR94" s="269"/>
      <c r="AS94" s="269"/>
      <c r="AT94" s="269"/>
      <c r="AU94" s="269"/>
      <c r="AV94" s="269"/>
      <c r="AW94" s="269"/>
      <c r="AX94" s="269"/>
      <c r="AY94" s="269"/>
      <c r="AZ94" s="269"/>
      <c r="BA94" s="269"/>
      <c r="BB94" s="269"/>
      <c r="BC94" s="269"/>
      <c r="BD94" s="269"/>
      <c r="BE94" s="269"/>
      <c r="BF94" s="269"/>
      <c r="BG94" s="269"/>
      <c r="BH94" s="269"/>
      <c r="BI94" s="269"/>
      <c r="BJ94" s="269"/>
      <c r="BK94" s="269"/>
      <c r="BL94" s="269"/>
      <c r="BM94" s="269"/>
      <c r="BN94" s="269"/>
      <c r="BO94" s="269"/>
      <c r="BP94" s="269"/>
      <c r="BQ94" s="269"/>
      <c r="BR94" s="269"/>
      <c r="BS94" s="269"/>
      <c r="BT94" s="269"/>
      <c r="BU94" s="269"/>
      <c r="BV94" s="269"/>
      <c r="BW94" s="269"/>
      <c r="BX94" s="269"/>
      <c r="BY94" s="269"/>
      <c r="BZ94" s="269"/>
      <c r="CA94" s="269"/>
      <c r="CB94" s="269"/>
      <c r="CC94" s="269"/>
      <c r="CD94" s="269"/>
      <c r="CE94" s="269"/>
      <c r="CF94" s="269"/>
      <c r="CG94" s="269"/>
      <c r="CH94" s="269"/>
      <c r="CI94" s="269"/>
      <c r="CJ94" s="269"/>
      <c r="CK94" s="269"/>
      <c r="CL94" s="269"/>
      <c r="CM94" s="269"/>
      <c r="CN94" s="269"/>
      <c r="CO94" s="269"/>
      <c r="CP94" s="269"/>
      <c r="CQ94" s="269"/>
      <c r="CR94" s="269"/>
      <c r="CS94" s="269"/>
      <c r="CT94" s="269"/>
      <c r="CU94" s="269"/>
      <c r="CV94" s="269"/>
      <c r="CW94" s="269"/>
      <c r="CX94" s="269"/>
      <c r="CY94" s="269"/>
      <c r="CZ94" s="269"/>
      <c r="DA94" s="269"/>
      <c r="DB94" s="269"/>
      <c r="DC94" s="269"/>
      <c r="DD94" s="269"/>
      <c r="DE94" s="269"/>
      <c r="DF94" s="269"/>
      <c r="DG94" s="269"/>
      <c r="DH94" s="269"/>
      <c r="DI94" s="269"/>
      <c r="DJ94" s="269"/>
      <c r="DK94" s="269"/>
      <c r="DL94" s="269"/>
      <c r="DM94" s="269"/>
      <c r="DN94" s="269"/>
      <c r="DO94" s="269"/>
      <c r="DP94" s="269"/>
      <c r="DQ94" s="269"/>
      <c r="DR94" s="269"/>
      <c r="DS94" s="269"/>
    </row>
    <row r="95" spans="1:123" x14ac:dyDescent="0.2">
      <c r="A95" s="266"/>
      <c r="B95" s="267" t="s">
        <v>19</v>
      </c>
      <c r="C95" s="269">
        <v>7</v>
      </c>
      <c r="D95" s="269">
        <v>1</v>
      </c>
      <c r="E95" s="269">
        <v>4</v>
      </c>
      <c r="F95" s="269">
        <v>1</v>
      </c>
      <c r="G95" s="269"/>
      <c r="H95" s="269">
        <v>13</v>
      </c>
      <c r="I95" s="269">
        <v>2</v>
      </c>
      <c r="J95" s="269">
        <v>2</v>
      </c>
      <c r="K95" s="269"/>
      <c r="L95" s="269">
        <v>2</v>
      </c>
      <c r="M95" s="269"/>
      <c r="N95" s="269">
        <v>6</v>
      </c>
      <c r="O95" s="269">
        <v>1</v>
      </c>
      <c r="P95" s="269"/>
      <c r="Q95" s="269">
        <v>1</v>
      </c>
      <c r="R95" s="269"/>
      <c r="S95" s="269"/>
      <c r="T95" s="269">
        <v>2</v>
      </c>
      <c r="U95" s="269"/>
      <c r="V95" s="269"/>
      <c r="W95" s="269"/>
      <c r="X95" s="269"/>
      <c r="Y95" s="269"/>
      <c r="Z95" s="269"/>
      <c r="AA95" s="269"/>
      <c r="AB95" s="269"/>
      <c r="AC95" s="269"/>
      <c r="AD95" s="269"/>
      <c r="AE95" s="269"/>
      <c r="AF95" s="269"/>
      <c r="AG95" s="269"/>
      <c r="AH95" s="269"/>
      <c r="AI95" s="269"/>
      <c r="AJ95" s="269"/>
      <c r="AK95" s="269"/>
      <c r="AL95" s="269"/>
      <c r="AM95" s="269"/>
      <c r="AN95" s="269"/>
      <c r="AO95" s="269"/>
      <c r="AP95" s="269"/>
      <c r="AQ95" s="269"/>
      <c r="AR95" s="269"/>
      <c r="AS95" s="269"/>
      <c r="AT95" s="269"/>
      <c r="AU95" s="269"/>
      <c r="AV95" s="269"/>
      <c r="AW95" s="269"/>
      <c r="AX95" s="269"/>
      <c r="AY95" s="269"/>
      <c r="AZ95" s="269"/>
      <c r="BA95" s="269"/>
      <c r="BB95" s="269"/>
      <c r="BC95" s="269"/>
      <c r="BD95" s="269"/>
      <c r="BE95" s="269"/>
      <c r="BF95" s="269"/>
      <c r="BG95" s="269"/>
      <c r="BH95" s="269"/>
      <c r="BI95" s="269"/>
      <c r="BJ95" s="269"/>
      <c r="BK95" s="269"/>
      <c r="BL95" s="269"/>
      <c r="BM95" s="269"/>
      <c r="BN95" s="269"/>
      <c r="BO95" s="269"/>
      <c r="BP95" s="269"/>
      <c r="BQ95" s="269"/>
      <c r="BR95" s="269"/>
      <c r="BS95" s="269"/>
      <c r="BT95" s="269"/>
      <c r="BU95" s="269"/>
      <c r="BV95" s="269"/>
      <c r="BW95" s="269"/>
      <c r="BX95" s="269"/>
      <c r="BY95" s="269"/>
      <c r="BZ95" s="269"/>
      <c r="CA95" s="269"/>
      <c r="CB95" s="269"/>
      <c r="CC95" s="269"/>
      <c r="CD95" s="269"/>
      <c r="CE95" s="269"/>
      <c r="CF95" s="269"/>
      <c r="CG95" s="269"/>
      <c r="CH95" s="269"/>
      <c r="CI95" s="269"/>
      <c r="CJ95" s="269"/>
      <c r="CK95" s="269"/>
      <c r="CL95" s="269"/>
      <c r="CM95" s="269"/>
      <c r="CN95" s="269"/>
      <c r="CO95" s="269"/>
      <c r="CP95" s="269"/>
      <c r="CQ95" s="269"/>
      <c r="CR95" s="269"/>
      <c r="CS95" s="269"/>
      <c r="CT95" s="269"/>
      <c r="CU95" s="269"/>
      <c r="CV95" s="269"/>
      <c r="CW95" s="269"/>
      <c r="CX95" s="269"/>
      <c r="CY95" s="269"/>
      <c r="CZ95" s="269"/>
      <c r="DA95" s="269"/>
      <c r="DB95" s="269"/>
      <c r="DC95" s="269"/>
      <c r="DD95" s="269"/>
      <c r="DE95" s="269"/>
      <c r="DF95" s="269"/>
      <c r="DG95" s="269"/>
      <c r="DH95" s="269"/>
      <c r="DI95" s="269"/>
      <c r="DJ95" s="269"/>
      <c r="DK95" s="269"/>
      <c r="DL95" s="269"/>
      <c r="DM95" s="269"/>
      <c r="DN95" s="269"/>
      <c r="DO95" s="269"/>
      <c r="DP95" s="269"/>
      <c r="DQ95" s="269"/>
      <c r="DR95" s="269"/>
      <c r="DS95" s="269"/>
    </row>
    <row r="96" spans="1:123" x14ac:dyDescent="0.2">
      <c r="A96" s="266"/>
      <c r="B96" s="267" t="s">
        <v>21</v>
      </c>
      <c r="C96" s="269">
        <v>2</v>
      </c>
      <c r="D96" s="269">
        <v>1</v>
      </c>
      <c r="E96" s="269">
        <v>1</v>
      </c>
      <c r="F96" s="269">
        <v>2</v>
      </c>
      <c r="G96" s="269">
        <v>3</v>
      </c>
      <c r="H96" s="269">
        <v>9</v>
      </c>
      <c r="I96" s="269">
        <v>2</v>
      </c>
      <c r="J96" s="269"/>
      <c r="K96" s="269">
        <v>3</v>
      </c>
      <c r="L96" s="269"/>
      <c r="M96" s="269"/>
      <c r="N96" s="269">
        <v>5</v>
      </c>
      <c r="O96" s="269">
        <v>2</v>
      </c>
      <c r="P96" s="269">
        <v>1</v>
      </c>
      <c r="Q96" s="269"/>
      <c r="R96" s="269"/>
      <c r="S96" s="269"/>
      <c r="T96" s="269">
        <v>3</v>
      </c>
      <c r="U96" s="269"/>
      <c r="V96" s="269">
        <v>1</v>
      </c>
      <c r="W96" s="269"/>
      <c r="X96" s="269"/>
      <c r="Y96" s="269">
        <v>1</v>
      </c>
      <c r="Z96" s="269">
        <v>1</v>
      </c>
      <c r="AA96" s="269"/>
      <c r="AB96" s="269"/>
      <c r="AC96" s="269"/>
      <c r="AD96" s="269"/>
      <c r="AE96" s="269"/>
      <c r="AF96" s="269"/>
      <c r="AG96" s="269"/>
      <c r="AH96" s="269"/>
      <c r="AI96" s="269"/>
      <c r="AJ96" s="269"/>
      <c r="AK96" s="269"/>
      <c r="AL96" s="269"/>
      <c r="AM96" s="269"/>
      <c r="AN96" s="269"/>
      <c r="AO96" s="269"/>
      <c r="AP96" s="269"/>
      <c r="AQ96" s="269"/>
      <c r="AR96" s="269"/>
      <c r="AS96" s="269"/>
      <c r="AT96" s="269"/>
      <c r="AU96" s="269"/>
      <c r="AV96" s="269"/>
      <c r="AW96" s="269"/>
      <c r="AX96" s="269"/>
      <c r="AY96" s="269"/>
      <c r="AZ96" s="269"/>
      <c r="BA96" s="269"/>
      <c r="BB96" s="269"/>
      <c r="BC96" s="269"/>
      <c r="BD96" s="269"/>
      <c r="BE96" s="269"/>
      <c r="BF96" s="269"/>
      <c r="BG96" s="269"/>
      <c r="BH96" s="269"/>
      <c r="BI96" s="269"/>
      <c r="BJ96" s="269"/>
      <c r="BK96" s="269"/>
      <c r="BL96" s="269"/>
      <c r="BM96" s="269"/>
      <c r="BN96" s="269"/>
      <c r="BO96" s="269"/>
      <c r="BP96" s="269"/>
      <c r="BQ96" s="269"/>
      <c r="BR96" s="269"/>
      <c r="BS96" s="269"/>
      <c r="BT96" s="269"/>
      <c r="BU96" s="269"/>
      <c r="BV96" s="269"/>
      <c r="BW96" s="269"/>
      <c r="BX96" s="269"/>
      <c r="BY96" s="269"/>
      <c r="BZ96" s="269"/>
      <c r="CA96" s="269"/>
      <c r="CB96" s="269"/>
      <c r="CC96" s="269"/>
      <c r="CD96" s="269"/>
      <c r="CE96" s="269"/>
      <c r="CF96" s="269"/>
      <c r="CG96" s="269"/>
      <c r="CH96" s="269"/>
      <c r="CI96" s="269"/>
      <c r="CJ96" s="269"/>
      <c r="CK96" s="269"/>
      <c r="CL96" s="269"/>
      <c r="CM96" s="269"/>
      <c r="CN96" s="269"/>
      <c r="CO96" s="269"/>
      <c r="CP96" s="269"/>
      <c r="CQ96" s="269"/>
      <c r="CR96" s="269"/>
      <c r="CS96" s="269"/>
      <c r="CT96" s="269"/>
      <c r="CU96" s="269"/>
      <c r="CV96" s="269"/>
      <c r="CW96" s="269"/>
      <c r="CX96" s="269"/>
      <c r="CY96" s="269"/>
      <c r="CZ96" s="269"/>
      <c r="DA96" s="269"/>
      <c r="DB96" s="269"/>
      <c r="DC96" s="269"/>
      <c r="DD96" s="269"/>
      <c r="DE96" s="269"/>
      <c r="DF96" s="269"/>
      <c r="DG96" s="269"/>
      <c r="DH96" s="269"/>
      <c r="DI96" s="269"/>
      <c r="DJ96" s="269"/>
      <c r="DK96" s="269"/>
      <c r="DL96" s="269"/>
      <c r="DM96" s="269"/>
      <c r="DN96" s="269"/>
      <c r="DO96" s="269"/>
      <c r="DP96" s="269"/>
      <c r="DQ96" s="269"/>
      <c r="DR96" s="269"/>
      <c r="DS96" s="269"/>
    </row>
    <row r="97" spans="1:123" x14ac:dyDescent="0.2">
      <c r="A97" s="266"/>
      <c r="B97" s="267" t="s">
        <v>23</v>
      </c>
      <c r="C97" s="269">
        <v>5</v>
      </c>
      <c r="D97" s="269">
        <v>3</v>
      </c>
      <c r="E97" s="269">
        <v>5</v>
      </c>
      <c r="F97" s="269">
        <v>4</v>
      </c>
      <c r="G97" s="269">
        <v>2</v>
      </c>
      <c r="H97" s="269">
        <v>19</v>
      </c>
      <c r="I97" s="269">
        <v>2</v>
      </c>
      <c r="J97" s="269">
        <v>2</v>
      </c>
      <c r="K97" s="269"/>
      <c r="L97" s="269">
        <v>1</v>
      </c>
      <c r="M97" s="269">
        <v>1</v>
      </c>
      <c r="N97" s="269">
        <v>6</v>
      </c>
      <c r="O97" s="269">
        <v>1</v>
      </c>
      <c r="P97" s="269"/>
      <c r="Q97" s="269"/>
      <c r="R97" s="269">
        <v>1</v>
      </c>
      <c r="S97" s="269">
        <v>1</v>
      </c>
      <c r="T97" s="269">
        <v>3</v>
      </c>
      <c r="U97" s="269"/>
      <c r="V97" s="269"/>
      <c r="W97" s="269"/>
      <c r="X97" s="269"/>
      <c r="Y97" s="269"/>
      <c r="Z97" s="269"/>
      <c r="AA97" s="269"/>
      <c r="AB97" s="269"/>
      <c r="AC97" s="269"/>
      <c r="AD97" s="269"/>
      <c r="AE97" s="269"/>
      <c r="AF97" s="269"/>
      <c r="AG97" s="269"/>
      <c r="AH97" s="269"/>
      <c r="AI97" s="269"/>
      <c r="AJ97" s="269"/>
      <c r="AK97" s="269"/>
      <c r="AL97" s="269"/>
      <c r="AM97" s="269"/>
      <c r="AN97" s="269"/>
      <c r="AO97" s="269"/>
      <c r="AP97" s="269"/>
      <c r="AQ97" s="269"/>
      <c r="AR97" s="269"/>
      <c r="AS97" s="269"/>
      <c r="AT97" s="269"/>
      <c r="AU97" s="269"/>
      <c r="AV97" s="269"/>
      <c r="AW97" s="269"/>
      <c r="AX97" s="269"/>
      <c r="AY97" s="269"/>
      <c r="AZ97" s="269"/>
      <c r="BA97" s="269"/>
      <c r="BB97" s="269"/>
      <c r="BC97" s="269"/>
      <c r="BD97" s="269"/>
      <c r="BE97" s="269"/>
      <c r="BF97" s="269"/>
      <c r="BG97" s="269"/>
      <c r="BH97" s="269"/>
      <c r="BI97" s="269"/>
      <c r="BJ97" s="269"/>
      <c r="BK97" s="269"/>
      <c r="BL97" s="269"/>
      <c r="BM97" s="269"/>
      <c r="BN97" s="269"/>
      <c r="BO97" s="269"/>
      <c r="BP97" s="269"/>
      <c r="BQ97" s="269"/>
      <c r="BR97" s="269"/>
      <c r="BS97" s="269"/>
      <c r="BT97" s="269"/>
      <c r="BU97" s="269"/>
      <c r="BV97" s="269"/>
      <c r="BW97" s="269"/>
      <c r="BX97" s="269"/>
      <c r="BY97" s="269"/>
      <c r="BZ97" s="269"/>
      <c r="CA97" s="269"/>
      <c r="CB97" s="269"/>
      <c r="CC97" s="269"/>
      <c r="CD97" s="269"/>
      <c r="CE97" s="269"/>
      <c r="CF97" s="269"/>
      <c r="CG97" s="269"/>
      <c r="CH97" s="269"/>
      <c r="CI97" s="269"/>
      <c r="CJ97" s="269"/>
      <c r="CK97" s="269"/>
      <c r="CL97" s="269"/>
      <c r="CM97" s="269"/>
      <c r="CN97" s="269"/>
      <c r="CO97" s="269"/>
      <c r="CP97" s="269"/>
      <c r="CQ97" s="269"/>
      <c r="CR97" s="269"/>
      <c r="CS97" s="269"/>
      <c r="CT97" s="269"/>
      <c r="CU97" s="269"/>
      <c r="CV97" s="269"/>
      <c r="CW97" s="269"/>
      <c r="CX97" s="269"/>
      <c r="CY97" s="269"/>
      <c r="CZ97" s="269"/>
      <c r="DA97" s="269"/>
      <c r="DB97" s="269"/>
      <c r="DC97" s="269"/>
      <c r="DD97" s="269"/>
      <c r="DE97" s="269"/>
      <c r="DF97" s="269"/>
      <c r="DG97" s="269"/>
      <c r="DH97" s="269"/>
      <c r="DI97" s="269"/>
      <c r="DJ97" s="269"/>
      <c r="DK97" s="269"/>
      <c r="DL97" s="269"/>
      <c r="DM97" s="269"/>
      <c r="DN97" s="269"/>
      <c r="DO97" s="269"/>
      <c r="DP97" s="269"/>
      <c r="DQ97" s="269"/>
      <c r="DR97" s="269"/>
      <c r="DS97" s="269"/>
    </row>
    <row r="98" spans="1:123" x14ac:dyDescent="0.2">
      <c r="A98" s="266"/>
      <c r="B98" s="267" t="s">
        <v>25</v>
      </c>
      <c r="C98" s="269">
        <v>5</v>
      </c>
      <c r="D98" s="269">
        <v>2</v>
      </c>
      <c r="E98" s="269">
        <v>6</v>
      </c>
      <c r="F98" s="269">
        <v>5</v>
      </c>
      <c r="G98" s="269"/>
      <c r="H98" s="269">
        <v>18</v>
      </c>
      <c r="I98" s="269">
        <v>1</v>
      </c>
      <c r="J98" s="269">
        <v>1</v>
      </c>
      <c r="K98" s="269"/>
      <c r="L98" s="269">
        <v>1</v>
      </c>
      <c r="M98" s="269">
        <v>1</v>
      </c>
      <c r="N98" s="269">
        <v>4</v>
      </c>
      <c r="O98" s="269"/>
      <c r="P98" s="269"/>
      <c r="Q98" s="269">
        <v>1</v>
      </c>
      <c r="R98" s="269">
        <v>1</v>
      </c>
      <c r="S98" s="269"/>
      <c r="T98" s="269">
        <v>2</v>
      </c>
      <c r="U98" s="269"/>
      <c r="V98" s="269"/>
      <c r="W98" s="269"/>
      <c r="X98" s="269"/>
      <c r="Y98" s="269"/>
      <c r="Z98" s="269"/>
      <c r="AA98" s="269"/>
      <c r="AB98" s="269"/>
      <c r="AC98" s="269"/>
      <c r="AD98" s="269"/>
      <c r="AE98" s="269"/>
      <c r="AF98" s="269"/>
      <c r="AG98" s="269"/>
      <c r="AH98" s="269"/>
      <c r="AI98" s="269"/>
      <c r="AJ98" s="269"/>
      <c r="AK98" s="269"/>
      <c r="AL98" s="269"/>
      <c r="AM98" s="269"/>
      <c r="AN98" s="269"/>
      <c r="AO98" s="269"/>
      <c r="AP98" s="269"/>
      <c r="AQ98" s="269"/>
      <c r="AR98" s="269"/>
      <c r="AS98" s="269"/>
      <c r="AT98" s="269"/>
      <c r="AU98" s="269"/>
      <c r="AV98" s="269"/>
      <c r="AW98" s="269"/>
      <c r="AX98" s="269"/>
      <c r="AY98" s="269"/>
      <c r="AZ98" s="269"/>
      <c r="BA98" s="269"/>
      <c r="BB98" s="269"/>
      <c r="BC98" s="269"/>
      <c r="BD98" s="269"/>
      <c r="BE98" s="269"/>
      <c r="BF98" s="269"/>
      <c r="BG98" s="269"/>
      <c r="BH98" s="269"/>
      <c r="BI98" s="269"/>
      <c r="BJ98" s="269"/>
      <c r="BK98" s="269"/>
      <c r="BL98" s="269"/>
      <c r="BM98" s="269"/>
      <c r="BN98" s="269"/>
      <c r="BO98" s="269"/>
      <c r="BP98" s="269"/>
      <c r="BQ98" s="269"/>
      <c r="BR98" s="269"/>
      <c r="BS98" s="269"/>
      <c r="BT98" s="269"/>
      <c r="BU98" s="269"/>
      <c r="BV98" s="269"/>
      <c r="BW98" s="269"/>
      <c r="BX98" s="269"/>
      <c r="BY98" s="269"/>
      <c r="BZ98" s="269"/>
      <c r="CA98" s="269"/>
      <c r="CB98" s="269"/>
      <c r="CC98" s="269"/>
      <c r="CD98" s="269"/>
      <c r="CE98" s="269"/>
      <c r="CF98" s="269"/>
      <c r="CG98" s="269"/>
      <c r="CH98" s="269"/>
      <c r="CI98" s="269"/>
      <c r="CJ98" s="269"/>
      <c r="CK98" s="269"/>
      <c r="CL98" s="269"/>
      <c r="CM98" s="269"/>
      <c r="CN98" s="269"/>
      <c r="CO98" s="269"/>
      <c r="CP98" s="269"/>
      <c r="CQ98" s="269"/>
      <c r="CR98" s="269"/>
      <c r="CS98" s="269"/>
      <c r="CT98" s="269"/>
      <c r="CU98" s="269"/>
      <c r="CV98" s="269"/>
      <c r="CW98" s="269"/>
      <c r="CX98" s="269"/>
      <c r="CY98" s="269"/>
      <c r="CZ98" s="269"/>
      <c r="DA98" s="269"/>
      <c r="DB98" s="269"/>
      <c r="DC98" s="269"/>
      <c r="DD98" s="269"/>
      <c r="DE98" s="269"/>
      <c r="DF98" s="269"/>
      <c r="DG98" s="269"/>
      <c r="DH98" s="269"/>
      <c r="DI98" s="269"/>
      <c r="DJ98" s="269"/>
      <c r="DK98" s="269"/>
      <c r="DL98" s="269"/>
      <c r="DM98" s="269"/>
      <c r="DN98" s="269"/>
      <c r="DO98" s="269"/>
      <c r="DP98" s="269"/>
      <c r="DQ98" s="269"/>
      <c r="DR98" s="269"/>
      <c r="DS98" s="269"/>
    </row>
    <row r="99" spans="1:123" x14ac:dyDescent="0.2">
      <c r="A99" s="266"/>
      <c r="B99" s="267" t="s">
        <v>27</v>
      </c>
      <c r="C99" s="269">
        <v>3</v>
      </c>
      <c r="D99" s="269">
        <v>1</v>
      </c>
      <c r="E99" s="269">
        <v>1</v>
      </c>
      <c r="F99" s="269">
        <v>3</v>
      </c>
      <c r="G99" s="269"/>
      <c r="H99" s="269">
        <v>8</v>
      </c>
      <c r="I99" s="269"/>
      <c r="J99" s="269">
        <v>2</v>
      </c>
      <c r="K99" s="269">
        <v>1</v>
      </c>
      <c r="L99" s="269"/>
      <c r="M99" s="269">
        <v>1</v>
      </c>
      <c r="N99" s="269">
        <v>4</v>
      </c>
      <c r="O99" s="269"/>
      <c r="P99" s="269"/>
      <c r="Q99" s="269"/>
      <c r="R99" s="269"/>
      <c r="S99" s="269"/>
      <c r="T99" s="269"/>
      <c r="U99" s="269"/>
      <c r="V99" s="269"/>
      <c r="W99" s="269"/>
      <c r="X99" s="269"/>
      <c r="Y99" s="269"/>
      <c r="Z99" s="269"/>
      <c r="AA99" s="269"/>
      <c r="AB99" s="269"/>
      <c r="AC99" s="269"/>
      <c r="AD99" s="269"/>
      <c r="AE99" s="269"/>
      <c r="AF99" s="269"/>
      <c r="AG99" s="269"/>
      <c r="AH99" s="269"/>
      <c r="AI99" s="269"/>
      <c r="AJ99" s="269"/>
      <c r="AK99" s="269"/>
      <c r="AL99" s="269"/>
      <c r="AM99" s="269"/>
      <c r="AN99" s="269"/>
      <c r="AO99" s="269"/>
      <c r="AP99" s="269"/>
      <c r="AQ99" s="269"/>
      <c r="AR99" s="269"/>
      <c r="AS99" s="269"/>
      <c r="AT99" s="269"/>
      <c r="AU99" s="269"/>
      <c r="AV99" s="269"/>
      <c r="AW99" s="269"/>
      <c r="AX99" s="269"/>
      <c r="AY99" s="269"/>
      <c r="AZ99" s="269"/>
      <c r="BA99" s="269"/>
      <c r="BB99" s="269"/>
      <c r="BC99" s="269"/>
      <c r="BD99" s="269"/>
      <c r="BE99" s="269"/>
      <c r="BF99" s="269"/>
      <c r="BG99" s="269"/>
      <c r="BH99" s="269"/>
      <c r="BI99" s="269"/>
      <c r="BJ99" s="269"/>
      <c r="BK99" s="269"/>
      <c r="BL99" s="269"/>
      <c r="BM99" s="269"/>
      <c r="BN99" s="269"/>
      <c r="BO99" s="269"/>
      <c r="BP99" s="269"/>
      <c r="BQ99" s="269"/>
      <c r="BR99" s="269"/>
      <c r="BS99" s="269"/>
      <c r="BT99" s="269"/>
      <c r="BU99" s="269"/>
      <c r="BV99" s="269"/>
      <c r="BW99" s="269"/>
      <c r="BX99" s="269"/>
      <c r="BY99" s="269"/>
      <c r="BZ99" s="269"/>
      <c r="CA99" s="269"/>
      <c r="CB99" s="269"/>
      <c r="CC99" s="269"/>
      <c r="CD99" s="269"/>
      <c r="CE99" s="269"/>
      <c r="CF99" s="269"/>
      <c r="CG99" s="269"/>
      <c r="CH99" s="269"/>
      <c r="CI99" s="269"/>
      <c r="CJ99" s="269"/>
      <c r="CK99" s="269"/>
      <c r="CL99" s="269"/>
      <c r="CM99" s="269"/>
      <c r="CN99" s="269"/>
      <c r="CO99" s="269"/>
      <c r="CP99" s="269"/>
      <c r="CQ99" s="269"/>
      <c r="CR99" s="269"/>
      <c r="CS99" s="269"/>
      <c r="CT99" s="269"/>
      <c r="CU99" s="269"/>
      <c r="CV99" s="269"/>
      <c r="CW99" s="269"/>
      <c r="CX99" s="269"/>
      <c r="CY99" s="269"/>
      <c r="CZ99" s="269"/>
      <c r="DA99" s="269"/>
      <c r="DB99" s="269"/>
      <c r="DC99" s="269"/>
      <c r="DD99" s="269"/>
      <c r="DE99" s="269"/>
      <c r="DF99" s="269"/>
      <c r="DG99" s="269"/>
      <c r="DH99" s="269"/>
      <c r="DI99" s="269"/>
      <c r="DJ99" s="269"/>
      <c r="DK99" s="269"/>
      <c r="DL99" s="269"/>
      <c r="DM99" s="269"/>
      <c r="DN99" s="269"/>
      <c r="DO99" s="269"/>
      <c r="DP99" s="269"/>
      <c r="DQ99" s="269"/>
      <c r="DR99" s="269"/>
      <c r="DS99" s="269"/>
    </row>
    <row r="100" spans="1:123" x14ac:dyDescent="0.2">
      <c r="A100" s="266"/>
      <c r="B100" s="267" t="s">
        <v>29</v>
      </c>
      <c r="C100" s="269">
        <v>4</v>
      </c>
      <c r="D100" s="269">
        <v>4</v>
      </c>
      <c r="E100" s="269"/>
      <c r="F100" s="269">
        <v>3</v>
      </c>
      <c r="G100" s="269">
        <v>1</v>
      </c>
      <c r="H100" s="269">
        <v>12</v>
      </c>
      <c r="I100" s="269">
        <v>1</v>
      </c>
      <c r="J100" s="269">
        <v>1</v>
      </c>
      <c r="K100" s="269">
        <v>1</v>
      </c>
      <c r="L100" s="269">
        <v>1</v>
      </c>
      <c r="M100" s="269">
        <v>1</v>
      </c>
      <c r="N100" s="269">
        <v>5</v>
      </c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69"/>
      <c r="AM100" s="269"/>
      <c r="AN100" s="269"/>
      <c r="AO100" s="269"/>
      <c r="AP100" s="269"/>
      <c r="AQ100" s="269"/>
      <c r="AR100" s="269"/>
      <c r="AS100" s="269"/>
      <c r="AT100" s="269"/>
      <c r="AU100" s="269"/>
      <c r="AV100" s="269"/>
      <c r="AW100" s="269"/>
      <c r="AX100" s="269"/>
      <c r="AY100" s="269"/>
      <c r="AZ100" s="269"/>
      <c r="BA100" s="269"/>
      <c r="BB100" s="269"/>
      <c r="BC100" s="269"/>
      <c r="BD100" s="269"/>
      <c r="BE100" s="269"/>
      <c r="BF100" s="269"/>
      <c r="BG100" s="269"/>
      <c r="BH100" s="269"/>
      <c r="BI100" s="269"/>
      <c r="BJ100" s="269"/>
      <c r="BK100" s="269"/>
      <c r="BL100" s="269"/>
      <c r="BM100" s="269"/>
      <c r="BN100" s="269"/>
      <c r="BO100" s="269"/>
      <c r="BP100" s="269"/>
      <c r="BQ100" s="269"/>
      <c r="BR100" s="269"/>
      <c r="BS100" s="269"/>
      <c r="BT100" s="269"/>
      <c r="BU100" s="269"/>
      <c r="BV100" s="269"/>
      <c r="BW100" s="269"/>
      <c r="BX100" s="269"/>
      <c r="BY100" s="269"/>
      <c r="BZ100" s="269"/>
      <c r="CA100" s="269"/>
      <c r="CB100" s="269"/>
      <c r="CC100" s="269"/>
      <c r="CD100" s="269"/>
      <c r="CE100" s="269"/>
      <c r="CF100" s="269"/>
      <c r="CG100" s="269"/>
      <c r="CH100" s="269"/>
      <c r="CI100" s="269"/>
      <c r="CJ100" s="269"/>
      <c r="CK100" s="269"/>
      <c r="CL100" s="269"/>
      <c r="CM100" s="269"/>
      <c r="CN100" s="269"/>
      <c r="CO100" s="269"/>
      <c r="CP100" s="269"/>
      <c r="CQ100" s="269"/>
      <c r="CR100" s="269"/>
      <c r="CS100" s="269"/>
      <c r="CT100" s="269"/>
      <c r="CU100" s="269"/>
      <c r="CV100" s="269"/>
      <c r="CW100" s="269"/>
      <c r="CX100" s="269"/>
      <c r="CY100" s="269"/>
      <c r="CZ100" s="269"/>
      <c r="DA100" s="269"/>
      <c r="DB100" s="269"/>
      <c r="DC100" s="269"/>
      <c r="DD100" s="269"/>
      <c r="DE100" s="269"/>
      <c r="DF100" s="269"/>
      <c r="DG100" s="269"/>
      <c r="DH100" s="269"/>
      <c r="DI100" s="269"/>
      <c r="DJ100" s="269"/>
      <c r="DK100" s="269"/>
      <c r="DL100" s="269"/>
      <c r="DM100" s="269"/>
      <c r="DN100" s="269"/>
      <c r="DO100" s="269"/>
      <c r="DP100" s="269"/>
      <c r="DQ100" s="269"/>
      <c r="DR100" s="269"/>
      <c r="DS100" s="269"/>
    </row>
    <row r="101" spans="1:123" x14ac:dyDescent="0.2">
      <c r="A101" s="266"/>
      <c r="B101" s="267" t="s">
        <v>31</v>
      </c>
      <c r="C101" s="269">
        <v>3</v>
      </c>
      <c r="D101" s="269"/>
      <c r="E101" s="269">
        <v>3</v>
      </c>
      <c r="F101" s="269">
        <v>3</v>
      </c>
      <c r="G101" s="269"/>
      <c r="H101" s="269">
        <v>9</v>
      </c>
      <c r="I101" s="269"/>
      <c r="J101" s="269">
        <v>4</v>
      </c>
      <c r="K101" s="269">
        <v>2</v>
      </c>
      <c r="L101" s="269"/>
      <c r="M101" s="269">
        <v>1</v>
      </c>
      <c r="N101" s="269">
        <v>7</v>
      </c>
      <c r="O101" s="269"/>
      <c r="P101" s="269"/>
      <c r="Q101" s="269"/>
      <c r="R101" s="269"/>
      <c r="S101" s="269"/>
      <c r="T101" s="269"/>
      <c r="U101" s="269"/>
      <c r="V101" s="269"/>
      <c r="W101" s="269"/>
      <c r="X101" s="269"/>
      <c r="Y101" s="269"/>
      <c r="Z101" s="269"/>
      <c r="AA101" s="269"/>
      <c r="AB101" s="269"/>
      <c r="AC101" s="269"/>
      <c r="AD101" s="269"/>
      <c r="AE101" s="269"/>
      <c r="AF101" s="269"/>
      <c r="AG101" s="269"/>
      <c r="AH101" s="269"/>
      <c r="AI101" s="269"/>
      <c r="AJ101" s="269"/>
      <c r="AK101" s="269"/>
      <c r="AL101" s="269"/>
      <c r="AM101" s="269"/>
      <c r="AN101" s="269"/>
      <c r="AO101" s="269"/>
      <c r="AP101" s="269"/>
      <c r="AQ101" s="269"/>
      <c r="AR101" s="269"/>
      <c r="AS101" s="269"/>
      <c r="AT101" s="269"/>
      <c r="AU101" s="269"/>
      <c r="AV101" s="269"/>
      <c r="AW101" s="269"/>
      <c r="AX101" s="269"/>
      <c r="AY101" s="269"/>
      <c r="AZ101" s="269"/>
      <c r="BA101" s="269"/>
      <c r="BB101" s="269"/>
      <c r="BC101" s="269"/>
      <c r="BD101" s="269"/>
      <c r="BE101" s="269"/>
      <c r="BF101" s="269"/>
      <c r="BG101" s="269"/>
      <c r="BH101" s="269"/>
      <c r="BI101" s="269"/>
      <c r="BJ101" s="269"/>
      <c r="BK101" s="269"/>
      <c r="BL101" s="269"/>
      <c r="BM101" s="269"/>
      <c r="BN101" s="269"/>
      <c r="BO101" s="269"/>
      <c r="BP101" s="269"/>
      <c r="BQ101" s="269"/>
      <c r="BR101" s="269"/>
      <c r="BS101" s="269"/>
      <c r="BT101" s="269"/>
      <c r="BU101" s="269"/>
      <c r="BV101" s="269"/>
      <c r="BW101" s="269"/>
      <c r="BX101" s="269"/>
      <c r="BY101" s="269"/>
      <c r="BZ101" s="269"/>
      <c r="CA101" s="269"/>
      <c r="CB101" s="269"/>
      <c r="CC101" s="269"/>
      <c r="CD101" s="269"/>
      <c r="CE101" s="269"/>
      <c r="CF101" s="269"/>
      <c r="CG101" s="269"/>
      <c r="CH101" s="269"/>
      <c r="CI101" s="269"/>
      <c r="CJ101" s="269"/>
      <c r="CK101" s="269"/>
      <c r="CL101" s="269"/>
      <c r="CM101" s="269"/>
      <c r="CN101" s="269"/>
      <c r="CO101" s="269"/>
      <c r="CP101" s="269"/>
      <c r="CQ101" s="269"/>
      <c r="CR101" s="269"/>
      <c r="CS101" s="269"/>
      <c r="CT101" s="269"/>
      <c r="CU101" s="269"/>
      <c r="CV101" s="269"/>
      <c r="CW101" s="269"/>
      <c r="CX101" s="269"/>
      <c r="CY101" s="269"/>
      <c r="CZ101" s="269"/>
      <c r="DA101" s="269"/>
      <c r="DB101" s="269"/>
      <c r="DC101" s="269"/>
      <c r="DD101" s="269"/>
      <c r="DE101" s="269"/>
      <c r="DF101" s="269"/>
      <c r="DG101" s="269"/>
      <c r="DH101" s="269"/>
      <c r="DI101" s="269"/>
      <c r="DJ101" s="269"/>
      <c r="DK101" s="269"/>
      <c r="DL101" s="269"/>
      <c r="DM101" s="269"/>
      <c r="DN101" s="269"/>
      <c r="DO101" s="269"/>
      <c r="DP101" s="269"/>
      <c r="DQ101" s="269"/>
      <c r="DR101" s="269"/>
      <c r="DS101" s="269"/>
    </row>
    <row r="102" spans="1:123" x14ac:dyDescent="0.2">
      <c r="A102" s="266"/>
      <c r="B102" s="267" t="s">
        <v>33</v>
      </c>
      <c r="C102" s="269">
        <v>5</v>
      </c>
      <c r="D102" s="269">
        <v>3</v>
      </c>
      <c r="E102" s="269">
        <v>4</v>
      </c>
      <c r="F102" s="269">
        <v>1</v>
      </c>
      <c r="G102" s="269">
        <v>1</v>
      </c>
      <c r="H102" s="269">
        <v>14</v>
      </c>
      <c r="I102" s="269">
        <v>1</v>
      </c>
      <c r="J102" s="269"/>
      <c r="K102" s="269"/>
      <c r="L102" s="269">
        <v>1</v>
      </c>
      <c r="M102" s="269"/>
      <c r="N102" s="269">
        <v>2</v>
      </c>
      <c r="O102" s="269">
        <v>1</v>
      </c>
      <c r="P102" s="269"/>
      <c r="Q102" s="269"/>
      <c r="R102" s="269"/>
      <c r="S102" s="269"/>
      <c r="T102" s="269">
        <v>1</v>
      </c>
      <c r="U102" s="269">
        <v>1</v>
      </c>
      <c r="V102" s="269"/>
      <c r="W102" s="269"/>
      <c r="X102" s="269"/>
      <c r="Y102" s="269">
        <v>1</v>
      </c>
      <c r="Z102" s="269"/>
      <c r="AA102" s="269"/>
      <c r="AB102" s="269"/>
      <c r="AC102" s="269"/>
      <c r="AD102" s="269"/>
      <c r="AE102" s="269"/>
      <c r="AF102" s="269"/>
      <c r="AG102" s="269"/>
      <c r="AH102" s="269"/>
      <c r="AI102" s="269"/>
      <c r="AJ102" s="269"/>
      <c r="AK102" s="269"/>
      <c r="AL102" s="269"/>
      <c r="AM102" s="269"/>
      <c r="AN102" s="269"/>
      <c r="AO102" s="269"/>
      <c r="AP102" s="269"/>
      <c r="AQ102" s="269"/>
      <c r="AR102" s="269"/>
      <c r="AS102" s="269"/>
      <c r="AT102" s="269"/>
      <c r="AU102" s="269"/>
      <c r="AV102" s="269"/>
      <c r="AW102" s="269"/>
      <c r="AX102" s="269"/>
      <c r="AY102" s="269"/>
      <c r="AZ102" s="269"/>
      <c r="BA102" s="269"/>
      <c r="BB102" s="269"/>
      <c r="BC102" s="269"/>
      <c r="BD102" s="269"/>
      <c r="BE102" s="269"/>
      <c r="BF102" s="269"/>
      <c r="BG102" s="269"/>
      <c r="BH102" s="269"/>
      <c r="BI102" s="269"/>
      <c r="BJ102" s="269"/>
      <c r="BK102" s="269"/>
      <c r="BL102" s="269"/>
      <c r="BM102" s="269"/>
      <c r="BN102" s="269"/>
      <c r="BO102" s="269"/>
      <c r="BP102" s="269"/>
      <c r="BQ102" s="269"/>
      <c r="BR102" s="269"/>
      <c r="BS102" s="269"/>
      <c r="BT102" s="269"/>
      <c r="BU102" s="269"/>
      <c r="BV102" s="269"/>
      <c r="BW102" s="269"/>
      <c r="BX102" s="269"/>
      <c r="BY102" s="269"/>
      <c r="BZ102" s="269"/>
      <c r="CA102" s="269"/>
      <c r="CB102" s="269"/>
      <c r="CC102" s="269"/>
      <c r="CD102" s="269"/>
      <c r="CE102" s="269"/>
      <c r="CF102" s="269"/>
      <c r="CG102" s="269"/>
      <c r="CH102" s="269"/>
      <c r="CI102" s="269"/>
      <c r="CJ102" s="269"/>
      <c r="CK102" s="269"/>
      <c r="CL102" s="269"/>
      <c r="CM102" s="269"/>
      <c r="CN102" s="269"/>
      <c r="CO102" s="269"/>
      <c r="CP102" s="269"/>
      <c r="CQ102" s="269"/>
      <c r="CR102" s="269"/>
      <c r="CS102" s="269"/>
      <c r="CT102" s="269"/>
      <c r="CU102" s="269"/>
      <c r="CV102" s="269"/>
      <c r="CW102" s="269"/>
      <c r="CX102" s="269"/>
      <c r="CY102" s="269"/>
      <c r="CZ102" s="269"/>
      <c r="DA102" s="269"/>
      <c r="DB102" s="269"/>
      <c r="DC102" s="269"/>
      <c r="DD102" s="269"/>
      <c r="DE102" s="269"/>
      <c r="DF102" s="269"/>
      <c r="DG102" s="269"/>
      <c r="DH102" s="269"/>
      <c r="DI102" s="269"/>
      <c r="DJ102" s="269"/>
      <c r="DK102" s="269"/>
      <c r="DL102" s="269"/>
      <c r="DM102" s="269"/>
      <c r="DN102" s="269"/>
      <c r="DO102" s="269"/>
      <c r="DP102" s="269"/>
      <c r="DQ102" s="269"/>
      <c r="DR102" s="269"/>
      <c r="DS102" s="269"/>
    </row>
    <row r="103" spans="1:123" x14ac:dyDescent="0.2">
      <c r="A103" s="266"/>
      <c r="B103" s="267" t="s">
        <v>35</v>
      </c>
      <c r="C103" s="269">
        <v>2</v>
      </c>
      <c r="D103" s="269"/>
      <c r="E103" s="269">
        <v>5</v>
      </c>
      <c r="F103" s="269">
        <v>1</v>
      </c>
      <c r="G103" s="269">
        <v>1</v>
      </c>
      <c r="H103" s="269">
        <v>9</v>
      </c>
      <c r="I103" s="269">
        <v>3</v>
      </c>
      <c r="J103" s="269">
        <v>1</v>
      </c>
      <c r="K103" s="269">
        <v>1</v>
      </c>
      <c r="L103" s="269"/>
      <c r="M103" s="269">
        <v>1</v>
      </c>
      <c r="N103" s="269">
        <v>6</v>
      </c>
      <c r="O103" s="269">
        <v>2</v>
      </c>
      <c r="P103" s="269"/>
      <c r="Q103" s="269"/>
      <c r="R103" s="269">
        <v>1</v>
      </c>
      <c r="S103" s="269"/>
      <c r="T103" s="269">
        <v>3</v>
      </c>
      <c r="U103" s="269"/>
      <c r="V103" s="269"/>
      <c r="W103" s="269"/>
      <c r="X103" s="269"/>
      <c r="Y103" s="269"/>
      <c r="Z103" s="269"/>
      <c r="AA103" s="269"/>
      <c r="AB103" s="269"/>
      <c r="AC103" s="269"/>
      <c r="AD103" s="269"/>
      <c r="AE103" s="269"/>
      <c r="AF103" s="269"/>
      <c r="AG103" s="269"/>
      <c r="AH103" s="269"/>
      <c r="AI103" s="269"/>
      <c r="AJ103" s="269"/>
      <c r="AK103" s="269"/>
      <c r="AL103" s="269"/>
      <c r="AM103" s="269"/>
      <c r="AN103" s="269"/>
      <c r="AO103" s="269"/>
      <c r="AP103" s="269"/>
      <c r="AQ103" s="269"/>
      <c r="AR103" s="269"/>
      <c r="AS103" s="269"/>
      <c r="AT103" s="269"/>
      <c r="AU103" s="269"/>
      <c r="AV103" s="269"/>
      <c r="AW103" s="269"/>
      <c r="AX103" s="269"/>
      <c r="AY103" s="269"/>
      <c r="AZ103" s="269"/>
      <c r="BA103" s="269"/>
      <c r="BB103" s="269"/>
      <c r="BC103" s="269"/>
      <c r="BD103" s="269"/>
      <c r="BE103" s="269"/>
      <c r="BF103" s="269"/>
      <c r="BG103" s="269"/>
      <c r="BH103" s="269"/>
      <c r="BI103" s="269"/>
      <c r="BJ103" s="269"/>
      <c r="BK103" s="269"/>
      <c r="BL103" s="269"/>
      <c r="BM103" s="269"/>
      <c r="BN103" s="269"/>
      <c r="BO103" s="269"/>
      <c r="BP103" s="269"/>
      <c r="BQ103" s="269"/>
      <c r="BR103" s="269"/>
      <c r="BS103" s="269"/>
      <c r="BT103" s="269"/>
      <c r="BU103" s="269"/>
      <c r="BV103" s="269"/>
      <c r="BW103" s="269"/>
      <c r="BX103" s="269"/>
      <c r="BY103" s="269"/>
      <c r="BZ103" s="269"/>
      <c r="CA103" s="269"/>
      <c r="CB103" s="269"/>
      <c r="CC103" s="269"/>
      <c r="CD103" s="269"/>
      <c r="CE103" s="269"/>
      <c r="CF103" s="269"/>
      <c r="CG103" s="269"/>
      <c r="CH103" s="269"/>
      <c r="CI103" s="269"/>
      <c r="CJ103" s="269"/>
      <c r="CK103" s="269"/>
      <c r="CL103" s="269"/>
      <c r="CM103" s="269"/>
      <c r="CN103" s="269"/>
      <c r="CO103" s="269"/>
      <c r="CP103" s="269"/>
      <c r="CQ103" s="269"/>
      <c r="CR103" s="269"/>
      <c r="CS103" s="269"/>
      <c r="CT103" s="269"/>
      <c r="CU103" s="269"/>
      <c r="CV103" s="269"/>
      <c r="CW103" s="269"/>
      <c r="CX103" s="269"/>
      <c r="CY103" s="269"/>
      <c r="CZ103" s="269"/>
      <c r="DA103" s="269"/>
      <c r="DB103" s="269"/>
      <c r="DC103" s="269"/>
      <c r="DD103" s="269"/>
      <c r="DE103" s="269"/>
      <c r="DF103" s="269"/>
      <c r="DG103" s="269"/>
      <c r="DH103" s="269"/>
      <c r="DI103" s="269"/>
      <c r="DJ103" s="269"/>
      <c r="DK103" s="269"/>
      <c r="DL103" s="269"/>
      <c r="DM103" s="269"/>
      <c r="DN103" s="269"/>
      <c r="DO103" s="269"/>
      <c r="DP103" s="269"/>
      <c r="DQ103" s="269"/>
      <c r="DR103" s="269"/>
      <c r="DS103" s="269"/>
    </row>
    <row r="104" spans="1:123" x14ac:dyDescent="0.2">
      <c r="A104" s="266"/>
      <c r="B104" s="267" t="s">
        <v>37</v>
      </c>
      <c r="C104" s="269">
        <v>8</v>
      </c>
      <c r="D104" s="269">
        <v>2</v>
      </c>
      <c r="E104" s="269">
        <v>4</v>
      </c>
      <c r="F104" s="269">
        <v>5</v>
      </c>
      <c r="G104" s="269">
        <v>2</v>
      </c>
      <c r="H104" s="269">
        <v>21</v>
      </c>
      <c r="I104" s="269">
        <v>3</v>
      </c>
      <c r="J104" s="269"/>
      <c r="K104" s="269">
        <v>2</v>
      </c>
      <c r="L104" s="269"/>
      <c r="M104" s="269">
        <v>2</v>
      </c>
      <c r="N104" s="269">
        <v>7</v>
      </c>
      <c r="O104" s="269"/>
      <c r="P104" s="269"/>
      <c r="Q104" s="269"/>
      <c r="R104" s="269">
        <v>1</v>
      </c>
      <c r="S104" s="269"/>
      <c r="T104" s="269">
        <v>1</v>
      </c>
      <c r="U104" s="269"/>
      <c r="V104" s="269"/>
      <c r="W104" s="269"/>
      <c r="X104" s="269"/>
      <c r="Y104" s="269"/>
      <c r="Z104" s="269"/>
      <c r="AA104" s="269"/>
      <c r="AB104" s="269"/>
      <c r="AC104" s="269"/>
      <c r="AD104" s="269"/>
      <c r="AE104" s="269"/>
      <c r="AF104" s="269"/>
      <c r="AG104" s="269"/>
      <c r="AH104" s="269"/>
      <c r="AI104" s="269"/>
      <c r="AJ104" s="269"/>
      <c r="AK104" s="269"/>
      <c r="AL104" s="269"/>
      <c r="AM104" s="269"/>
      <c r="AN104" s="269"/>
      <c r="AO104" s="269"/>
      <c r="AP104" s="269"/>
      <c r="AQ104" s="269"/>
      <c r="AR104" s="269"/>
      <c r="AS104" s="269"/>
      <c r="AT104" s="269"/>
      <c r="AU104" s="269"/>
      <c r="AV104" s="269"/>
      <c r="AW104" s="269"/>
      <c r="AX104" s="269"/>
      <c r="AY104" s="269"/>
      <c r="AZ104" s="269"/>
      <c r="BA104" s="269"/>
      <c r="BB104" s="269"/>
      <c r="BC104" s="269"/>
      <c r="BD104" s="269"/>
      <c r="BE104" s="269"/>
      <c r="BF104" s="269"/>
      <c r="BG104" s="269"/>
      <c r="BH104" s="269"/>
      <c r="BI104" s="269"/>
      <c r="BJ104" s="269"/>
      <c r="BK104" s="269"/>
      <c r="BL104" s="269"/>
      <c r="BM104" s="269"/>
      <c r="BN104" s="269"/>
      <c r="BO104" s="269"/>
      <c r="BP104" s="269"/>
      <c r="BQ104" s="269"/>
      <c r="BR104" s="269"/>
      <c r="BS104" s="269"/>
      <c r="BT104" s="269"/>
      <c r="BU104" s="269"/>
      <c r="BV104" s="269"/>
      <c r="BW104" s="269"/>
      <c r="BX104" s="269"/>
      <c r="BY104" s="269"/>
      <c r="BZ104" s="269"/>
      <c r="CA104" s="269"/>
      <c r="CB104" s="269"/>
      <c r="CC104" s="269"/>
      <c r="CD104" s="269"/>
      <c r="CE104" s="269"/>
      <c r="CF104" s="269"/>
      <c r="CG104" s="269"/>
      <c r="CH104" s="269"/>
      <c r="CI104" s="269"/>
      <c r="CJ104" s="269"/>
      <c r="CK104" s="269"/>
      <c r="CL104" s="269"/>
      <c r="CM104" s="269"/>
      <c r="CN104" s="269"/>
      <c r="CO104" s="269"/>
      <c r="CP104" s="269"/>
      <c r="CQ104" s="269"/>
      <c r="CR104" s="269"/>
      <c r="CS104" s="269"/>
      <c r="CT104" s="269"/>
      <c r="CU104" s="269"/>
      <c r="CV104" s="269"/>
      <c r="CW104" s="269"/>
      <c r="CX104" s="269"/>
      <c r="CY104" s="269"/>
      <c r="CZ104" s="269"/>
      <c r="DA104" s="269"/>
      <c r="DB104" s="269"/>
      <c r="DC104" s="269"/>
      <c r="DD104" s="269"/>
      <c r="DE104" s="269"/>
      <c r="DF104" s="269"/>
      <c r="DG104" s="269"/>
      <c r="DH104" s="269"/>
      <c r="DI104" s="269"/>
      <c r="DJ104" s="269"/>
      <c r="DK104" s="269"/>
      <c r="DL104" s="269"/>
      <c r="DM104" s="269"/>
      <c r="DN104" s="269"/>
      <c r="DO104" s="269"/>
      <c r="DP104" s="269"/>
      <c r="DQ104" s="269"/>
      <c r="DR104" s="269"/>
      <c r="DS104" s="269"/>
    </row>
    <row r="105" spans="1:123" x14ac:dyDescent="0.2">
      <c r="A105" s="266"/>
      <c r="B105" s="267" t="s">
        <v>39</v>
      </c>
      <c r="C105" s="269">
        <v>6</v>
      </c>
      <c r="D105" s="269"/>
      <c r="E105" s="269">
        <v>3</v>
      </c>
      <c r="F105" s="269">
        <v>2</v>
      </c>
      <c r="G105" s="269"/>
      <c r="H105" s="269">
        <v>11</v>
      </c>
      <c r="I105" s="269"/>
      <c r="J105" s="269"/>
      <c r="K105" s="269"/>
      <c r="L105" s="269">
        <v>1</v>
      </c>
      <c r="M105" s="269">
        <v>2</v>
      </c>
      <c r="N105" s="269">
        <v>3</v>
      </c>
      <c r="O105" s="269"/>
      <c r="P105" s="269"/>
      <c r="Q105" s="269"/>
      <c r="R105" s="269"/>
      <c r="S105" s="269"/>
      <c r="T105" s="269"/>
      <c r="U105" s="269"/>
      <c r="V105" s="269"/>
      <c r="W105" s="269"/>
      <c r="X105" s="269"/>
      <c r="Y105" s="269"/>
      <c r="Z105" s="269"/>
      <c r="AA105" s="269"/>
      <c r="AB105" s="269"/>
      <c r="AC105" s="269"/>
      <c r="AD105" s="269"/>
      <c r="AE105" s="269"/>
      <c r="AF105" s="269"/>
      <c r="AG105" s="269"/>
      <c r="AH105" s="269"/>
      <c r="AI105" s="269"/>
      <c r="AJ105" s="269"/>
      <c r="AK105" s="269"/>
      <c r="AL105" s="269"/>
      <c r="AM105" s="269"/>
      <c r="AN105" s="269"/>
      <c r="AO105" s="269"/>
      <c r="AP105" s="269"/>
      <c r="AQ105" s="269"/>
      <c r="AR105" s="269"/>
      <c r="AS105" s="269"/>
      <c r="AT105" s="269"/>
      <c r="AU105" s="269"/>
      <c r="AV105" s="269"/>
      <c r="AW105" s="269"/>
      <c r="AX105" s="269"/>
      <c r="AY105" s="269"/>
      <c r="AZ105" s="269"/>
      <c r="BA105" s="269"/>
      <c r="BB105" s="269"/>
      <c r="BC105" s="269"/>
      <c r="BD105" s="269"/>
      <c r="BE105" s="269"/>
      <c r="BF105" s="269"/>
      <c r="BG105" s="269"/>
      <c r="BH105" s="269"/>
      <c r="BI105" s="269"/>
      <c r="BJ105" s="269"/>
      <c r="BK105" s="269"/>
      <c r="BL105" s="269"/>
      <c r="BM105" s="269"/>
      <c r="BN105" s="269"/>
      <c r="BO105" s="269"/>
      <c r="BP105" s="269"/>
      <c r="BQ105" s="269"/>
      <c r="BR105" s="269"/>
      <c r="BS105" s="269"/>
      <c r="BT105" s="269"/>
      <c r="BU105" s="269"/>
      <c r="BV105" s="269"/>
      <c r="BW105" s="269"/>
      <c r="BX105" s="269"/>
      <c r="BY105" s="269"/>
      <c r="BZ105" s="269"/>
      <c r="CA105" s="269"/>
      <c r="CB105" s="269"/>
      <c r="CC105" s="269"/>
      <c r="CD105" s="269"/>
      <c r="CE105" s="269"/>
      <c r="CF105" s="269"/>
      <c r="CG105" s="269"/>
      <c r="CH105" s="269"/>
      <c r="CI105" s="269"/>
      <c r="CJ105" s="269"/>
      <c r="CK105" s="269"/>
      <c r="CL105" s="269"/>
      <c r="CM105" s="269"/>
      <c r="CN105" s="269"/>
      <c r="CO105" s="269"/>
      <c r="CP105" s="269"/>
      <c r="CQ105" s="269"/>
      <c r="CR105" s="269"/>
      <c r="CS105" s="269"/>
      <c r="CT105" s="269"/>
      <c r="CU105" s="269"/>
      <c r="CV105" s="269"/>
      <c r="CW105" s="269"/>
      <c r="CX105" s="269"/>
      <c r="CY105" s="269"/>
      <c r="CZ105" s="269"/>
      <c r="DA105" s="269"/>
      <c r="DB105" s="269"/>
      <c r="DC105" s="269"/>
      <c r="DD105" s="269"/>
      <c r="DE105" s="269"/>
      <c r="DF105" s="269"/>
      <c r="DG105" s="269"/>
      <c r="DH105" s="269"/>
      <c r="DI105" s="269"/>
      <c r="DJ105" s="269"/>
      <c r="DK105" s="269"/>
      <c r="DL105" s="269"/>
      <c r="DM105" s="269"/>
      <c r="DN105" s="269"/>
      <c r="DO105" s="269"/>
      <c r="DP105" s="269"/>
      <c r="DQ105" s="269"/>
      <c r="DR105" s="269"/>
      <c r="DS105" s="269"/>
    </row>
    <row r="106" spans="1:123" x14ac:dyDescent="0.2">
      <c r="A106" s="266"/>
      <c r="B106" s="267" t="s">
        <v>41</v>
      </c>
      <c r="C106" s="269">
        <v>7</v>
      </c>
      <c r="D106" s="269">
        <v>2</v>
      </c>
      <c r="E106" s="269">
        <v>1</v>
      </c>
      <c r="F106" s="269">
        <v>3</v>
      </c>
      <c r="G106" s="269"/>
      <c r="H106" s="269">
        <v>13</v>
      </c>
      <c r="I106" s="269">
        <v>2</v>
      </c>
      <c r="J106" s="269"/>
      <c r="K106" s="269"/>
      <c r="L106" s="269">
        <v>1</v>
      </c>
      <c r="M106" s="269"/>
      <c r="N106" s="269">
        <v>3</v>
      </c>
      <c r="O106" s="269"/>
      <c r="P106" s="269"/>
      <c r="Q106" s="269"/>
      <c r="R106" s="269"/>
      <c r="S106" s="269"/>
      <c r="T106" s="269"/>
      <c r="U106" s="269"/>
      <c r="V106" s="269"/>
      <c r="W106" s="269"/>
      <c r="X106" s="269"/>
      <c r="Y106" s="269"/>
      <c r="Z106" s="269"/>
      <c r="AA106" s="269"/>
      <c r="AB106" s="269"/>
      <c r="AC106" s="269"/>
      <c r="AD106" s="269"/>
      <c r="AE106" s="269"/>
      <c r="AF106" s="269"/>
      <c r="AG106" s="269"/>
      <c r="AH106" s="269"/>
      <c r="AI106" s="269"/>
      <c r="AJ106" s="269"/>
      <c r="AK106" s="269"/>
      <c r="AL106" s="269"/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69"/>
      <c r="AZ106" s="269"/>
      <c r="BA106" s="269"/>
      <c r="BB106" s="269"/>
      <c r="BC106" s="269"/>
      <c r="BD106" s="269"/>
      <c r="BE106" s="269"/>
      <c r="BF106" s="269"/>
      <c r="BG106" s="269"/>
      <c r="BH106" s="269"/>
      <c r="BI106" s="269"/>
      <c r="BJ106" s="269"/>
      <c r="BK106" s="269"/>
      <c r="BL106" s="269"/>
      <c r="BM106" s="269"/>
      <c r="BN106" s="269"/>
      <c r="BO106" s="269"/>
      <c r="BP106" s="269"/>
      <c r="BQ106" s="269"/>
      <c r="BR106" s="269"/>
      <c r="BS106" s="269"/>
      <c r="BT106" s="269"/>
      <c r="BU106" s="269"/>
      <c r="BV106" s="269"/>
      <c r="BW106" s="269"/>
      <c r="BX106" s="269"/>
      <c r="BY106" s="269"/>
      <c r="BZ106" s="269"/>
      <c r="CA106" s="269"/>
      <c r="CB106" s="269"/>
      <c r="CC106" s="269"/>
      <c r="CD106" s="269"/>
      <c r="CE106" s="269"/>
      <c r="CF106" s="269"/>
      <c r="CG106" s="269"/>
      <c r="CH106" s="269"/>
      <c r="CI106" s="269"/>
      <c r="CJ106" s="269"/>
      <c r="CK106" s="269"/>
      <c r="CL106" s="269"/>
      <c r="CM106" s="269"/>
      <c r="CN106" s="269"/>
      <c r="CO106" s="269"/>
      <c r="CP106" s="269"/>
      <c r="CQ106" s="269"/>
      <c r="CR106" s="269"/>
      <c r="CS106" s="269"/>
      <c r="CT106" s="269"/>
      <c r="CU106" s="269"/>
      <c r="CV106" s="269"/>
      <c r="CW106" s="269"/>
      <c r="CX106" s="269"/>
      <c r="CY106" s="269"/>
      <c r="CZ106" s="269"/>
      <c r="DA106" s="269"/>
      <c r="DB106" s="269"/>
      <c r="DC106" s="269"/>
      <c r="DD106" s="269"/>
      <c r="DE106" s="269"/>
      <c r="DF106" s="269"/>
      <c r="DG106" s="269"/>
      <c r="DH106" s="269"/>
      <c r="DI106" s="269"/>
      <c r="DJ106" s="269"/>
      <c r="DK106" s="269"/>
      <c r="DL106" s="269"/>
      <c r="DM106" s="269"/>
      <c r="DN106" s="269"/>
      <c r="DO106" s="269"/>
      <c r="DP106" s="269"/>
      <c r="DQ106" s="269"/>
      <c r="DR106" s="269"/>
      <c r="DS106" s="269"/>
    </row>
    <row r="107" spans="1:123" x14ac:dyDescent="0.2">
      <c r="A107" s="266"/>
      <c r="B107" s="267" t="s">
        <v>43</v>
      </c>
      <c r="C107" s="269">
        <v>2</v>
      </c>
      <c r="D107" s="269">
        <v>2</v>
      </c>
      <c r="E107" s="269">
        <v>5</v>
      </c>
      <c r="F107" s="269">
        <v>1</v>
      </c>
      <c r="G107" s="269">
        <v>2</v>
      </c>
      <c r="H107" s="269">
        <v>12</v>
      </c>
      <c r="I107" s="269"/>
      <c r="J107" s="269">
        <v>1</v>
      </c>
      <c r="K107" s="269">
        <v>2</v>
      </c>
      <c r="L107" s="269">
        <v>1</v>
      </c>
      <c r="M107" s="269"/>
      <c r="N107" s="269">
        <v>4</v>
      </c>
      <c r="O107" s="269"/>
      <c r="P107" s="269"/>
      <c r="Q107" s="269"/>
      <c r="R107" s="269">
        <v>1</v>
      </c>
      <c r="S107" s="269"/>
      <c r="T107" s="269">
        <v>1</v>
      </c>
      <c r="U107" s="269"/>
      <c r="V107" s="269"/>
      <c r="W107" s="269"/>
      <c r="X107" s="269"/>
      <c r="Y107" s="269"/>
      <c r="Z107" s="269"/>
      <c r="AA107" s="269"/>
      <c r="AB107" s="269"/>
      <c r="AC107" s="269"/>
      <c r="AD107" s="269"/>
      <c r="AE107" s="269"/>
      <c r="AF107" s="269"/>
      <c r="AG107" s="269"/>
      <c r="AH107" s="269"/>
      <c r="AI107" s="269"/>
      <c r="AJ107" s="269"/>
      <c r="AK107" s="269"/>
      <c r="AL107" s="269"/>
      <c r="AM107" s="269"/>
      <c r="AN107" s="269"/>
      <c r="AO107" s="269"/>
      <c r="AP107" s="269"/>
      <c r="AQ107" s="269"/>
      <c r="AR107" s="269"/>
      <c r="AS107" s="269"/>
      <c r="AT107" s="269"/>
      <c r="AU107" s="269"/>
      <c r="AV107" s="269"/>
      <c r="AW107" s="269"/>
      <c r="AX107" s="269"/>
      <c r="AY107" s="269"/>
      <c r="AZ107" s="269"/>
      <c r="BA107" s="269"/>
      <c r="BB107" s="269"/>
      <c r="BC107" s="269"/>
      <c r="BD107" s="269"/>
      <c r="BE107" s="269"/>
      <c r="BF107" s="269"/>
      <c r="BG107" s="269"/>
      <c r="BH107" s="269"/>
      <c r="BI107" s="269"/>
      <c r="BJ107" s="269"/>
      <c r="BK107" s="269"/>
      <c r="BL107" s="269"/>
      <c r="BM107" s="269"/>
      <c r="BN107" s="269"/>
      <c r="BO107" s="269"/>
      <c r="BP107" s="269"/>
      <c r="BQ107" s="269"/>
      <c r="BR107" s="269"/>
      <c r="BS107" s="269"/>
      <c r="BT107" s="269"/>
      <c r="BU107" s="269"/>
      <c r="BV107" s="269"/>
      <c r="BW107" s="269"/>
      <c r="BX107" s="269"/>
      <c r="BY107" s="269"/>
      <c r="BZ107" s="269"/>
      <c r="CA107" s="269"/>
      <c r="CB107" s="269"/>
      <c r="CC107" s="269"/>
      <c r="CD107" s="269"/>
      <c r="CE107" s="269"/>
      <c r="CF107" s="269"/>
      <c r="CG107" s="269"/>
      <c r="CH107" s="269"/>
      <c r="CI107" s="269"/>
      <c r="CJ107" s="269"/>
      <c r="CK107" s="269"/>
      <c r="CL107" s="269"/>
      <c r="CM107" s="269"/>
      <c r="CN107" s="269"/>
      <c r="CO107" s="269"/>
      <c r="CP107" s="269"/>
      <c r="CQ107" s="269"/>
      <c r="CR107" s="269"/>
      <c r="CS107" s="269"/>
      <c r="CT107" s="269"/>
      <c r="CU107" s="269"/>
      <c r="CV107" s="269"/>
      <c r="CW107" s="269"/>
      <c r="CX107" s="269"/>
      <c r="CY107" s="269"/>
      <c r="CZ107" s="269"/>
      <c r="DA107" s="269"/>
      <c r="DB107" s="269"/>
      <c r="DC107" s="269"/>
      <c r="DD107" s="269"/>
      <c r="DE107" s="269"/>
      <c r="DF107" s="269"/>
      <c r="DG107" s="269"/>
      <c r="DH107" s="269"/>
      <c r="DI107" s="269"/>
      <c r="DJ107" s="269"/>
      <c r="DK107" s="269"/>
      <c r="DL107" s="269"/>
      <c r="DM107" s="269"/>
      <c r="DN107" s="269"/>
      <c r="DO107" s="269"/>
      <c r="DP107" s="269"/>
      <c r="DQ107" s="269"/>
      <c r="DR107" s="269"/>
      <c r="DS107" s="269"/>
    </row>
    <row r="108" spans="1:123" x14ac:dyDescent="0.2">
      <c r="A108" s="266"/>
      <c r="B108" s="267" t="s">
        <v>45</v>
      </c>
      <c r="C108" s="269">
        <v>3</v>
      </c>
      <c r="D108" s="269">
        <v>2</v>
      </c>
      <c r="E108" s="269"/>
      <c r="F108" s="269">
        <v>1</v>
      </c>
      <c r="G108" s="269">
        <v>1</v>
      </c>
      <c r="H108" s="269">
        <v>7</v>
      </c>
      <c r="I108" s="269"/>
      <c r="J108" s="269">
        <v>2</v>
      </c>
      <c r="K108" s="269"/>
      <c r="L108" s="269"/>
      <c r="M108" s="269"/>
      <c r="N108" s="269">
        <v>2</v>
      </c>
      <c r="O108" s="269">
        <v>1</v>
      </c>
      <c r="P108" s="269"/>
      <c r="Q108" s="269">
        <v>1</v>
      </c>
      <c r="R108" s="269"/>
      <c r="S108" s="269"/>
      <c r="T108" s="269">
        <v>2</v>
      </c>
      <c r="U108" s="269"/>
      <c r="V108" s="269"/>
      <c r="W108" s="269"/>
      <c r="X108" s="269"/>
      <c r="Y108" s="269"/>
      <c r="Z108" s="269"/>
      <c r="AA108" s="269"/>
      <c r="AB108" s="269"/>
      <c r="AC108" s="269"/>
      <c r="AD108" s="269"/>
      <c r="AE108" s="269"/>
      <c r="AF108" s="269"/>
      <c r="AG108" s="269"/>
      <c r="AH108" s="269"/>
      <c r="AI108" s="269"/>
      <c r="AJ108" s="269"/>
      <c r="AK108" s="269"/>
      <c r="AL108" s="269"/>
      <c r="AM108" s="269"/>
      <c r="AN108" s="269"/>
      <c r="AO108" s="269"/>
      <c r="AP108" s="269"/>
      <c r="AQ108" s="269"/>
      <c r="AR108" s="269"/>
      <c r="AS108" s="269"/>
      <c r="AT108" s="269"/>
      <c r="AU108" s="269"/>
      <c r="AV108" s="269"/>
      <c r="AW108" s="269"/>
      <c r="AX108" s="269"/>
      <c r="AY108" s="269"/>
      <c r="AZ108" s="269"/>
      <c r="BA108" s="269"/>
      <c r="BB108" s="269"/>
      <c r="BC108" s="269"/>
      <c r="BD108" s="269"/>
      <c r="BE108" s="269"/>
      <c r="BF108" s="269"/>
      <c r="BG108" s="269"/>
      <c r="BH108" s="269"/>
      <c r="BI108" s="269"/>
      <c r="BJ108" s="269"/>
      <c r="BK108" s="269"/>
      <c r="BL108" s="269"/>
      <c r="BM108" s="269"/>
      <c r="BN108" s="269"/>
      <c r="BO108" s="269"/>
      <c r="BP108" s="269"/>
      <c r="BQ108" s="269"/>
      <c r="BR108" s="269"/>
      <c r="BS108" s="269"/>
      <c r="BT108" s="269"/>
      <c r="BU108" s="269"/>
      <c r="BV108" s="269"/>
      <c r="BW108" s="269"/>
      <c r="BX108" s="269"/>
      <c r="BY108" s="269"/>
      <c r="BZ108" s="269"/>
      <c r="CA108" s="269"/>
      <c r="CB108" s="269"/>
      <c r="CC108" s="269"/>
      <c r="CD108" s="269"/>
      <c r="CE108" s="269"/>
      <c r="CF108" s="269"/>
      <c r="CG108" s="269"/>
      <c r="CH108" s="269"/>
      <c r="CI108" s="269"/>
      <c r="CJ108" s="269"/>
      <c r="CK108" s="269"/>
      <c r="CL108" s="269"/>
      <c r="CM108" s="269"/>
      <c r="CN108" s="269"/>
      <c r="CO108" s="269"/>
      <c r="CP108" s="269"/>
      <c r="CQ108" s="269"/>
      <c r="CR108" s="269"/>
      <c r="CS108" s="269"/>
      <c r="CT108" s="269"/>
      <c r="CU108" s="269"/>
      <c r="CV108" s="269"/>
      <c r="CW108" s="269"/>
      <c r="CX108" s="269"/>
      <c r="CY108" s="269"/>
      <c r="CZ108" s="269"/>
      <c r="DA108" s="269"/>
      <c r="DB108" s="269"/>
      <c r="DC108" s="269"/>
      <c r="DD108" s="269"/>
      <c r="DE108" s="269"/>
      <c r="DF108" s="269"/>
      <c r="DG108" s="269"/>
      <c r="DH108" s="269"/>
      <c r="DI108" s="269"/>
      <c r="DJ108" s="269"/>
      <c r="DK108" s="269"/>
      <c r="DL108" s="269"/>
      <c r="DM108" s="269"/>
      <c r="DN108" s="269"/>
      <c r="DO108" s="269"/>
      <c r="DP108" s="269"/>
      <c r="DQ108" s="269"/>
      <c r="DR108" s="269"/>
      <c r="DS108" s="269"/>
    </row>
    <row r="109" spans="1:123" s="258" customFormat="1" x14ac:dyDescent="0.2">
      <c r="A109" s="270"/>
      <c r="B109" s="270"/>
      <c r="C109" s="272">
        <v>87</v>
      </c>
      <c r="D109" s="272">
        <v>45</v>
      </c>
      <c r="E109" s="272">
        <v>65</v>
      </c>
      <c r="F109" s="272">
        <v>60</v>
      </c>
      <c r="G109" s="272">
        <v>36</v>
      </c>
      <c r="H109" s="272">
        <v>293</v>
      </c>
      <c r="I109" s="272">
        <v>24</v>
      </c>
      <c r="J109" s="272">
        <v>35</v>
      </c>
      <c r="K109" s="272">
        <v>22</v>
      </c>
      <c r="L109" s="272">
        <v>14</v>
      </c>
      <c r="M109" s="272">
        <v>14</v>
      </c>
      <c r="N109" s="272">
        <v>109</v>
      </c>
      <c r="O109" s="272">
        <v>10</v>
      </c>
      <c r="P109" s="272">
        <v>4</v>
      </c>
      <c r="Q109" s="272">
        <v>5</v>
      </c>
      <c r="R109" s="272">
        <v>8</v>
      </c>
      <c r="S109" s="272">
        <v>2</v>
      </c>
      <c r="T109" s="272">
        <v>29</v>
      </c>
      <c r="U109" s="272">
        <v>3</v>
      </c>
      <c r="V109" s="272">
        <v>1</v>
      </c>
      <c r="W109" s="272">
        <v>1</v>
      </c>
      <c r="X109" s="272">
        <v>1</v>
      </c>
      <c r="Y109" s="272">
        <v>6</v>
      </c>
      <c r="Z109" s="272">
        <v>1</v>
      </c>
      <c r="AA109" s="272"/>
      <c r="AB109" s="272"/>
      <c r="AC109" s="272"/>
      <c r="AD109" s="272"/>
      <c r="AE109" s="272"/>
      <c r="AF109" s="272"/>
      <c r="AG109" s="272"/>
      <c r="AH109" s="272"/>
      <c r="AI109" s="272"/>
      <c r="AJ109" s="272"/>
      <c r="AK109" s="272"/>
      <c r="AL109" s="272"/>
      <c r="AM109" s="272"/>
      <c r="AN109" s="272"/>
      <c r="AO109" s="272"/>
      <c r="AP109" s="272"/>
      <c r="AQ109" s="272"/>
      <c r="AR109" s="272"/>
      <c r="AS109" s="272"/>
      <c r="AT109" s="272"/>
      <c r="AU109" s="272"/>
      <c r="AV109" s="272"/>
      <c r="AW109" s="272"/>
      <c r="AX109" s="272"/>
      <c r="AY109" s="272"/>
      <c r="AZ109" s="272"/>
      <c r="BA109" s="272"/>
      <c r="BB109" s="272"/>
      <c r="BC109" s="272"/>
      <c r="BD109" s="272"/>
      <c r="BE109" s="272"/>
      <c r="BF109" s="272"/>
      <c r="BG109" s="272"/>
      <c r="BH109" s="272"/>
      <c r="BI109" s="272"/>
      <c r="BJ109" s="272"/>
      <c r="BK109" s="272"/>
      <c r="BL109" s="272"/>
      <c r="BM109" s="272"/>
      <c r="BN109" s="272"/>
      <c r="BO109" s="272"/>
      <c r="BP109" s="272"/>
      <c r="BQ109" s="272"/>
      <c r="BR109" s="272"/>
      <c r="BS109" s="272"/>
      <c r="BT109" s="272"/>
      <c r="BU109" s="272"/>
      <c r="BV109" s="272"/>
      <c r="BW109" s="272"/>
      <c r="BX109" s="272"/>
      <c r="BY109" s="272"/>
      <c r="BZ109" s="272"/>
      <c r="CA109" s="272"/>
      <c r="CB109" s="272"/>
      <c r="CC109" s="272"/>
      <c r="CD109" s="272"/>
      <c r="CE109" s="272"/>
      <c r="CF109" s="272"/>
      <c r="CG109" s="272"/>
      <c r="CH109" s="272"/>
      <c r="CI109" s="272"/>
      <c r="CJ109" s="272"/>
      <c r="CK109" s="272"/>
      <c r="CL109" s="272"/>
      <c r="CM109" s="272"/>
      <c r="CN109" s="272"/>
      <c r="CO109" s="272"/>
      <c r="CP109" s="272"/>
      <c r="CQ109" s="272"/>
      <c r="CR109" s="272"/>
      <c r="CS109" s="272"/>
      <c r="CT109" s="272"/>
      <c r="CU109" s="272"/>
      <c r="CV109" s="272"/>
      <c r="CW109" s="272"/>
      <c r="CX109" s="272"/>
      <c r="CY109" s="272"/>
      <c r="CZ109" s="272"/>
      <c r="DA109" s="272"/>
      <c r="DB109" s="272"/>
      <c r="DC109" s="272"/>
      <c r="DD109" s="272"/>
      <c r="DE109" s="272"/>
      <c r="DF109" s="272"/>
      <c r="DG109" s="272"/>
      <c r="DH109" s="272"/>
      <c r="DI109" s="272"/>
      <c r="DJ109" s="272"/>
      <c r="DK109" s="272"/>
      <c r="DL109" s="272"/>
      <c r="DM109" s="272"/>
      <c r="DN109" s="272"/>
      <c r="DO109" s="272"/>
      <c r="DP109" s="272"/>
      <c r="DQ109" s="272"/>
      <c r="DR109" s="272"/>
      <c r="DS109" s="272"/>
    </row>
    <row r="110" spans="1:123" x14ac:dyDescent="0.2">
      <c r="A110" s="266"/>
      <c r="B110" s="382"/>
      <c r="C110" s="382"/>
      <c r="D110" s="382"/>
      <c r="E110" s="382"/>
      <c r="F110" s="382"/>
      <c r="G110" s="382"/>
      <c r="H110" s="382"/>
      <c r="I110" s="382"/>
      <c r="J110" s="382"/>
      <c r="K110" s="382"/>
      <c r="L110" s="382"/>
      <c r="M110" s="382"/>
      <c r="N110" s="382"/>
      <c r="O110" s="382"/>
      <c r="P110" s="382"/>
      <c r="Q110" s="382"/>
      <c r="R110" s="382"/>
      <c r="S110" s="382"/>
      <c r="T110" s="382"/>
      <c r="U110" s="382"/>
      <c r="V110" s="382"/>
      <c r="W110" s="382"/>
      <c r="X110" s="382"/>
      <c r="Y110" s="382"/>
      <c r="Z110" s="382"/>
      <c r="AA110" s="382"/>
      <c r="AB110" s="269"/>
      <c r="AC110" s="269"/>
      <c r="AD110" s="269"/>
      <c r="AE110" s="269"/>
      <c r="AF110" s="269"/>
      <c r="AG110" s="269"/>
      <c r="AH110" s="269"/>
      <c r="AI110" s="269"/>
      <c r="AJ110" s="269"/>
      <c r="AK110" s="269"/>
      <c r="AL110" s="269"/>
      <c r="AM110" s="269"/>
      <c r="AN110" s="269"/>
      <c r="AO110" s="269"/>
      <c r="AP110" s="269"/>
      <c r="AQ110" s="269"/>
      <c r="AR110" s="269"/>
      <c r="AS110" s="269"/>
      <c r="AT110" s="269"/>
      <c r="AU110" s="269"/>
      <c r="AV110" s="269"/>
      <c r="AW110" s="269"/>
      <c r="AX110" s="269"/>
      <c r="AY110" s="269"/>
      <c r="AZ110" s="269"/>
      <c r="BA110" s="269"/>
      <c r="BB110" s="269"/>
      <c r="BC110" s="269"/>
      <c r="BD110" s="269"/>
      <c r="BE110" s="269"/>
      <c r="BF110" s="269"/>
      <c r="BG110" s="269"/>
      <c r="BH110" s="269"/>
      <c r="BI110" s="269"/>
      <c r="BJ110" s="269"/>
      <c r="BK110" s="269"/>
      <c r="BL110" s="269"/>
      <c r="BM110" s="269"/>
      <c r="BN110" s="269"/>
      <c r="BO110" s="269"/>
      <c r="BP110" s="269"/>
      <c r="BQ110" s="269"/>
      <c r="BR110" s="269"/>
      <c r="BS110" s="269"/>
      <c r="BT110" s="269"/>
      <c r="BU110" s="269"/>
      <c r="BV110" s="269"/>
      <c r="BW110" s="269"/>
      <c r="BX110" s="269"/>
      <c r="BY110" s="269"/>
      <c r="BZ110" s="269"/>
      <c r="CA110" s="269"/>
      <c r="CB110" s="269"/>
      <c r="CC110" s="269"/>
      <c r="CD110" s="269"/>
      <c r="CE110" s="269"/>
      <c r="CF110" s="269"/>
      <c r="CG110" s="269"/>
      <c r="CH110" s="269"/>
      <c r="CI110" s="269"/>
      <c r="CJ110" s="269"/>
      <c r="CK110" s="269"/>
      <c r="CL110" s="269"/>
      <c r="CM110" s="269"/>
      <c r="CN110" s="269"/>
      <c r="CO110" s="269"/>
      <c r="CP110" s="269"/>
      <c r="CQ110" s="269"/>
      <c r="CR110" s="269"/>
      <c r="CS110" s="269"/>
      <c r="CT110" s="269"/>
      <c r="CU110" s="269"/>
      <c r="CV110" s="269"/>
      <c r="CW110" s="269"/>
      <c r="CX110" s="269"/>
      <c r="CY110" s="269"/>
      <c r="CZ110" s="269"/>
      <c r="DA110" s="269"/>
      <c r="DB110" s="269"/>
      <c r="DC110" s="269"/>
      <c r="DD110" s="269"/>
      <c r="DE110" s="269"/>
      <c r="DF110" s="269"/>
      <c r="DG110" s="269"/>
      <c r="DH110" s="269"/>
      <c r="DI110" s="269"/>
      <c r="DJ110" s="269"/>
      <c r="DK110" s="269"/>
      <c r="DL110" s="269"/>
      <c r="DM110" s="269"/>
      <c r="DN110" s="269"/>
      <c r="DO110" s="269"/>
      <c r="DP110" s="269"/>
      <c r="DQ110" s="269"/>
      <c r="DR110" s="269"/>
      <c r="DS110" s="269"/>
    </row>
    <row r="111" spans="1:123" ht="15" x14ac:dyDescent="0.25">
      <c r="B111" s="380" t="s">
        <v>274</v>
      </c>
      <c r="C111" s="380"/>
      <c r="D111" s="380"/>
      <c r="E111" s="380"/>
      <c r="F111" s="380"/>
      <c r="G111" s="380"/>
      <c r="H111" s="380"/>
      <c r="I111" s="380"/>
      <c r="J111" s="380"/>
      <c r="K111" s="380"/>
      <c r="L111" s="380"/>
      <c r="M111" s="380"/>
      <c r="N111" s="380"/>
      <c r="O111" s="380"/>
      <c r="P111" s="380"/>
      <c r="Q111" s="380"/>
      <c r="R111" s="380"/>
      <c r="S111" s="380"/>
      <c r="T111" s="380"/>
      <c r="U111" s="380"/>
      <c r="V111" s="380"/>
      <c r="W111" s="380"/>
      <c r="X111" s="380"/>
      <c r="Y111" s="380"/>
      <c r="Z111" s="380"/>
      <c r="AA111" s="380"/>
    </row>
    <row r="112" spans="1:123" x14ac:dyDescent="0.2">
      <c r="B112" s="273"/>
      <c r="C112" s="239"/>
      <c r="D112" s="265">
        <v>0</v>
      </c>
      <c r="E112" s="265">
        <v>1</v>
      </c>
      <c r="F112" s="265">
        <v>2</v>
      </c>
      <c r="G112" s="265">
        <v>3</v>
      </c>
      <c r="H112" s="265">
        <v>4</v>
      </c>
      <c r="I112" s="265" t="s">
        <v>69</v>
      </c>
      <c r="J112" s="265">
        <v>5</v>
      </c>
      <c r="K112" s="265">
        <v>6</v>
      </c>
      <c r="L112" s="265">
        <v>7</v>
      </c>
      <c r="M112" s="265">
        <v>8</v>
      </c>
      <c r="N112" s="265">
        <v>9</v>
      </c>
      <c r="O112" s="265" t="s">
        <v>70</v>
      </c>
      <c r="P112" s="265">
        <v>10</v>
      </c>
      <c r="Q112" s="265">
        <v>11</v>
      </c>
      <c r="R112" s="265">
        <v>12</v>
      </c>
      <c r="S112" s="265">
        <v>13</v>
      </c>
      <c r="T112" s="265">
        <v>14</v>
      </c>
      <c r="U112" s="265" t="s">
        <v>71</v>
      </c>
      <c r="V112" s="265">
        <v>15</v>
      </c>
      <c r="W112" s="265">
        <v>16</v>
      </c>
      <c r="X112" s="265">
        <v>17</v>
      </c>
      <c r="Y112" s="265">
        <v>18</v>
      </c>
      <c r="Z112" s="265">
        <v>19</v>
      </c>
      <c r="AA112" s="265" t="s">
        <v>230</v>
      </c>
    </row>
    <row r="113" spans="2:27" x14ac:dyDescent="0.2">
      <c r="B113" s="267" t="s">
        <v>11</v>
      </c>
      <c r="C113" s="268">
        <v>9181</v>
      </c>
      <c r="D113" s="269">
        <v>257</v>
      </c>
      <c r="E113" s="269">
        <v>246</v>
      </c>
      <c r="F113" s="269">
        <v>237</v>
      </c>
      <c r="G113" s="269">
        <v>214</v>
      </c>
      <c r="H113" s="269">
        <v>214</v>
      </c>
      <c r="I113" s="269">
        <v>1168</v>
      </c>
      <c r="J113" s="269">
        <v>216</v>
      </c>
      <c r="K113" s="269">
        <v>236</v>
      </c>
      <c r="L113" s="269">
        <v>194</v>
      </c>
      <c r="M113" s="269">
        <v>216</v>
      </c>
      <c r="N113" s="269">
        <v>196</v>
      </c>
      <c r="O113" s="269">
        <v>1058</v>
      </c>
      <c r="P113" s="269">
        <v>193</v>
      </c>
      <c r="Q113" s="269">
        <v>200</v>
      </c>
      <c r="R113" s="269">
        <v>193</v>
      </c>
      <c r="S113" s="269">
        <v>151</v>
      </c>
      <c r="T113" s="269">
        <v>135</v>
      </c>
      <c r="U113" s="269">
        <v>872</v>
      </c>
      <c r="V113" s="269">
        <v>131</v>
      </c>
      <c r="W113" s="269">
        <v>127</v>
      </c>
      <c r="X113" s="269">
        <v>136</v>
      </c>
      <c r="Y113" s="269">
        <v>135</v>
      </c>
      <c r="Z113" s="269">
        <v>162</v>
      </c>
      <c r="AA113" s="269">
        <v>691</v>
      </c>
    </row>
    <row r="114" spans="2:27" x14ac:dyDescent="0.2">
      <c r="B114" s="267" t="s">
        <v>13</v>
      </c>
      <c r="C114" s="268">
        <v>1046</v>
      </c>
      <c r="D114" s="269">
        <v>35</v>
      </c>
      <c r="E114" s="269">
        <v>21</v>
      </c>
      <c r="F114" s="269">
        <v>29</v>
      </c>
      <c r="G114" s="269">
        <v>24</v>
      </c>
      <c r="H114" s="269">
        <v>19</v>
      </c>
      <c r="I114" s="269">
        <v>128</v>
      </c>
      <c r="J114" s="269">
        <v>19</v>
      </c>
      <c r="K114" s="269">
        <v>19</v>
      </c>
      <c r="L114" s="269">
        <v>25</v>
      </c>
      <c r="M114" s="269">
        <v>19</v>
      </c>
      <c r="N114" s="269">
        <v>12</v>
      </c>
      <c r="O114" s="269">
        <v>94</v>
      </c>
      <c r="P114" s="269">
        <v>23</v>
      </c>
      <c r="Q114" s="269">
        <v>26</v>
      </c>
      <c r="R114" s="269">
        <v>19</v>
      </c>
      <c r="S114" s="269">
        <v>13</v>
      </c>
      <c r="T114" s="269">
        <v>25</v>
      </c>
      <c r="U114" s="269">
        <v>106</v>
      </c>
      <c r="V114" s="269">
        <v>18</v>
      </c>
      <c r="W114" s="269">
        <v>24</v>
      </c>
      <c r="X114" s="269">
        <v>23</v>
      </c>
      <c r="Y114" s="269">
        <v>16</v>
      </c>
      <c r="Z114" s="269">
        <v>26</v>
      </c>
      <c r="AA114" s="269">
        <v>107</v>
      </c>
    </row>
    <row r="115" spans="2:27" x14ac:dyDescent="0.2">
      <c r="B115" s="267" t="s">
        <v>15</v>
      </c>
      <c r="C115" s="268">
        <v>1525</v>
      </c>
      <c r="D115" s="269">
        <v>41</v>
      </c>
      <c r="E115" s="269">
        <v>41</v>
      </c>
      <c r="F115" s="269">
        <v>38</v>
      </c>
      <c r="G115" s="269">
        <v>24</v>
      </c>
      <c r="H115" s="269">
        <v>27</v>
      </c>
      <c r="I115" s="269">
        <v>171</v>
      </c>
      <c r="J115" s="269">
        <v>22</v>
      </c>
      <c r="K115" s="269">
        <v>31</v>
      </c>
      <c r="L115" s="269">
        <v>33</v>
      </c>
      <c r="M115" s="269">
        <v>29</v>
      </c>
      <c r="N115" s="269">
        <v>24</v>
      </c>
      <c r="O115" s="269">
        <v>139</v>
      </c>
      <c r="P115" s="269">
        <v>25</v>
      </c>
      <c r="Q115" s="269">
        <v>22</v>
      </c>
      <c r="R115" s="269">
        <v>35</v>
      </c>
      <c r="S115" s="269">
        <v>36</v>
      </c>
      <c r="T115" s="269">
        <v>30</v>
      </c>
      <c r="U115" s="269">
        <v>148</v>
      </c>
      <c r="V115" s="269">
        <v>22</v>
      </c>
      <c r="W115" s="269">
        <v>27</v>
      </c>
      <c r="X115" s="269">
        <v>26</v>
      </c>
      <c r="Y115" s="269">
        <v>30</v>
      </c>
      <c r="Z115" s="269">
        <v>42</v>
      </c>
      <c r="AA115" s="269">
        <v>147</v>
      </c>
    </row>
    <row r="116" spans="2:27" x14ac:dyDescent="0.2">
      <c r="B116" s="267" t="s">
        <v>17</v>
      </c>
      <c r="C116" s="268">
        <v>1117</v>
      </c>
      <c r="D116" s="269">
        <v>20</v>
      </c>
      <c r="E116" s="269">
        <v>30</v>
      </c>
      <c r="F116" s="269">
        <v>20</v>
      </c>
      <c r="G116" s="269">
        <v>28</v>
      </c>
      <c r="H116" s="269">
        <v>26</v>
      </c>
      <c r="I116" s="269">
        <v>124</v>
      </c>
      <c r="J116" s="269">
        <v>23</v>
      </c>
      <c r="K116" s="269">
        <v>24</v>
      </c>
      <c r="L116" s="269">
        <v>22</v>
      </c>
      <c r="M116" s="269">
        <v>28</v>
      </c>
      <c r="N116" s="269">
        <v>23</v>
      </c>
      <c r="O116" s="269">
        <v>120</v>
      </c>
      <c r="P116" s="269">
        <v>18</v>
      </c>
      <c r="Q116" s="269">
        <v>20</v>
      </c>
      <c r="R116" s="269">
        <v>24</v>
      </c>
      <c r="S116" s="269">
        <v>19</v>
      </c>
      <c r="T116" s="269">
        <v>26</v>
      </c>
      <c r="U116" s="269">
        <v>107</v>
      </c>
      <c r="V116" s="269">
        <v>21</v>
      </c>
      <c r="W116" s="269">
        <v>17</v>
      </c>
      <c r="X116" s="269">
        <v>16</v>
      </c>
      <c r="Y116" s="269">
        <v>17</v>
      </c>
      <c r="Z116" s="269">
        <v>20</v>
      </c>
      <c r="AA116" s="269">
        <v>91</v>
      </c>
    </row>
    <row r="117" spans="2:27" x14ac:dyDescent="0.2">
      <c r="B117" s="267" t="s">
        <v>19</v>
      </c>
      <c r="C117" s="268">
        <v>1080</v>
      </c>
      <c r="D117" s="269">
        <v>28</v>
      </c>
      <c r="E117" s="269">
        <v>19</v>
      </c>
      <c r="F117" s="269">
        <v>19</v>
      </c>
      <c r="G117" s="269">
        <v>19</v>
      </c>
      <c r="H117" s="269">
        <v>14</v>
      </c>
      <c r="I117" s="269">
        <v>99</v>
      </c>
      <c r="J117" s="269">
        <v>18</v>
      </c>
      <c r="K117" s="269">
        <v>21</v>
      </c>
      <c r="L117" s="269">
        <v>26</v>
      </c>
      <c r="M117" s="269">
        <v>26</v>
      </c>
      <c r="N117" s="269">
        <v>22</v>
      </c>
      <c r="O117" s="269">
        <v>113</v>
      </c>
      <c r="P117" s="269">
        <v>21</v>
      </c>
      <c r="Q117" s="269">
        <v>23</v>
      </c>
      <c r="R117" s="269">
        <v>23</v>
      </c>
      <c r="S117" s="269">
        <v>26</v>
      </c>
      <c r="T117" s="269">
        <v>16</v>
      </c>
      <c r="U117" s="269">
        <v>109</v>
      </c>
      <c r="V117" s="269">
        <v>27</v>
      </c>
      <c r="W117" s="269">
        <v>24</v>
      </c>
      <c r="X117" s="269">
        <v>15</v>
      </c>
      <c r="Y117" s="269">
        <v>22</v>
      </c>
      <c r="Z117" s="269">
        <v>23</v>
      </c>
      <c r="AA117" s="269">
        <v>111</v>
      </c>
    </row>
    <row r="118" spans="2:27" x14ac:dyDescent="0.2">
      <c r="B118" s="267" t="s">
        <v>21</v>
      </c>
      <c r="C118" s="268">
        <v>880</v>
      </c>
      <c r="D118" s="269">
        <v>12</v>
      </c>
      <c r="E118" s="269">
        <v>21</v>
      </c>
      <c r="F118" s="269">
        <v>22</v>
      </c>
      <c r="G118" s="269">
        <v>14</v>
      </c>
      <c r="H118" s="269">
        <v>15</v>
      </c>
      <c r="I118" s="269">
        <v>84</v>
      </c>
      <c r="J118" s="269">
        <v>17</v>
      </c>
      <c r="K118" s="269">
        <v>22</v>
      </c>
      <c r="L118" s="269">
        <v>16</v>
      </c>
      <c r="M118" s="269">
        <v>24</v>
      </c>
      <c r="N118" s="269">
        <v>22</v>
      </c>
      <c r="O118" s="269">
        <v>101</v>
      </c>
      <c r="P118" s="269">
        <v>19</v>
      </c>
      <c r="Q118" s="269">
        <v>18</v>
      </c>
      <c r="R118" s="269">
        <v>22</v>
      </c>
      <c r="S118" s="269">
        <v>18</v>
      </c>
      <c r="T118" s="269">
        <v>17</v>
      </c>
      <c r="U118" s="269">
        <v>94</v>
      </c>
      <c r="V118" s="269">
        <v>18</v>
      </c>
      <c r="W118" s="269">
        <v>7</v>
      </c>
      <c r="X118" s="269">
        <v>10</v>
      </c>
      <c r="Y118" s="269">
        <v>13</v>
      </c>
      <c r="Z118" s="269">
        <v>13</v>
      </c>
      <c r="AA118" s="269">
        <v>61</v>
      </c>
    </row>
    <row r="119" spans="2:27" x14ac:dyDescent="0.2">
      <c r="B119" s="267" t="s">
        <v>23</v>
      </c>
      <c r="C119" s="268">
        <v>1563</v>
      </c>
      <c r="D119" s="269">
        <v>33</v>
      </c>
      <c r="E119" s="269">
        <v>32</v>
      </c>
      <c r="F119" s="269">
        <v>45</v>
      </c>
      <c r="G119" s="269">
        <v>39</v>
      </c>
      <c r="H119" s="269">
        <v>21</v>
      </c>
      <c r="I119" s="269">
        <v>170</v>
      </c>
      <c r="J119" s="269">
        <v>19</v>
      </c>
      <c r="K119" s="269">
        <v>34</v>
      </c>
      <c r="L119" s="269">
        <v>28</v>
      </c>
      <c r="M119" s="269">
        <v>22</v>
      </c>
      <c r="N119" s="269">
        <v>28</v>
      </c>
      <c r="O119" s="269">
        <v>131</v>
      </c>
      <c r="P119" s="269">
        <v>31</v>
      </c>
      <c r="Q119" s="269">
        <v>36</v>
      </c>
      <c r="R119" s="269">
        <v>30</v>
      </c>
      <c r="S119" s="269">
        <v>19</v>
      </c>
      <c r="T119" s="269">
        <v>30</v>
      </c>
      <c r="U119" s="269">
        <v>146</v>
      </c>
      <c r="V119" s="269">
        <v>39</v>
      </c>
      <c r="W119" s="269">
        <v>21</v>
      </c>
      <c r="X119" s="269">
        <v>24</v>
      </c>
      <c r="Y119" s="269">
        <v>26</v>
      </c>
      <c r="Z119" s="269">
        <v>28</v>
      </c>
      <c r="AA119" s="269">
        <v>138</v>
      </c>
    </row>
    <row r="120" spans="2:27" x14ac:dyDescent="0.2">
      <c r="B120" s="267" t="s">
        <v>25</v>
      </c>
      <c r="C120" s="268">
        <v>946</v>
      </c>
      <c r="D120" s="269">
        <v>22</v>
      </c>
      <c r="E120" s="269">
        <v>29</v>
      </c>
      <c r="F120" s="269">
        <v>19</v>
      </c>
      <c r="G120" s="269">
        <v>19</v>
      </c>
      <c r="H120" s="269">
        <v>17</v>
      </c>
      <c r="I120" s="269">
        <v>106</v>
      </c>
      <c r="J120" s="269">
        <v>26</v>
      </c>
      <c r="K120" s="269">
        <v>12</v>
      </c>
      <c r="L120" s="269">
        <v>9</v>
      </c>
      <c r="M120" s="269">
        <v>18</v>
      </c>
      <c r="N120" s="269">
        <v>24</v>
      </c>
      <c r="O120" s="269">
        <v>89</v>
      </c>
      <c r="P120" s="269">
        <v>17</v>
      </c>
      <c r="Q120" s="269">
        <v>22</v>
      </c>
      <c r="R120" s="269">
        <v>12</v>
      </c>
      <c r="S120" s="269">
        <v>14</v>
      </c>
      <c r="T120" s="269">
        <v>21</v>
      </c>
      <c r="U120" s="269">
        <v>86</v>
      </c>
      <c r="V120" s="269">
        <v>14</v>
      </c>
      <c r="W120" s="269">
        <v>13</v>
      </c>
      <c r="X120" s="269">
        <v>21</v>
      </c>
      <c r="Y120" s="269">
        <v>21</v>
      </c>
      <c r="Z120" s="269">
        <v>14</v>
      </c>
      <c r="AA120" s="269">
        <v>83</v>
      </c>
    </row>
    <row r="121" spans="2:27" x14ac:dyDescent="0.2">
      <c r="B121" s="267" t="s">
        <v>27</v>
      </c>
      <c r="C121" s="268">
        <v>862</v>
      </c>
      <c r="D121" s="269">
        <v>20</v>
      </c>
      <c r="E121" s="269">
        <v>28</v>
      </c>
      <c r="F121" s="269">
        <v>9</v>
      </c>
      <c r="G121" s="269">
        <v>18</v>
      </c>
      <c r="H121" s="269">
        <v>14</v>
      </c>
      <c r="I121" s="269">
        <v>89</v>
      </c>
      <c r="J121" s="269">
        <v>15</v>
      </c>
      <c r="K121" s="269">
        <v>19</v>
      </c>
      <c r="L121" s="269">
        <v>25</v>
      </c>
      <c r="M121" s="269">
        <v>20</v>
      </c>
      <c r="N121" s="269">
        <v>17</v>
      </c>
      <c r="O121" s="269">
        <v>96</v>
      </c>
      <c r="P121" s="269">
        <v>11</v>
      </c>
      <c r="Q121" s="269">
        <v>16</v>
      </c>
      <c r="R121" s="269">
        <v>21</v>
      </c>
      <c r="S121" s="269">
        <v>12</v>
      </c>
      <c r="T121" s="269">
        <v>13</v>
      </c>
      <c r="U121" s="269">
        <v>73</v>
      </c>
      <c r="V121" s="269">
        <v>20</v>
      </c>
      <c r="W121" s="269">
        <v>13</v>
      </c>
      <c r="X121" s="269">
        <v>11</v>
      </c>
      <c r="Y121" s="269">
        <v>8</v>
      </c>
      <c r="Z121" s="269">
        <v>11</v>
      </c>
      <c r="AA121" s="269">
        <v>63</v>
      </c>
    </row>
    <row r="122" spans="2:27" x14ac:dyDescent="0.2">
      <c r="B122" s="267" t="s">
        <v>29</v>
      </c>
      <c r="C122" s="268">
        <v>1124</v>
      </c>
      <c r="D122" s="269">
        <v>32</v>
      </c>
      <c r="E122" s="269">
        <v>33</v>
      </c>
      <c r="F122" s="269">
        <v>33</v>
      </c>
      <c r="G122" s="269">
        <v>22</v>
      </c>
      <c r="H122" s="269">
        <v>13</v>
      </c>
      <c r="I122" s="269">
        <v>133</v>
      </c>
      <c r="J122" s="269">
        <v>15</v>
      </c>
      <c r="K122" s="269">
        <v>28</v>
      </c>
      <c r="L122" s="269">
        <v>29</v>
      </c>
      <c r="M122" s="269">
        <v>33</v>
      </c>
      <c r="N122" s="269">
        <v>17</v>
      </c>
      <c r="O122" s="269">
        <v>122</v>
      </c>
      <c r="P122" s="269">
        <v>14</v>
      </c>
      <c r="Q122" s="269">
        <v>21</v>
      </c>
      <c r="R122" s="269">
        <v>15</v>
      </c>
      <c r="S122" s="269">
        <v>12</v>
      </c>
      <c r="T122" s="269">
        <v>21</v>
      </c>
      <c r="U122" s="269">
        <v>83</v>
      </c>
      <c r="V122" s="269">
        <v>24</v>
      </c>
      <c r="W122" s="269">
        <v>15</v>
      </c>
      <c r="X122" s="269">
        <v>17</v>
      </c>
      <c r="Y122" s="269">
        <v>22</v>
      </c>
      <c r="Z122" s="269">
        <v>27</v>
      </c>
      <c r="AA122" s="269">
        <v>105</v>
      </c>
    </row>
    <row r="123" spans="2:27" x14ac:dyDescent="0.2">
      <c r="B123" s="267" t="s">
        <v>31</v>
      </c>
      <c r="C123" s="268">
        <v>1084</v>
      </c>
      <c r="D123" s="269">
        <v>39</v>
      </c>
      <c r="E123" s="269">
        <v>36</v>
      </c>
      <c r="F123" s="269">
        <v>24</v>
      </c>
      <c r="G123" s="269">
        <v>17</v>
      </c>
      <c r="H123" s="269">
        <v>23</v>
      </c>
      <c r="I123" s="269">
        <v>139</v>
      </c>
      <c r="J123" s="269">
        <v>22</v>
      </c>
      <c r="K123" s="269">
        <v>32</v>
      </c>
      <c r="L123" s="269">
        <v>21</v>
      </c>
      <c r="M123" s="269">
        <v>26</v>
      </c>
      <c r="N123" s="269">
        <v>25</v>
      </c>
      <c r="O123" s="269">
        <v>126</v>
      </c>
      <c r="P123" s="269">
        <v>27</v>
      </c>
      <c r="Q123" s="269">
        <v>28</v>
      </c>
      <c r="R123" s="269">
        <v>23</v>
      </c>
      <c r="S123" s="269">
        <v>25</v>
      </c>
      <c r="T123" s="269">
        <v>27</v>
      </c>
      <c r="U123" s="269">
        <v>130</v>
      </c>
      <c r="V123" s="269">
        <v>19</v>
      </c>
      <c r="W123" s="269">
        <v>19</v>
      </c>
      <c r="X123" s="269">
        <v>21</v>
      </c>
      <c r="Y123" s="269">
        <v>16</v>
      </c>
      <c r="Z123" s="269">
        <v>12</v>
      </c>
      <c r="AA123" s="269">
        <v>87</v>
      </c>
    </row>
    <row r="124" spans="2:27" x14ac:dyDescent="0.2">
      <c r="B124" s="267" t="s">
        <v>33</v>
      </c>
      <c r="C124" s="268">
        <v>1268</v>
      </c>
      <c r="D124" s="269">
        <v>26</v>
      </c>
      <c r="E124" s="269">
        <v>26</v>
      </c>
      <c r="F124" s="269">
        <v>25</v>
      </c>
      <c r="G124" s="269">
        <v>32</v>
      </c>
      <c r="H124" s="269">
        <v>26</v>
      </c>
      <c r="I124" s="269">
        <v>135</v>
      </c>
      <c r="J124" s="269">
        <v>29</v>
      </c>
      <c r="K124" s="269">
        <v>32</v>
      </c>
      <c r="L124" s="269">
        <v>32</v>
      </c>
      <c r="M124" s="269">
        <v>26</v>
      </c>
      <c r="N124" s="269">
        <v>25</v>
      </c>
      <c r="O124" s="269">
        <v>144</v>
      </c>
      <c r="P124" s="269">
        <v>22</v>
      </c>
      <c r="Q124" s="269">
        <v>31</v>
      </c>
      <c r="R124" s="269">
        <v>25</v>
      </c>
      <c r="S124" s="269">
        <v>18</v>
      </c>
      <c r="T124" s="269">
        <v>18</v>
      </c>
      <c r="U124" s="269">
        <v>114</v>
      </c>
      <c r="V124" s="269">
        <v>16</v>
      </c>
      <c r="W124" s="269">
        <v>18</v>
      </c>
      <c r="X124" s="269">
        <v>25</v>
      </c>
      <c r="Y124" s="269">
        <v>27</v>
      </c>
      <c r="Z124" s="269">
        <v>15</v>
      </c>
      <c r="AA124" s="269">
        <v>101</v>
      </c>
    </row>
    <row r="125" spans="2:27" x14ac:dyDescent="0.2">
      <c r="B125" s="267" t="s">
        <v>35</v>
      </c>
      <c r="C125" s="268">
        <v>1208</v>
      </c>
      <c r="D125" s="269">
        <v>31</v>
      </c>
      <c r="E125" s="269">
        <v>35</v>
      </c>
      <c r="F125" s="269">
        <v>17</v>
      </c>
      <c r="G125" s="269">
        <v>23</v>
      </c>
      <c r="H125" s="269">
        <v>21</v>
      </c>
      <c r="I125" s="269">
        <v>127</v>
      </c>
      <c r="J125" s="269">
        <v>34</v>
      </c>
      <c r="K125" s="269">
        <v>20</v>
      </c>
      <c r="L125" s="269">
        <v>25</v>
      </c>
      <c r="M125" s="269">
        <v>22</v>
      </c>
      <c r="N125" s="269">
        <v>31</v>
      </c>
      <c r="O125" s="269">
        <v>132</v>
      </c>
      <c r="P125" s="269">
        <v>19</v>
      </c>
      <c r="Q125" s="269">
        <v>25</v>
      </c>
      <c r="R125" s="269">
        <v>26</v>
      </c>
      <c r="S125" s="269">
        <v>20</v>
      </c>
      <c r="T125" s="269">
        <v>19</v>
      </c>
      <c r="U125" s="269">
        <v>109</v>
      </c>
      <c r="V125" s="269">
        <v>27</v>
      </c>
      <c r="W125" s="269">
        <v>19</v>
      </c>
      <c r="X125" s="269">
        <v>25</v>
      </c>
      <c r="Y125" s="269">
        <v>24</v>
      </c>
      <c r="Z125" s="269">
        <v>19</v>
      </c>
      <c r="AA125" s="269">
        <v>114</v>
      </c>
    </row>
    <row r="126" spans="2:27" x14ac:dyDescent="0.2">
      <c r="B126" s="267" t="s">
        <v>37</v>
      </c>
      <c r="C126" s="268">
        <v>1768</v>
      </c>
      <c r="D126" s="269">
        <v>55</v>
      </c>
      <c r="E126" s="269">
        <v>45</v>
      </c>
      <c r="F126" s="269">
        <v>37</v>
      </c>
      <c r="G126" s="269">
        <v>29</v>
      </c>
      <c r="H126" s="269">
        <v>26</v>
      </c>
      <c r="I126" s="269">
        <v>192</v>
      </c>
      <c r="J126" s="269">
        <v>34</v>
      </c>
      <c r="K126" s="269">
        <v>31</v>
      </c>
      <c r="L126" s="269">
        <v>47</v>
      </c>
      <c r="M126" s="269">
        <v>44</v>
      </c>
      <c r="N126" s="269">
        <v>44</v>
      </c>
      <c r="O126" s="269">
        <v>200</v>
      </c>
      <c r="P126" s="269">
        <v>41</v>
      </c>
      <c r="Q126" s="269">
        <v>25</v>
      </c>
      <c r="R126" s="269">
        <v>40</v>
      </c>
      <c r="S126" s="269">
        <v>37</v>
      </c>
      <c r="T126" s="269">
        <v>26</v>
      </c>
      <c r="U126" s="269">
        <v>169</v>
      </c>
      <c r="V126" s="269">
        <v>32</v>
      </c>
      <c r="W126" s="269">
        <v>32</v>
      </c>
      <c r="X126" s="269">
        <v>29</v>
      </c>
      <c r="Y126" s="269">
        <v>24</v>
      </c>
      <c r="Z126" s="269">
        <v>31</v>
      </c>
      <c r="AA126" s="269">
        <v>148</v>
      </c>
    </row>
    <row r="127" spans="2:27" x14ac:dyDescent="0.2">
      <c r="B127" s="267" t="s">
        <v>39</v>
      </c>
      <c r="C127" s="268">
        <v>1154</v>
      </c>
      <c r="D127" s="269">
        <v>40</v>
      </c>
      <c r="E127" s="269">
        <v>18</v>
      </c>
      <c r="F127" s="269">
        <v>24</v>
      </c>
      <c r="G127" s="269">
        <v>24</v>
      </c>
      <c r="H127" s="269">
        <v>18</v>
      </c>
      <c r="I127" s="269">
        <v>124</v>
      </c>
      <c r="J127" s="269">
        <v>27</v>
      </c>
      <c r="K127" s="269">
        <v>22</v>
      </c>
      <c r="L127" s="269">
        <v>21</v>
      </c>
      <c r="M127" s="269">
        <v>22</v>
      </c>
      <c r="N127" s="269">
        <v>30</v>
      </c>
      <c r="O127" s="269">
        <v>122</v>
      </c>
      <c r="P127" s="269">
        <v>23</v>
      </c>
      <c r="Q127" s="269">
        <v>32</v>
      </c>
      <c r="R127" s="269">
        <v>27</v>
      </c>
      <c r="S127" s="269">
        <v>30</v>
      </c>
      <c r="T127" s="269">
        <v>24</v>
      </c>
      <c r="U127" s="269">
        <v>136</v>
      </c>
      <c r="V127" s="269">
        <v>16</v>
      </c>
      <c r="W127" s="269">
        <v>21</v>
      </c>
      <c r="X127" s="269">
        <v>18</v>
      </c>
      <c r="Y127" s="269">
        <v>22</v>
      </c>
      <c r="Z127" s="269">
        <v>17</v>
      </c>
      <c r="AA127" s="269">
        <v>94</v>
      </c>
    </row>
    <row r="128" spans="2:27" x14ac:dyDescent="0.2">
      <c r="B128" s="267" t="s">
        <v>41</v>
      </c>
      <c r="C128" s="268">
        <v>1165</v>
      </c>
      <c r="D128" s="269">
        <v>36</v>
      </c>
      <c r="E128" s="269">
        <v>30</v>
      </c>
      <c r="F128" s="269">
        <v>32</v>
      </c>
      <c r="G128" s="269">
        <v>30</v>
      </c>
      <c r="H128" s="269">
        <v>18</v>
      </c>
      <c r="I128" s="269">
        <v>146</v>
      </c>
      <c r="J128" s="269">
        <v>35</v>
      </c>
      <c r="K128" s="269">
        <v>36</v>
      </c>
      <c r="L128" s="269">
        <v>18</v>
      </c>
      <c r="M128" s="269">
        <v>24</v>
      </c>
      <c r="N128" s="269">
        <v>28</v>
      </c>
      <c r="O128" s="269">
        <v>141</v>
      </c>
      <c r="P128" s="269">
        <v>27</v>
      </c>
      <c r="Q128" s="269">
        <v>28</v>
      </c>
      <c r="R128" s="269">
        <v>25</v>
      </c>
      <c r="S128" s="269">
        <v>16</v>
      </c>
      <c r="T128" s="269">
        <v>20</v>
      </c>
      <c r="U128" s="269">
        <v>116</v>
      </c>
      <c r="V128" s="269">
        <v>18</v>
      </c>
      <c r="W128" s="269">
        <v>17</v>
      </c>
      <c r="X128" s="269">
        <v>20</v>
      </c>
      <c r="Y128" s="269">
        <v>22</v>
      </c>
      <c r="Z128" s="269">
        <v>31</v>
      </c>
      <c r="AA128" s="269">
        <v>108</v>
      </c>
    </row>
    <row r="129" spans="2:27" x14ac:dyDescent="0.2">
      <c r="B129" s="267" t="s">
        <v>43</v>
      </c>
      <c r="C129" s="268">
        <v>993</v>
      </c>
      <c r="D129" s="269">
        <v>27</v>
      </c>
      <c r="E129" s="269">
        <v>21</v>
      </c>
      <c r="F129" s="269">
        <v>22</v>
      </c>
      <c r="G129" s="269">
        <v>24</v>
      </c>
      <c r="H129" s="269">
        <v>21</v>
      </c>
      <c r="I129" s="269">
        <v>115</v>
      </c>
      <c r="J129" s="269">
        <v>20</v>
      </c>
      <c r="K129" s="269">
        <v>25</v>
      </c>
      <c r="L129" s="269">
        <v>18</v>
      </c>
      <c r="M129" s="269">
        <v>28</v>
      </c>
      <c r="N129" s="269">
        <v>25</v>
      </c>
      <c r="O129" s="269">
        <v>116</v>
      </c>
      <c r="P129" s="269">
        <v>12</v>
      </c>
      <c r="Q129" s="269">
        <v>24</v>
      </c>
      <c r="R129" s="269">
        <v>21</v>
      </c>
      <c r="S129" s="269">
        <v>17</v>
      </c>
      <c r="T129" s="269">
        <v>19</v>
      </c>
      <c r="U129" s="269">
        <v>93</v>
      </c>
      <c r="V129" s="269">
        <v>16</v>
      </c>
      <c r="W129" s="269">
        <v>11</v>
      </c>
      <c r="X129" s="269">
        <v>19</v>
      </c>
      <c r="Y129" s="269">
        <v>18</v>
      </c>
      <c r="Z129" s="269">
        <v>10</v>
      </c>
      <c r="AA129" s="269">
        <v>74</v>
      </c>
    </row>
    <row r="130" spans="2:27" x14ac:dyDescent="0.2">
      <c r="B130" s="267" t="s">
        <v>45</v>
      </c>
      <c r="C130" s="268">
        <v>1170</v>
      </c>
      <c r="D130" s="269">
        <v>33</v>
      </c>
      <c r="E130" s="269">
        <v>29</v>
      </c>
      <c r="F130" s="269">
        <v>29</v>
      </c>
      <c r="G130" s="269">
        <v>35</v>
      </c>
      <c r="H130" s="269">
        <v>22</v>
      </c>
      <c r="I130" s="269">
        <v>148</v>
      </c>
      <c r="J130" s="269">
        <v>24</v>
      </c>
      <c r="K130" s="269">
        <v>18</v>
      </c>
      <c r="L130" s="269">
        <v>26</v>
      </c>
      <c r="M130" s="269">
        <v>22</v>
      </c>
      <c r="N130" s="269">
        <v>30</v>
      </c>
      <c r="O130" s="269">
        <v>120</v>
      </c>
      <c r="P130" s="269">
        <v>25</v>
      </c>
      <c r="Q130" s="269">
        <v>21</v>
      </c>
      <c r="R130" s="269">
        <v>34</v>
      </c>
      <c r="S130" s="269">
        <v>24</v>
      </c>
      <c r="T130" s="269">
        <v>22</v>
      </c>
      <c r="U130" s="269">
        <v>126</v>
      </c>
      <c r="V130" s="269">
        <v>15</v>
      </c>
      <c r="W130" s="269">
        <v>31</v>
      </c>
      <c r="X130" s="269">
        <v>20</v>
      </c>
      <c r="Y130" s="269">
        <v>26</v>
      </c>
      <c r="Z130" s="269">
        <v>25</v>
      </c>
      <c r="AA130" s="269">
        <v>117</v>
      </c>
    </row>
    <row r="131" spans="2:27" s="258" customFormat="1" x14ac:dyDescent="0.2">
      <c r="C131" s="271">
        <v>29134</v>
      </c>
      <c r="D131" s="272">
        <v>787</v>
      </c>
      <c r="E131" s="272">
        <v>740</v>
      </c>
      <c r="F131" s="272">
        <v>681</v>
      </c>
      <c r="G131" s="272">
        <v>635</v>
      </c>
      <c r="H131" s="272">
        <v>555</v>
      </c>
      <c r="I131" s="272">
        <v>3398</v>
      </c>
      <c r="J131" s="272">
        <v>615</v>
      </c>
      <c r="K131" s="272">
        <v>662</v>
      </c>
      <c r="L131" s="272">
        <v>615</v>
      </c>
      <c r="M131" s="272">
        <v>649</v>
      </c>
      <c r="N131" s="272">
        <v>623</v>
      </c>
      <c r="O131" s="272">
        <v>3164</v>
      </c>
      <c r="P131" s="272">
        <v>568</v>
      </c>
      <c r="Q131" s="272">
        <v>618</v>
      </c>
      <c r="R131" s="272">
        <v>615</v>
      </c>
      <c r="S131" s="272">
        <v>507</v>
      </c>
      <c r="T131" s="272">
        <v>509</v>
      </c>
      <c r="U131" s="272">
        <v>2817</v>
      </c>
      <c r="V131" s="272">
        <v>493</v>
      </c>
      <c r="W131" s="272">
        <v>456</v>
      </c>
      <c r="X131" s="272">
        <v>476</v>
      </c>
      <c r="Y131" s="272">
        <v>489</v>
      </c>
      <c r="Z131" s="272">
        <v>526</v>
      </c>
      <c r="AA131" s="272">
        <v>2440</v>
      </c>
    </row>
    <row r="135" spans="2:27" ht="22.5" x14ac:dyDescent="0.2">
      <c r="B135" s="273"/>
      <c r="C135" s="265">
        <v>20</v>
      </c>
      <c r="D135" s="265">
        <v>21</v>
      </c>
      <c r="E135" s="265">
        <v>22</v>
      </c>
      <c r="F135" s="265">
        <v>23</v>
      </c>
      <c r="G135" s="265">
        <v>24</v>
      </c>
      <c r="H135" s="265" t="s">
        <v>231</v>
      </c>
      <c r="I135" s="265">
        <v>25</v>
      </c>
      <c r="J135" s="265">
        <v>26</v>
      </c>
      <c r="K135" s="265">
        <v>27</v>
      </c>
      <c r="L135" s="265">
        <v>28</v>
      </c>
      <c r="M135" s="265">
        <v>29</v>
      </c>
      <c r="N135" s="265" t="s">
        <v>232</v>
      </c>
      <c r="O135" s="265">
        <v>30</v>
      </c>
      <c r="P135" s="265">
        <v>31</v>
      </c>
      <c r="Q135" s="265">
        <v>32</v>
      </c>
      <c r="R135" s="265">
        <v>33</v>
      </c>
      <c r="S135" s="265">
        <v>34</v>
      </c>
      <c r="T135" s="265" t="s">
        <v>233</v>
      </c>
      <c r="U135" s="265">
        <v>35</v>
      </c>
      <c r="V135" s="265">
        <v>36</v>
      </c>
      <c r="W135" s="265">
        <v>37</v>
      </c>
      <c r="X135" s="265">
        <v>38</v>
      </c>
      <c r="Y135" s="265">
        <v>39</v>
      </c>
      <c r="Z135" s="265" t="s">
        <v>234</v>
      </c>
    </row>
    <row r="136" spans="2:27" x14ac:dyDescent="0.2">
      <c r="B136" s="267" t="s">
        <v>11</v>
      </c>
      <c r="C136" s="269">
        <v>158</v>
      </c>
      <c r="D136" s="269">
        <v>139</v>
      </c>
      <c r="E136" s="269">
        <v>139</v>
      </c>
      <c r="F136" s="269">
        <v>138</v>
      </c>
      <c r="G136" s="269">
        <v>128</v>
      </c>
      <c r="H136" s="269">
        <v>702</v>
      </c>
      <c r="I136" s="269">
        <v>138</v>
      </c>
      <c r="J136" s="269">
        <v>142</v>
      </c>
      <c r="K136" s="269">
        <v>115</v>
      </c>
      <c r="L136" s="269">
        <v>142</v>
      </c>
      <c r="M136" s="269">
        <v>127</v>
      </c>
      <c r="N136" s="269">
        <v>664</v>
      </c>
      <c r="O136" s="269">
        <v>149</v>
      </c>
      <c r="P136" s="269">
        <v>178</v>
      </c>
      <c r="Q136" s="269">
        <v>148</v>
      </c>
      <c r="R136" s="269">
        <v>145</v>
      </c>
      <c r="S136" s="269">
        <v>160</v>
      </c>
      <c r="T136" s="269">
        <v>780</v>
      </c>
      <c r="U136" s="269">
        <v>134</v>
      </c>
      <c r="V136" s="269">
        <v>131</v>
      </c>
      <c r="W136" s="269">
        <v>134</v>
      </c>
      <c r="X136" s="269">
        <v>135</v>
      </c>
      <c r="Y136" s="269">
        <v>118</v>
      </c>
      <c r="Z136" s="269">
        <v>652</v>
      </c>
    </row>
    <row r="137" spans="2:27" x14ac:dyDescent="0.2">
      <c r="B137" s="267" t="s">
        <v>13</v>
      </c>
      <c r="C137" s="269">
        <v>19</v>
      </c>
      <c r="D137" s="269">
        <v>22</v>
      </c>
      <c r="E137" s="269">
        <v>10</v>
      </c>
      <c r="F137" s="269">
        <v>28</v>
      </c>
      <c r="G137" s="269">
        <v>20</v>
      </c>
      <c r="H137" s="269">
        <v>99</v>
      </c>
      <c r="I137" s="269">
        <v>15</v>
      </c>
      <c r="J137" s="269">
        <v>27</v>
      </c>
      <c r="K137" s="269">
        <v>11</v>
      </c>
      <c r="L137" s="269">
        <v>10</v>
      </c>
      <c r="M137" s="269">
        <v>15</v>
      </c>
      <c r="N137" s="269">
        <v>78</v>
      </c>
      <c r="O137" s="269">
        <v>22</v>
      </c>
      <c r="P137" s="269">
        <v>20</v>
      </c>
      <c r="Q137" s="269">
        <v>18</v>
      </c>
      <c r="R137" s="269">
        <v>17</v>
      </c>
      <c r="S137" s="269">
        <v>17</v>
      </c>
      <c r="T137" s="269">
        <v>94</v>
      </c>
      <c r="U137" s="269">
        <v>16</v>
      </c>
      <c r="V137" s="269">
        <v>17</v>
      </c>
      <c r="W137" s="269">
        <v>6</v>
      </c>
      <c r="X137" s="269">
        <v>25</v>
      </c>
      <c r="Y137" s="269">
        <v>19</v>
      </c>
      <c r="Z137" s="269">
        <v>83</v>
      </c>
    </row>
    <row r="138" spans="2:27" x14ac:dyDescent="0.2">
      <c r="B138" s="267" t="s">
        <v>15</v>
      </c>
      <c r="C138" s="269">
        <v>27</v>
      </c>
      <c r="D138" s="269">
        <v>35</v>
      </c>
      <c r="E138" s="269">
        <v>28</v>
      </c>
      <c r="F138" s="269">
        <v>37</v>
      </c>
      <c r="G138" s="269">
        <v>26</v>
      </c>
      <c r="H138" s="269">
        <v>153</v>
      </c>
      <c r="I138" s="269">
        <v>27</v>
      </c>
      <c r="J138" s="269">
        <v>23</v>
      </c>
      <c r="K138" s="269">
        <v>19</v>
      </c>
      <c r="L138" s="269">
        <v>21</v>
      </c>
      <c r="M138" s="269">
        <v>26</v>
      </c>
      <c r="N138" s="269">
        <v>116</v>
      </c>
      <c r="O138" s="269">
        <v>17</v>
      </c>
      <c r="P138" s="269">
        <v>19</v>
      </c>
      <c r="Q138" s="269">
        <v>24</v>
      </c>
      <c r="R138" s="269">
        <v>29</v>
      </c>
      <c r="S138" s="269">
        <v>24</v>
      </c>
      <c r="T138" s="269">
        <v>113</v>
      </c>
      <c r="U138" s="269">
        <v>28</v>
      </c>
      <c r="V138" s="269">
        <v>24</v>
      </c>
      <c r="W138" s="269">
        <v>19</v>
      </c>
      <c r="X138" s="269">
        <v>18</v>
      </c>
      <c r="Y138" s="269">
        <v>19</v>
      </c>
      <c r="Z138" s="269">
        <v>108</v>
      </c>
    </row>
    <row r="139" spans="2:27" x14ac:dyDescent="0.2">
      <c r="B139" s="267" t="s">
        <v>17</v>
      </c>
      <c r="C139" s="269">
        <v>22</v>
      </c>
      <c r="D139" s="269">
        <v>16</v>
      </c>
      <c r="E139" s="269">
        <v>20</v>
      </c>
      <c r="F139" s="269">
        <v>17</v>
      </c>
      <c r="G139" s="269">
        <v>14</v>
      </c>
      <c r="H139" s="269">
        <v>89</v>
      </c>
      <c r="I139" s="269">
        <v>20</v>
      </c>
      <c r="J139" s="269">
        <v>19</v>
      </c>
      <c r="K139" s="269">
        <v>15</v>
      </c>
      <c r="L139" s="269">
        <v>14</v>
      </c>
      <c r="M139" s="269">
        <v>15</v>
      </c>
      <c r="N139" s="269">
        <v>83</v>
      </c>
      <c r="O139" s="269">
        <v>11</v>
      </c>
      <c r="P139" s="269">
        <v>21</v>
      </c>
      <c r="Q139" s="269">
        <v>10</v>
      </c>
      <c r="R139" s="269">
        <v>12</v>
      </c>
      <c r="S139" s="269">
        <v>19</v>
      </c>
      <c r="T139" s="269">
        <v>73</v>
      </c>
      <c r="U139" s="269">
        <v>19</v>
      </c>
      <c r="V139" s="269">
        <v>14</v>
      </c>
      <c r="W139" s="269">
        <v>20</v>
      </c>
      <c r="X139" s="269">
        <v>14</v>
      </c>
      <c r="Y139" s="269">
        <v>13</v>
      </c>
      <c r="Z139" s="269">
        <v>80</v>
      </c>
    </row>
    <row r="140" spans="2:27" x14ac:dyDescent="0.2">
      <c r="B140" s="267" t="s">
        <v>19</v>
      </c>
      <c r="C140" s="269">
        <v>17</v>
      </c>
      <c r="D140" s="269">
        <v>14</v>
      </c>
      <c r="E140" s="269">
        <v>19</v>
      </c>
      <c r="F140" s="269">
        <v>31</v>
      </c>
      <c r="G140" s="269">
        <v>21</v>
      </c>
      <c r="H140" s="269">
        <v>102</v>
      </c>
      <c r="I140" s="269">
        <v>25</v>
      </c>
      <c r="J140" s="269">
        <v>19</v>
      </c>
      <c r="K140" s="269">
        <v>13</v>
      </c>
      <c r="L140" s="269">
        <v>15</v>
      </c>
      <c r="M140" s="269">
        <v>13</v>
      </c>
      <c r="N140" s="269">
        <v>85</v>
      </c>
      <c r="O140" s="269">
        <v>12</v>
      </c>
      <c r="P140" s="269">
        <v>17</v>
      </c>
      <c r="Q140" s="269">
        <v>11</v>
      </c>
      <c r="R140" s="269">
        <v>9</v>
      </c>
      <c r="S140" s="269">
        <v>20</v>
      </c>
      <c r="T140" s="269">
        <v>69</v>
      </c>
      <c r="U140" s="269">
        <v>13</v>
      </c>
      <c r="V140" s="269">
        <v>16</v>
      </c>
      <c r="W140" s="269">
        <v>12</v>
      </c>
      <c r="X140" s="269">
        <v>15</v>
      </c>
      <c r="Y140" s="269">
        <v>18</v>
      </c>
      <c r="Z140" s="269">
        <v>74</v>
      </c>
    </row>
    <row r="141" spans="2:27" x14ac:dyDescent="0.2">
      <c r="B141" s="267" t="s">
        <v>21</v>
      </c>
      <c r="C141" s="269">
        <v>18</v>
      </c>
      <c r="D141" s="269">
        <v>23</v>
      </c>
      <c r="E141" s="269">
        <v>16</v>
      </c>
      <c r="F141" s="269">
        <v>28</v>
      </c>
      <c r="G141" s="269">
        <v>19</v>
      </c>
      <c r="H141" s="269">
        <v>104</v>
      </c>
      <c r="I141" s="269">
        <v>13</v>
      </c>
      <c r="J141" s="269">
        <v>16</v>
      </c>
      <c r="K141" s="269">
        <v>19</v>
      </c>
      <c r="L141" s="269">
        <v>9</v>
      </c>
      <c r="M141" s="269">
        <v>11</v>
      </c>
      <c r="N141" s="269">
        <v>68</v>
      </c>
      <c r="O141" s="269">
        <v>10</v>
      </c>
      <c r="P141" s="269">
        <v>7</v>
      </c>
      <c r="Q141" s="269">
        <v>11</v>
      </c>
      <c r="R141" s="269">
        <v>7</v>
      </c>
      <c r="S141" s="269">
        <v>6</v>
      </c>
      <c r="T141" s="269">
        <v>41</v>
      </c>
      <c r="U141" s="269">
        <v>9</v>
      </c>
      <c r="V141" s="269">
        <v>14</v>
      </c>
      <c r="W141" s="269">
        <v>14</v>
      </c>
      <c r="X141" s="269">
        <v>7</v>
      </c>
      <c r="Y141" s="269">
        <v>13</v>
      </c>
      <c r="Z141" s="269">
        <v>57</v>
      </c>
    </row>
    <row r="142" spans="2:27" x14ac:dyDescent="0.2">
      <c r="B142" s="267" t="s">
        <v>23</v>
      </c>
      <c r="C142" s="269">
        <v>40</v>
      </c>
      <c r="D142" s="269">
        <v>29</v>
      </c>
      <c r="E142" s="269">
        <v>31</v>
      </c>
      <c r="F142" s="269">
        <v>34</v>
      </c>
      <c r="G142" s="269">
        <v>28</v>
      </c>
      <c r="H142" s="269">
        <v>162</v>
      </c>
      <c r="I142" s="269">
        <v>26</v>
      </c>
      <c r="J142" s="269">
        <v>31</v>
      </c>
      <c r="K142" s="269">
        <v>25</v>
      </c>
      <c r="L142" s="269">
        <v>17</v>
      </c>
      <c r="M142" s="269">
        <v>26</v>
      </c>
      <c r="N142" s="269">
        <v>125</v>
      </c>
      <c r="O142" s="269">
        <v>17</v>
      </c>
      <c r="P142" s="269">
        <v>18</v>
      </c>
      <c r="Q142" s="269">
        <v>20</v>
      </c>
      <c r="R142" s="269">
        <v>12</v>
      </c>
      <c r="S142" s="269">
        <v>21</v>
      </c>
      <c r="T142" s="269">
        <v>88</v>
      </c>
      <c r="U142" s="269">
        <v>29</v>
      </c>
      <c r="V142" s="269">
        <v>28</v>
      </c>
      <c r="W142" s="269">
        <v>21</v>
      </c>
      <c r="X142" s="269">
        <v>16</v>
      </c>
      <c r="Y142" s="269">
        <v>25</v>
      </c>
      <c r="Z142" s="269">
        <v>119</v>
      </c>
    </row>
    <row r="143" spans="2:27" x14ac:dyDescent="0.2">
      <c r="B143" s="267" t="s">
        <v>25</v>
      </c>
      <c r="C143" s="269">
        <v>18</v>
      </c>
      <c r="D143" s="269">
        <v>24</v>
      </c>
      <c r="E143" s="269">
        <v>12</v>
      </c>
      <c r="F143" s="269">
        <v>17</v>
      </c>
      <c r="G143" s="269">
        <v>13</v>
      </c>
      <c r="H143" s="269">
        <v>84</v>
      </c>
      <c r="I143" s="269">
        <v>12</v>
      </c>
      <c r="J143" s="269">
        <v>19</v>
      </c>
      <c r="K143" s="269">
        <v>8</v>
      </c>
      <c r="L143" s="269">
        <v>22</v>
      </c>
      <c r="M143" s="269">
        <v>17</v>
      </c>
      <c r="N143" s="269">
        <v>78</v>
      </c>
      <c r="O143" s="269">
        <v>14</v>
      </c>
      <c r="P143" s="269">
        <v>12</v>
      </c>
      <c r="Q143" s="269">
        <v>11</v>
      </c>
      <c r="R143" s="269">
        <v>15</v>
      </c>
      <c r="S143" s="269">
        <v>16</v>
      </c>
      <c r="T143" s="269">
        <v>68</v>
      </c>
      <c r="U143" s="269">
        <v>15</v>
      </c>
      <c r="V143" s="269">
        <v>12</v>
      </c>
      <c r="W143" s="269">
        <v>14</v>
      </c>
      <c r="X143" s="269">
        <v>9</v>
      </c>
      <c r="Y143" s="269">
        <v>6</v>
      </c>
      <c r="Z143" s="269">
        <v>56</v>
      </c>
    </row>
    <row r="144" spans="2:27" x14ac:dyDescent="0.2">
      <c r="B144" s="267" t="s">
        <v>27</v>
      </c>
      <c r="C144" s="269">
        <v>13</v>
      </c>
      <c r="D144" s="269">
        <v>19</v>
      </c>
      <c r="E144" s="269">
        <v>10</v>
      </c>
      <c r="F144" s="269">
        <v>11</v>
      </c>
      <c r="G144" s="269">
        <v>18</v>
      </c>
      <c r="H144" s="269">
        <v>71</v>
      </c>
      <c r="I144" s="269">
        <v>23</v>
      </c>
      <c r="J144" s="269">
        <v>15</v>
      </c>
      <c r="K144" s="269">
        <v>6</v>
      </c>
      <c r="L144" s="269">
        <v>12</v>
      </c>
      <c r="M144" s="269">
        <v>13</v>
      </c>
      <c r="N144" s="269">
        <v>69</v>
      </c>
      <c r="O144" s="269">
        <v>19</v>
      </c>
      <c r="P144" s="269">
        <v>15</v>
      </c>
      <c r="Q144" s="269">
        <v>13</v>
      </c>
      <c r="R144" s="269">
        <v>7</v>
      </c>
      <c r="S144" s="269">
        <v>9</v>
      </c>
      <c r="T144" s="269">
        <v>63</v>
      </c>
      <c r="U144" s="269">
        <v>16</v>
      </c>
      <c r="V144" s="269">
        <v>14</v>
      </c>
      <c r="W144" s="269">
        <v>19</v>
      </c>
      <c r="X144" s="269">
        <v>17</v>
      </c>
      <c r="Y144" s="269">
        <v>11</v>
      </c>
      <c r="Z144" s="269">
        <v>77</v>
      </c>
    </row>
    <row r="145" spans="2:27" x14ac:dyDescent="0.2">
      <c r="B145" s="267" t="s">
        <v>29</v>
      </c>
      <c r="C145" s="269">
        <v>18</v>
      </c>
      <c r="D145" s="269">
        <v>22</v>
      </c>
      <c r="E145" s="269">
        <v>20</v>
      </c>
      <c r="F145" s="269">
        <v>18</v>
      </c>
      <c r="G145" s="269">
        <v>17</v>
      </c>
      <c r="H145" s="269">
        <v>95</v>
      </c>
      <c r="I145" s="269">
        <v>16</v>
      </c>
      <c r="J145" s="269">
        <v>15</v>
      </c>
      <c r="K145" s="269">
        <v>10</v>
      </c>
      <c r="L145" s="269">
        <v>20</v>
      </c>
      <c r="M145" s="269">
        <v>25</v>
      </c>
      <c r="N145" s="269">
        <v>86</v>
      </c>
      <c r="O145" s="269">
        <v>11</v>
      </c>
      <c r="P145" s="269">
        <v>13</v>
      </c>
      <c r="Q145" s="269">
        <v>13</v>
      </c>
      <c r="R145" s="269">
        <v>19</v>
      </c>
      <c r="S145" s="269">
        <v>25</v>
      </c>
      <c r="T145" s="269">
        <v>81</v>
      </c>
      <c r="U145" s="269">
        <v>13</v>
      </c>
      <c r="V145" s="269">
        <v>17</v>
      </c>
      <c r="W145" s="269">
        <v>18</v>
      </c>
      <c r="X145" s="269">
        <v>21</v>
      </c>
      <c r="Y145" s="269">
        <v>9</v>
      </c>
      <c r="Z145" s="269">
        <v>78</v>
      </c>
    </row>
    <row r="146" spans="2:27" x14ac:dyDescent="0.2">
      <c r="B146" s="267" t="s">
        <v>31</v>
      </c>
      <c r="C146" s="269">
        <v>21</v>
      </c>
      <c r="D146" s="269">
        <v>21</v>
      </c>
      <c r="E146" s="269">
        <v>20</v>
      </c>
      <c r="F146" s="269">
        <v>23</v>
      </c>
      <c r="G146" s="269">
        <v>14</v>
      </c>
      <c r="H146" s="269">
        <v>99</v>
      </c>
      <c r="I146" s="269">
        <v>21</v>
      </c>
      <c r="J146" s="269">
        <v>17</v>
      </c>
      <c r="K146" s="269">
        <v>18</v>
      </c>
      <c r="L146" s="269">
        <v>11</v>
      </c>
      <c r="M146" s="269">
        <v>19</v>
      </c>
      <c r="N146" s="269">
        <v>86</v>
      </c>
      <c r="O146" s="269">
        <v>19</v>
      </c>
      <c r="P146" s="269">
        <v>14</v>
      </c>
      <c r="Q146" s="269">
        <v>13</v>
      </c>
      <c r="R146" s="269">
        <v>12</v>
      </c>
      <c r="S146" s="269">
        <v>14</v>
      </c>
      <c r="T146" s="269">
        <v>72</v>
      </c>
      <c r="U146" s="269">
        <v>19</v>
      </c>
      <c r="V146" s="269">
        <v>11</v>
      </c>
      <c r="W146" s="269">
        <v>10</v>
      </c>
      <c r="X146" s="269">
        <v>14</v>
      </c>
      <c r="Y146" s="269">
        <v>12</v>
      </c>
      <c r="Z146" s="269">
        <v>66</v>
      </c>
    </row>
    <row r="147" spans="2:27" x14ac:dyDescent="0.2">
      <c r="B147" s="267" t="s">
        <v>33</v>
      </c>
      <c r="C147" s="269">
        <v>28</v>
      </c>
      <c r="D147" s="269">
        <v>19</v>
      </c>
      <c r="E147" s="269">
        <v>25</v>
      </c>
      <c r="F147" s="269">
        <v>17</v>
      </c>
      <c r="G147" s="269">
        <v>27</v>
      </c>
      <c r="H147" s="269">
        <v>116</v>
      </c>
      <c r="I147" s="269">
        <v>14</v>
      </c>
      <c r="J147" s="269">
        <v>21</v>
      </c>
      <c r="K147" s="269">
        <v>19</v>
      </c>
      <c r="L147" s="269">
        <v>12</v>
      </c>
      <c r="M147" s="269">
        <v>17</v>
      </c>
      <c r="N147" s="269">
        <v>83</v>
      </c>
      <c r="O147" s="269">
        <v>21</v>
      </c>
      <c r="P147" s="269">
        <v>23</v>
      </c>
      <c r="Q147" s="269">
        <v>12</v>
      </c>
      <c r="R147" s="269">
        <v>17</v>
      </c>
      <c r="S147" s="269">
        <v>19</v>
      </c>
      <c r="T147" s="269">
        <v>92</v>
      </c>
      <c r="U147" s="269">
        <v>24</v>
      </c>
      <c r="V147" s="269">
        <v>19</v>
      </c>
      <c r="W147" s="269">
        <v>28</v>
      </c>
      <c r="X147" s="269">
        <v>19</v>
      </c>
      <c r="Y147" s="269">
        <v>20</v>
      </c>
      <c r="Z147" s="269">
        <v>110</v>
      </c>
    </row>
    <row r="148" spans="2:27" x14ac:dyDescent="0.2">
      <c r="B148" s="267" t="s">
        <v>35</v>
      </c>
      <c r="C148" s="269">
        <v>30</v>
      </c>
      <c r="D148" s="269">
        <v>23</v>
      </c>
      <c r="E148" s="269">
        <v>24</v>
      </c>
      <c r="F148" s="269">
        <v>19</v>
      </c>
      <c r="G148" s="269">
        <v>20</v>
      </c>
      <c r="H148" s="269">
        <v>116</v>
      </c>
      <c r="I148" s="269">
        <v>19</v>
      </c>
      <c r="J148" s="269">
        <v>30</v>
      </c>
      <c r="K148" s="269">
        <v>23</v>
      </c>
      <c r="L148" s="269">
        <v>15</v>
      </c>
      <c r="M148" s="269">
        <v>13</v>
      </c>
      <c r="N148" s="269">
        <v>100</v>
      </c>
      <c r="O148" s="269">
        <v>17</v>
      </c>
      <c r="P148" s="269">
        <v>12</v>
      </c>
      <c r="Q148" s="269">
        <v>12</v>
      </c>
      <c r="R148" s="269">
        <v>10</v>
      </c>
      <c r="S148" s="269">
        <v>19</v>
      </c>
      <c r="T148" s="269">
        <v>70</v>
      </c>
      <c r="U148" s="269">
        <v>20</v>
      </c>
      <c r="V148" s="269">
        <v>20</v>
      </c>
      <c r="W148" s="269">
        <v>19</v>
      </c>
      <c r="X148" s="269">
        <v>22</v>
      </c>
      <c r="Y148" s="269">
        <v>14</v>
      </c>
      <c r="Z148" s="269">
        <v>95</v>
      </c>
    </row>
    <row r="149" spans="2:27" x14ac:dyDescent="0.2">
      <c r="B149" s="267" t="s">
        <v>37</v>
      </c>
      <c r="C149" s="269">
        <v>43</v>
      </c>
      <c r="D149" s="269">
        <v>26</v>
      </c>
      <c r="E149" s="269">
        <v>27</v>
      </c>
      <c r="F149" s="269">
        <v>29</v>
      </c>
      <c r="G149" s="269">
        <v>30</v>
      </c>
      <c r="H149" s="269">
        <v>155</v>
      </c>
      <c r="I149" s="269">
        <v>26</v>
      </c>
      <c r="J149" s="269">
        <v>23</v>
      </c>
      <c r="K149" s="269">
        <v>23</v>
      </c>
      <c r="L149" s="269">
        <v>27</v>
      </c>
      <c r="M149" s="269">
        <v>31</v>
      </c>
      <c r="N149" s="269">
        <v>130</v>
      </c>
      <c r="O149" s="269">
        <v>34</v>
      </c>
      <c r="P149" s="269">
        <v>21</v>
      </c>
      <c r="Q149" s="269">
        <v>28</v>
      </c>
      <c r="R149" s="269">
        <v>31</v>
      </c>
      <c r="S149" s="269">
        <v>31</v>
      </c>
      <c r="T149" s="269">
        <v>145</v>
      </c>
      <c r="U149" s="269">
        <v>29</v>
      </c>
      <c r="V149" s="269">
        <v>28</v>
      </c>
      <c r="W149" s="269">
        <v>24</v>
      </c>
      <c r="X149" s="269">
        <v>27</v>
      </c>
      <c r="Y149" s="269">
        <v>24</v>
      </c>
      <c r="Z149" s="269">
        <v>132</v>
      </c>
    </row>
    <row r="150" spans="2:27" x14ac:dyDescent="0.2">
      <c r="B150" s="267" t="s">
        <v>39</v>
      </c>
      <c r="C150" s="269">
        <v>26</v>
      </c>
      <c r="D150" s="269">
        <v>20</v>
      </c>
      <c r="E150" s="269">
        <v>18</v>
      </c>
      <c r="F150" s="269">
        <v>20</v>
      </c>
      <c r="G150" s="269">
        <v>20</v>
      </c>
      <c r="H150" s="269">
        <v>104</v>
      </c>
      <c r="I150" s="269">
        <v>20</v>
      </c>
      <c r="J150" s="269">
        <v>13</v>
      </c>
      <c r="K150" s="269">
        <v>11</v>
      </c>
      <c r="L150" s="269">
        <v>21</v>
      </c>
      <c r="M150" s="269">
        <v>24</v>
      </c>
      <c r="N150" s="269">
        <v>89</v>
      </c>
      <c r="O150" s="269">
        <v>18</v>
      </c>
      <c r="P150" s="269">
        <v>12</v>
      </c>
      <c r="Q150" s="269">
        <v>17</v>
      </c>
      <c r="R150" s="269">
        <v>14</v>
      </c>
      <c r="S150" s="269">
        <v>21</v>
      </c>
      <c r="T150" s="269">
        <v>82</v>
      </c>
      <c r="U150" s="269">
        <v>17</v>
      </c>
      <c r="V150" s="269">
        <v>21</v>
      </c>
      <c r="W150" s="269">
        <v>17</v>
      </c>
      <c r="X150" s="269">
        <v>19</v>
      </c>
      <c r="Y150" s="269">
        <v>20</v>
      </c>
      <c r="Z150" s="269">
        <v>94</v>
      </c>
    </row>
    <row r="151" spans="2:27" x14ac:dyDescent="0.2">
      <c r="B151" s="267" t="s">
        <v>41</v>
      </c>
      <c r="C151" s="269">
        <v>17</v>
      </c>
      <c r="D151" s="269">
        <v>21</v>
      </c>
      <c r="E151" s="269">
        <v>21</v>
      </c>
      <c r="F151" s="269">
        <v>19</v>
      </c>
      <c r="G151" s="269">
        <v>17</v>
      </c>
      <c r="H151" s="269">
        <v>95</v>
      </c>
      <c r="I151" s="269">
        <v>25</v>
      </c>
      <c r="J151" s="269">
        <v>20</v>
      </c>
      <c r="K151" s="269">
        <v>12</v>
      </c>
      <c r="L151" s="269">
        <v>13</v>
      </c>
      <c r="M151" s="269">
        <v>14</v>
      </c>
      <c r="N151" s="269">
        <v>84</v>
      </c>
      <c r="O151" s="269">
        <v>16</v>
      </c>
      <c r="P151" s="269">
        <v>16</v>
      </c>
      <c r="Q151" s="269">
        <v>16</v>
      </c>
      <c r="R151" s="269">
        <v>17</v>
      </c>
      <c r="S151" s="269">
        <v>17</v>
      </c>
      <c r="T151" s="269">
        <v>82</v>
      </c>
      <c r="U151" s="269">
        <v>14</v>
      </c>
      <c r="V151" s="269">
        <v>14</v>
      </c>
      <c r="W151" s="269">
        <v>18</v>
      </c>
      <c r="X151" s="269">
        <v>15</v>
      </c>
      <c r="Y151" s="269">
        <v>17</v>
      </c>
      <c r="Z151" s="269">
        <v>78</v>
      </c>
    </row>
    <row r="152" spans="2:27" x14ac:dyDescent="0.2">
      <c r="B152" s="267" t="s">
        <v>43</v>
      </c>
      <c r="C152" s="269">
        <v>21</v>
      </c>
      <c r="D152" s="269">
        <v>20</v>
      </c>
      <c r="E152" s="269">
        <v>12</v>
      </c>
      <c r="F152" s="269">
        <v>10</v>
      </c>
      <c r="G152" s="269">
        <v>7</v>
      </c>
      <c r="H152" s="269">
        <v>70</v>
      </c>
      <c r="I152" s="269">
        <v>13</v>
      </c>
      <c r="J152" s="269">
        <v>18</v>
      </c>
      <c r="K152" s="269">
        <v>11</v>
      </c>
      <c r="L152" s="269">
        <v>11</v>
      </c>
      <c r="M152" s="269">
        <v>9</v>
      </c>
      <c r="N152" s="269">
        <v>62</v>
      </c>
      <c r="O152" s="269">
        <v>8</v>
      </c>
      <c r="P152" s="269">
        <v>18</v>
      </c>
      <c r="Q152" s="269">
        <v>21</v>
      </c>
      <c r="R152" s="269">
        <v>18</v>
      </c>
      <c r="S152" s="269">
        <v>17</v>
      </c>
      <c r="T152" s="269">
        <v>82</v>
      </c>
      <c r="U152" s="269">
        <v>20</v>
      </c>
      <c r="V152" s="269">
        <v>17</v>
      </c>
      <c r="W152" s="269">
        <v>14</v>
      </c>
      <c r="X152" s="269">
        <v>20</v>
      </c>
      <c r="Y152" s="269">
        <v>12</v>
      </c>
      <c r="Z152" s="269">
        <v>83</v>
      </c>
    </row>
    <row r="153" spans="2:27" x14ac:dyDescent="0.2">
      <c r="B153" s="267" t="s">
        <v>45</v>
      </c>
      <c r="C153" s="269">
        <v>23</v>
      </c>
      <c r="D153" s="269">
        <v>21</v>
      </c>
      <c r="E153" s="269">
        <v>26</v>
      </c>
      <c r="F153" s="269">
        <v>24</v>
      </c>
      <c r="G153" s="269">
        <v>22</v>
      </c>
      <c r="H153" s="269">
        <v>116</v>
      </c>
      <c r="I153" s="269">
        <v>10</v>
      </c>
      <c r="J153" s="269">
        <v>14</v>
      </c>
      <c r="K153" s="269">
        <v>12</v>
      </c>
      <c r="L153" s="269">
        <v>25</v>
      </c>
      <c r="M153" s="269">
        <v>22</v>
      </c>
      <c r="N153" s="269">
        <v>83</v>
      </c>
      <c r="O153" s="269">
        <v>14</v>
      </c>
      <c r="P153" s="269">
        <v>11</v>
      </c>
      <c r="Q153" s="269">
        <v>13</v>
      </c>
      <c r="R153" s="269">
        <v>15</v>
      </c>
      <c r="S153" s="269">
        <v>21</v>
      </c>
      <c r="T153" s="269">
        <v>74</v>
      </c>
      <c r="U153" s="269">
        <v>15</v>
      </c>
      <c r="V153" s="269">
        <v>18</v>
      </c>
      <c r="W153" s="269">
        <v>15</v>
      </c>
      <c r="X153" s="269">
        <v>15</v>
      </c>
      <c r="Y153" s="269">
        <v>15</v>
      </c>
      <c r="Z153" s="269">
        <v>78</v>
      </c>
    </row>
    <row r="154" spans="2:27" x14ac:dyDescent="0.2">
      <c r="B154" s="258"/>
      <c r="C154" s="272">
        <v>559</v>
      </c>
      <c r="D154" s="272">
        <v>514</v>
      </c>
      <c r="E154" s="272">
        <v>478</v>
      </c>
      <c r="F154" s="272">
        <v>520</v>
      </c>
      <c r="G154" s="272">
        <v>461</v>
      </c>
      <c r="H154" s="272">
        <v>2532</v>
      </c>
      <c r="I154" s="272">
        <v>463</v>
      </c>
      <c r="J154" s="272">
        <v>482</v>
      </c>
      <c r="K154" s="272">
        <v>370</v>
      </c>
      <c r="L154" s="272">
        <v>417</v>
      </c>
      <c r="M154" s="272">
        <v>437</v>
      </c>
      <c r="N154" s="272">
        <v>2169</v>
      </c>
      <c r="O154" s="272">
        <v>429</v>
      </c>
      <c r="P154" s="272">
        <v>447</v>
      </c>
      <c r="Q154" s="272">
        <v>411</v>
      </c>
      <c r="R154" s="272">
        <v>406</v>
      </c>
      <c r="S154" s="272">
        <v>476</v>
      </c>
      <c r="T154" s="272">
        <v>2169</v>
      </c>
      <c r="U154" s="272">
        <v>450</v>
      </c>
      <c r="V154" s="272">
        <v>435</v>
      </c>
      <c r="W154" s="272">
        <v>422</v>
      </c>
      <c r="X154" s="272">
        <v>428</v>
      </c>
      <c r="Y154" s="272">
        <v>385</v>
      </c>
      <c r="Z154" s="272">
        <v>2120</v>
      </c>
      <c r="AA154" s="258"/>
    </row>
    <row r="156" spans="2:27" ht="22.5" x14ac:dyDescent="0.2">
      <c r="B156" s="273"/>
      <c r="C156" s="265">
        <v>40</v>
      </c>
      <c r="D156" s="265">
        <v>41</v>
      </c>
      <c r="E156" s="265">
        <v>42</v>
      </c>
      <c r="F156" s="265">
        <v>43</v>
      </c>
      <c r="G156" s="265">
        <v>44</v>
      </c>
      <c r="H156" s="265" t="s">
        <v>235</v>
      </c>
      <c r="I156" s="265">
        <v>45</v>
      </c>
      <c r="J156" s="265">
        <v>46</v>
      </c>
      <c r="K156" s="265">
        <v>47</v>
      </c>
      <c r="L156" s="265">
        <v>48</v>
      </c>
      <c r="M156" s="265">
        <v>49</v>
      </c>
      <c r="N156" s="265" t="s">
        <v>236</v>
      </c>
      <c r="O156" s="265">
        <v>50</v>
      </c>
      <c r="P156" s="265">
        <v>51</v>
      </c>
      <c r="Q156" s="265">
        <v>52</v>
      </c>
      <c r="R156" s="265">
        <v>53</v>
      </c>
      <c r="S156" s="265">
        <v>54</v>
      </c>
      <c r="T156" s="265" t="s">
        <v>237</v>
      </c>
      <c r="U156" s="265">
        <v>55</v>
      </c>
      <c r="V156" s="265">
        <v>56</v>
      </c>
      <c r="W156" s="265">
        <v>57</v>
      </c>
      <c r="X156" s="265">
        <v>58</v>
      </c>
      <c r="Y156" s="265">
        <v>59</v>
      </c>
      <c r="Z156" s="265" t="s">
        <v>238</v>
      </c>
    </row>
    <row r="157" spans="2:27" x14ac:dyDescent="0.2">
      <c r="B157" s="267" t="s">
        <v>11</v>
      </c>
      <c r="C157" s="269">
        <v>125</v>
      </c>
      <c r="D157" s="269">
        <v>123</v>
      </c>
      <c r="E157" s="269">
        <v>109</v>
      </c>
      <c r="F157" s="269">
        <v>122</v>
      </c>
      <c r="G157" s="269">
        <v>123</v>
      </c>
      <c r="H157" s="269">
        <v>602</v>
      </c>
      <c r="I157" s="269">
        <v>92</v>
      </c>
      <c r="J157" s="269">
        <v>118</v>
      </c>
      <c r="K157" s="269">
        <v>120</v>
      </c>
      <c r="L157" s="269">
        <v>91</v>
      </c>
      <c r="M157" s="269">
        <v>111</v>
      </c>
      <c r="N157" s="269">
        <v>532</v>
      </c>
      <c r="O157" s="269">
        <v>107</v>
      </c>
      <c r="P157" s="269">
        <v>90</v>
      </c>
      <c r="Q157" s="269">
        <v>79</v>
      </c>
      <c r="R157" s="269">
        <v>94</v>
      </c>
      <c r="S157" s="269">
        <v>96</v>
      </c>
      <c r="T157" s="269">
        <v>466</v>
      </c>
      <c r="U157" s="269">
        <v>90</v>
      </c>
      <c r="V157" s="269">
        <v>90</v>
      </c>
      <c r="W157" s="269">
        <v>88</v>
      </c>
      <c r="X157" s="269">
        <v>83</v>
      </c>
      <c r="Y157" s="269">
        <v>78</v>
      </c>
      <c r="Z157" s="269">
        <v>429</v>
      </c>
    </row>
    <row r="158" spans="2:27" x14ac:dyDescent="0.2">
      <c r="B158" s="267" t="s">
        <v>13</v>
      </c>
      <c r="C158" s="269">
        <v>12</v>
      </c>
      <c r="D158" s="269">
        <v>15</v>
      </c>
      <c r="E158" s="269">
        <v>14</v>
      </c>
      <c r="F158" s="269">
        <v>23</v>
      </c>
      <c r="G158" s="269">
        <v>12</v>
      </c>
      <c r="H158" s="269">
        <v>76</v>
      </c>
      <c r="I158" s="269">
        <v>11</v>
      </c>
      <c r="J158" s="269">
        <v>9</v>
      </c>
      <c r="K158" s="269">
        <v>20</v>
      </c>
      <c r="L158" s="269">
        <v>15</v>
      </c>
      <c r="M158" s="269">
        <v>12</v>
      </c>
      <c r="N158" s="269">
        <v>67</v>
      </c>
      <c r="O158" s="269">
        <v>8</v>
      </c>
      <c r="P158" s="269">
        <v>7</v>
      </c>
      <c r="Q158" s="269">
        <v>9</v>
      </c>
      <c r="R158" s="269">
        <v>10</v>
      </c>
      <c r="S158" s="269">
        <v>6</v>
      </c>
      <c r="T158" s="269">
        <v>40</v>
      </c>
      <c r="U158" s="269">
        <v>10</v>
      </c>
      <c r="V158" s="269">
        <v>5</v>
      </c>
      <c r="W158" s="269">
        <v>4</v>
      </c>
      <c r="X158" s="269">
        <v>7</v>
      </c>
      <c r="Y158" s="269">
        <v>4</v>
      </c>
      <c r="Z158" s="269">
        <v>30</v>
      </c>
    </row>
    <row r="159" spans="2:27" x14ac:dyDescent="0.2">
      <c r="B159" s="267" t="s">
        <v>15</v>
      </c>
      <c r="C159" s="269">
        <v>22</v>
      </c>
      <c r="D159" s="269">
        <v>15</v>
      </c>
      <c r="E159" s="269">
        <v>23</v>
      </c>
      <c r="F159" s="269">
        <v>26</v>
      </c>
      <c r="G159" s="269">
        <v>17</v>
      </c>
      <c r="H159" s="269">
        <v>103</v>
      </c>
      <c r="I159" s="269">
        <v>25</v>
      </c>
      <c r="J159" s="269">
        <v>21</v>
      </c>
      <c r="K159" s="269">
        <v>15</v>
      </c>
      <c r="L159" s="269">
        <v>13</v>
      </c>
      <c r="M159" s="269">
        <v>24</v>
      </c>
      <c r="N159" s="269">
        <v>98</v>
      </c>
      <c r="O159" s="269">
        <v>21</v>
      </c>
      <c r="P159" s="269">
        <v>19</v>
      </c>
      <c r="Q159" s="269">
        <v>17</v>
      </c>
      <c r="R159" s="269">
        <v>17</v>
      </c>
      <c r="S159" s="269">
        <v>13</v>
      </c>
      <c r="T159" s="269">
        <v>87</v>
      </c>
      <c r="U159" s="269">
        <v>13</v>
      </c>
      <c r="V159" s="269">
        <v>17</v>
      </c>
      <c r="W159" s="269">
        <v>13</v>
      </c>
      <c r="X159" s="269">
        <v>10</v>
      </c>
      <c r="Y159" s="269">
        <v>13</v>
      </c>
      <c r="Z159" s="269">
        <v>66</v>
      </c>
    </row>
    <row r="160" spans="2:27" x14ac:dyDescent="0.2">
      <c r="B160" s="267" t="s">
        <v>17</v>
      </c>
      <c r="C160" s="269">
        <v>17</v>
      </c>
      <c r="D160" s="269">
        <v>12</v>
      </c>
      <c r="E160" s="269">
        <v>21</v>
      </c>
      <c r="F160" s="269">
        <v>19</v>
      </c>
      <c r="G160" s="269">
        <v>13</v>
      </c>
      <c r="H160" s="269">
        <v>82</v>
      </c>
      <c r="I160" s="269">
        <v>18</v>
      </c>
      <c r="J160" s="269">
        <v>18</v>
      </c>
      <c r="K160" s="269">
        <v>17</v>
      </c>
      <c r="L160" s="269">
        <v>12</v>
      </c>
      <c r="M160" s="269">
        <v>15</v>
      </c>
      <c r="N160" s="269">
        <v>80</v>
      </c>
      <c r="O160" s="269">
        <v>17</v>
      </c>
      <c r="P160" s="269">
        <v>18</v>
      </c>
      <c r="Q160" s="269">
        <v>18</v>
      </c>
      <c r="R160" s="269">
        <v>13</v>
      </c>
      <c r="S160" s="269">
        <v>13</v>
      </c>
      <c r="T160" s="269">
        <v>79</v>
      </c>
      <c r="U160" s="269">
        <v>14</v>
      </c>
      <c r="V160" s="269">
        <v>6</v>
      </c>
      <c r="W160" s="269">
        <v>11</v>
      </c>
      <c r="X160" s="269">
        <v>5</v>
      </c>
      <c r="Y160" s="269">
        <v>6</v>
      </c>
      <c r="Z160" s="269">
        <v>42</v>
      </c>
    </row>
    <row r="161" spans="2:26" x14ac:dyDescent="0.2">
      <c r="B161" s="267" t="s">
        <v>19</v>
      </c>
      <c r="C161" s="269">
        <v>18</v>
      </c>
      <c r="D161" s="269">
        <v>19</v>
      </c>
      <c r="E161" s="269">
        <v>14</v>
      </c>
      <c r="F161" s="269">
        <v>12</v>
      </c>
      <c r="G161" s="269">
        <v>17</v>
      </c>
      <c r="H161" s="269">
        <v>80</v>
      </c>
      <c r="I161" s="269">
        <v>15</v>
      </c>
      <c r="J161" s="269">
        <v>14</v>
      </c>
      <c r="K161" s="269">
        <v>20</v>
      </c>
      <c r="L161" s="269">
        <v>10</v>
      </c>
      <c r="M161" s="269">
        <v>20</v>
      </c>
      <c r="N161" s="269">
        <v>79</v>
      </c>
      <c r="O161" s="269">
        <v>10</v>
      </c>
      <c r="P161" s="269">
        <v>14</v>
      </c>
      <c r="Q161" s="269">
        <v>11</v>
      </c>
      <c r="R161" s="269">
        <v>9</v>
      </c>
      <c r="S161" s="269">
        <v>10</v>
      </c>
      <c r="T161" s="269">
        <v>54</v>
      </c>
      <c r="U161" s="269">
        <v>12</v>
      </c>
      <c r="V161" s="269">
        <v>10</v>
      </c>
      <c r="W161" s="269">
        <v>7</v>
      </c>
      <c r="X161" s="269">
        <v>13</v>
      </c>
      <c r="Y161" s="269">
        <v>3</v>
      </c>
      <c r="Z161" s="269">
        <v>45</v>
      </c>
    </row>
    <row r="162" spans="2:26" x14ac:dyDescent="0.2">
      <c r="B162" s="267" t="s">
        <v>21</v>
      </c>
      <c r="C162" s="269">
        <v>15</v>
      </c>
      <c r="D162" s="269">
        <v>8</v>
      </c>
      <c r="E162" s="269">
        <v>16</v>
      </c>
      <c r="F162" s="269">
        <v>12</v>
      </c>
      <c r="G162" s="269">
        <v>8</v>
      </c>
      <c r="H162" s="269">
        <v>59</v>
      </c>
      <c r="I162" s="269">
        <v>13</v>
      </c>
      <c r="J162" s="269">
        <v>10</v>
      </c>
      <c r="K162" s="269">
        <v>15</v>
      </c>
      <c r="L162" s="269">
        <v>15</v>
      </c>
      <c r="M162" s="269">
        <v>17</v>
      </c>
      <c r="N162" s="269">
        <v>70</v>
      </c>
      <c r="O162" s="269">
        <v>12</v>
      </c>
      <c r="P162" s="269">
        <v>8</v>
      </c>
      <c r="Q162" s="269">
        <v>8</v>
      </c>
      <c r="R162" s="269">
        <v>9</v>
      </c>
      <c r="S162" s="269">
        <v>14</v>
      </c>
      <c r="T162" s="269">
        <v>51</v>
      </c>
      <c r="U162" s="269">
        <v>10</v>
      </c>
      <c r="V162" s="269">
        <v>8</v>
      </c>
      <c r="W162" s="269">
        <v>7</v>
      </c>
      <c r="X162" s="269">
        <v>5</v>
      </c>
      <c r="Y162" s="269">
        <v>4</v>
      </c>
      <c r="Z162" s="269">
        <v>34</v>
      </c>
    </row>
    <row r="163" spans="2:26" x14ac:dyDescent="0.2">
      <c r="B163" s="267" t="s">
        <v>23</v>
      </c>
      <c r="C163" s="269">
        <v>26</v>
      </c>
      <c r="D163" s="269">
        <v>20</v>
      </c>
      <c r="E163" s="269">
        <v>20</v>
      </c>
      <c r="F163" s="269">
        <v>30</v>
      </c>
      <c r="G163" s="269">
        <v>24</v>
      </c>
      <c r="H163" s="269">
        <v>120</v>
      </c>
      <c r="I163" s="269">
        <v>17</v>
      </c>
      <c r="J163" s="269">
        <v>24</v>
      </c>
      <c r="K163" s="269">
        <v>20</v>
      </c>
      <c r="L163" s="269">
        <v>24</v>
      </c>
      <c r="M163" s="269">
        <v>28</v>
      </c>
      <c r="N163" s="269">
        <v>113</v>
      </c>
      <c r="O163" s="269">
        <v>15</v>
      </c>
      <c r="P163" s="269">
        <v>22</v>
      </c>
      <c r="Q163" s="269">
        <v>24</v>
      </c>
      <c r="R163" s="269">
        <v>24</v>
      </c>
      <c r="S163" s="269">
        <v>18</v>
      </c>
      <c r="T163" s="269">
        <v>103</v>
      </c>
      <c r="U163" s="269">
        <v>14</v>
      </c>
      <c r="V163" s="269">
        <v>10</v>
      </c>
      <c r="W163" s="269">
        <v>11</v>
      </c>
      <c r="X163" s="269">
        <v>13</v>
      </c>
      <c r="Y163" s="269">
        <v>17</v>
      </c>
      <c r="Z163" s="269">
        <v>65</v>
      </c>
    </row>
    <row r="164" spans="2:26" x14ac:dyDescent="0.2">
      <c r="B164" s="267" t="s">
        <v>25</v>
      </c>
      <c r="C164" s="269">
        <v>17</v>
      </c>
      <c r="D164" s="269">
        <v>21</v>
      </c>
      <c r="E164" s="269">
        <v>10</v>
      </c>
      <c r="F164" s="269">
        <v>12</v>
      </c>
      <c r="G164" s="269">
        <v>10</v>
      </c>
      <c r="H164" s="269">
        <v>70</v>
      </c>
      <c r="I164" s="269">
        <v>12</v>
      </c>
      <c r="J164" s="269">
        <v>13</v>
      </c>
      <c r="K164" s="269">
        <v>14</v>
      </c>
      <c r="L164" s="269">
        <v>18</v>
      </c>
      <c r="M164" s="269">
        <v>15</v>
      </c>
      <c r="N164" s="269">
        <v>72</v>
      </c>
      <c r="O164" s="269">
        <v>12</v>
      </c>
      <c r="P164" s="269">
        <v>12</v>
      </c>
      <c r="Q164" s="269">
        <v>10</v>
      </c>
      <c r="R164" s="269">
        <v>14</v>
      </c>
      <c r="S164" s="269">
        <v>16</v>
      </c>
      <c r="T164" s="269">
        <v>64</v>
      </c>
      <c r="U164" s="269">
        <v>6</v>
      </c>
      <c r="V164" s="269">
        <v>5</v>
      </c>
      <c r="W164" s="269">
        <v>12</v>
      </c>
      <c r="X164" s="269">
        <v>4</v>
      </c>
      <c r="Y164" s="269">
        <v>10</v>
      </c>
      <c r="Z164" s="269">
        <v>37</v>
      </c>
    </row>
    <row r="165" spans="2:26" x14ac:dyDescent="0.2">
      <c r="B165" s="267" t="s">
        <v>27</v>
      </c>
      <c r="C165" s="269">
        <v>8</v>
      </c>
      <c r="D165" s="269">
        <v>12</v>
      </c>
      <c r="E165" s="269">
        <v>19</v>
      </c>
      <c r="F165" s="269">
        <v>11</v>
      </c>
      <c r="G165" s="269">
        <v>13</v>
      </c>
      <c r="H165" s="269">
        <v>63</v>
      </c>
      <c r="I165" s="269">
        <v>7</v>
      </c>
      <c r="J165" s="269">
        <v>11</v>
      </c>
      <c r="K165" s="269">
        <v>9</v>
      </c>
      <c r="L165" s="269">
        <v>9</v>
      </c>
      <c r="M165" s="269">
        <v>12</v>
      </c>
      <c r="N165" s="269">
        <v>48</v>
      </c>
      <c r="O165" s="269">
        <v>12</v>
      </c>
      <c r="P165" s="269">
        <v>15</v>
      </c>
      <c r="Q165" s="269">
        <v>7</v>
      </c>
      <c r="R165" s="269">
        <v>8</v>
      </c>
      <c r="S165" s="269">
        <v>4</v>
      </c>
      <c r="T165" s="269">
        <v>46</v>
      </c>
      <c r="U165" s="269">
        <v>6</v>
      </c>
      <c r="V165" s="269">
        <v>8</v>
      </c>
      <c r="W165" s="269">
        <v>11</v>
      </c>
      <c r="X165" s="269">
        <v>7</v>
      </c>
      <c r="Y165" s="269">
        <v>4</v>
      </c>
      <c r="Z165" s="269">
        <v>36</v>
      </c>
    </row>
    <row r="166" spans="2:26" x14ac:dyDescent="0.2">
      <c r="B166" s="267" t="s">
        <v>29</v>
      </c>
      <c r="C166" s="269">
        <v>16</v>
      </c>
      <c r="D166" s="269">
        <v>19</v>
      </c>
      <c r="E166" s="269">
        <v>24</v>
      </c>
      <c r="F166" s="269">
        <v>16</v>
      </c>
      <c r="G166" s="269">
        <v>14</v>
      </c>
      <c r="H166" s="269">
        <v>89</v>
      </c>
      <c r="I166" s="269">
        <v>15</v>
      </c>
      <c r="J166" s="269">
        <v>18</v>
      </c>
      <c r="K166" s="269">
        <v>16</v>
      </c>
      <c r="L166" s="269">
        <v>13</v>
      </c>
      <c r="M166" s="269">
        <v>11</v>
      </c>
      <c r="N166" s="269">
        <v>73</v>
      </c>
      <c r="O166" s="269">
        <v>17</v>
      </c>
      <c r="P166" s="269">
        <v>12</v>
      </c>
      <c r="Q166" s="269">
        <v>10</v>
      </c>
      <c r="R166" s="269">
        <v>14</v>
      </c>
      <c r="S166" s="269">
        <v>11</v>
      </c>
      <c r="T166" s="269">
        <v>64</v>
      </c>
      <c r="U166" s="269">
        <v>11</v>
      </c>
      <c r="V166" s="269">
        <v>7</v>
      </c>
      <c r="W166" s="269">
        <v>15</v>
      </c>
      <c r="X166" s="269">
        <v>14</v>
      </c>
      <c r="Y166" s="269">
        <v>4</v>
      </c>
      <c r="Z166" s="269">
        <v>51</v>
      </c>
    </row>
    <row r="167" spans="2:26" x14ac:dyDescent="0.2">
      <c r="B167" s="267" t="s">
        <v>31</v>
      </c>
      <c r="C167" s="269">
        <v>23</v>
      </c>
      <c r="D167" s="269">
        <v>11</v>
      </c>
      <c r="E167" s="269">
        <v>11</v>
      </c>
      <c r="F167" s="269">
        <v>11</v>
      </c>
      <c r="G167" s="269">
        <v>10</v>
      </c>
      <c r="H167" s="269">
        <v>66</v>
      </c>
      <c r="I167" s="269">
        <v>15</v>
      </c>
      <c r="J167" s="269">
        <v>14</v>
      </c>
      <c r="K167" s="269">
        <v>12</v>
      </c>
      <c r="L167" s="269">
        <v>17</v>
      </c>
      <c r="M167" s="269">
        <v>10</v>
      </c>
      <c r="N167" s="269">
        <v>68</v>
      </c>
      <c r="O167" s="269">
        <v>12</v>
      </c>
      <c r="P167" s="269">
        <v>17</v>
      </c>
      <c r="Q167" s="269">
        <v>11</v>
      </c>
      <c r="R167" s="269">
        <v>12</v>
      </c>
      <c r="S167" s="269">
        <v>9</v>
      </c>
      <c r="T167" s="269">
        <v>61</v>
      </c>
      <c r="U167" s="269">
        <v>8</v>
      </c>
      <c r="V167" s="269">
        <v>5</v>
      </c>
      <c r="W167" s="269">
        <v>3</v>
      </c>
      <c r="X167" s="269">
        <v>5</v>
      </c>
      <c r="Y167" s="269">
        <v>6</v>
      </c>
      <c r="Z167" s="269">
        <v>27</v>
      </c>
    </row>
    <row r="168" spans="2:26" x14ac:dyDescent="0.2">
      <c r="B168" s="267" t="s">
        <v>33</v>
      </c>
      <c r="C168" s="269">
        <v>18</v>
      </c>
      <c r="D168" s="269">
        <v>20</v>
      </c>
      <c r="E168" s="269">
        <v>23</v>
      </c>
      <c r="F168" s="269">
        <v>24</v>
      </c>
      <c r="G168" s="269">
        <v>21</v>
      </c>
      <c r="H168" s="269">
        <v>106</v>
      </c>
      <c r="I168" s="269">
        <v>19</v>
      </c>
      <c r="J168" s="269">
        <v>20</v>
      </c>
      <c r="K168" s="269">
        <v>27</v>
      </c>
      <c r="L168" s="269">
        <v>10</v>
      </c>
      <c r="M168" s="269">
        <v>13</v>
      </c>
      <c r="N168" s="269">
        <v>89</v>
      </c>
      <c r="O168" s="269">
        <v>11</v>
      </c>
      <c r="P168" s="269">
        <v>9</v>
      </c>
      <c r="Q168" s="269">
        <v>11</v>
      </c>
      <c r="R168" s="269">
        <v>17</v>
      </c>
      <c r="S168" s="269">
        <v>19</v>
      </c>
      <c r="T168" s="269">
        <v>67</v>
      </c>
      <c r="U168" s="269">
        <v>8</v>
      </c>
      <c r="V168" s="269">
        <v>10</v>
      </c>
      <c r="W168" s="269">
        <v>15</v>
      </c>
      <c r="X168" s="269">
        <v>7</v>
      </c>
      <c r="Y168" s="269">
        <v>4</v>
      </c>
      <c r="Z168" s="269">
        <v>44</v>
      </c>
    </row>
    <row r="169" spans="2:26" x14ac:dyDescent="0.2">
      <c r="B169" s="267" t="s">
        <v>35</v>
      </c>
      <c r="C169" s="269">
        <v>25</v>
      </c>
      <c r="D169" s="269">
        <v>13</v>
      </c>
      <c r="E169" s="269">
        <v>22</v>
      </c>
      <c r="F169" s="269">
        <v>20</v>
      </c>
      <c r="G169" s="269">
        <v>14</v>
      </c>
      <c r="H169" s="269">
        <v>94</v>
      </c>
      <c r="I169" s="269">
        <v>17</v>
      </c>
      <c r="J169" s="269">
        <v>16</v>
      </c>
      <c r="K169" s="269">
        <v>17</v>
      </c>
      <c r="L169" s="269">
        <v>14</v>
      </c>
      <c r="M169" s="269">
        <v>11</v>
      </c>
      <c r="N169" s="269">
        <v>75</v>
      </c>
      <c r="O169" s="269">
        <v>15</v>
      </c>
      <c r="P169" s="269">
        <v>16</v>
      </c>
      <c r="Q169" s="269">
        <v>16</v>
      </c>
      <c r="R169" s="269">
        <v>8</v>
      </c>
      <c r="S169" s="269">
        <v>9</v>
      </c>
      <c r="T169" s="269">
        <v>64</v>
      </c>
      <c r="U169" s="269">
        <v>9</v>
      </c>
      <c r="V169" s="269">
        <v>7</v>
      </c>
      <c r="W169" s="269">
        <v>9</v>
      </c>
      <c r="X169" s="269">
        <v>9</v>
      </c>
      <c r="Y169" s="269">
        <v>5</v>
      </c>
      <c r="Z169" s="269">
        <v>39</v>
      </c>
    </row>
    <row r="170" spans="2:26" x14ac:dyDescent="0.2">
      <c r="B170" s="267" t="s">
        <v>37</v>
      </c>
      <c r="C170" s="269">
        <v>17</v>
      </c>
      <c r="D170" s="269">
        <v>25</v>
      </c>
      <c r="E170" s="269">
        <v>25</v>
      </c>
      <c r="F170" s="269">
        <v>27</v>
      </c>
      <c r="G170" s="269">
        <v>17</v>
      </c>
      <c r="H170" s="269">
        <v>111</v>
      </c>
      <c r="I170" s="269">
        <v>23</v>
      </c>
      <c r="J170" s="269">
        <v>31</v>
      </c>
      <c r="K170" s="269">
        <v>26</v>
      </c>
      <c r="L170" s="269">
        <v>16</v>
      </c>
      <c r="M170" s="269">
        <v>22</v>
      </c>
      <c r="N170" s="269">
        <v>118</v>
      </c>
      <c r="O170" s="269">
        <v>25</v>
      </c>
      <c r="P170" s="269">
        <v>21</v>
      </c>
      <c r="Q170" s="269">
        <v>17</v>
      </c>
      <c r="R170" s="269">
        <v>20</v>
      </c>
      <c r="S170" s="269">
        <v>17</v>
      </c>
      <c r="T170" s="269">
        <v>100</v>
      </c>
      <c r="U170" s="269">
        <v>15</v>
      </c>
      <c r="V170" s="269">
        <v>10</v>
      </c>
      <c r="W170" s="269">
        <v>16</v>
      </c>
      <c r="X170" s="269">
        <v>14</v>
      </c>
      <c r="Y170" s="269">
        <v>10</v>
      </c>
      <c r="Z170" s="269">
        <v>65</v>
      </c>
    </row>
    <row r="171" spans="2:26" x14ac:dyDescent="0.2">
      <c r="B171" s="267" t="s">
        <v>39</v>
      </c>
      <c r="C171" s="269">
        <v>17</v>
      </c>
      <c r="D171" s="269">
        <v>20</v>
      </c>
      <c r="E171" s="269">
        <v>10</v>
      </c>
      <c r="F171" s="269">
        <v>15</v>
      </c>
      <c r="G171" s="269">
        <v>15</v>
      </c>
      <c r="H171" s="269">
        <v>77</v>
      </c>
      <c r="I171" s="269">
        <v>18</v>
      </c>
      <c r="J171" s="269">
        <v>18</v>
      </c>
      <c r="K171" s="269">
        <v>13</v>
      </c>
      <c r="L171" s="269">
        <v>15</v>
      </c>
      <c r="M171" s="269">
        <v>18</v>
      </c>
      <c r="N171" s="269">
        <v>82</v>
      </c>
      <c r="O171" s="269">
        <v>16</v>
      </c>
      <c r="P171" s="269">
        <v>8</v>
      </c>
      <c r="Q171" s="269">
        <v>12</v>
      </c>
      <c r="R171" s="269">
        <v>7</v>
      </c>
      <c r="S171" s="269">
        <v>11</v>
      </c>
      <c r="T171" s="269">
        <v>54</v>
      </c>
      <c r="U171" s="269">
        <v>10</v>
      </c>
      <c r="V171" s="269">
        <v>8</v>
      </c>
      <c r="W171" s="269">
        <v>8</v>
      </c>
      <c r="X171" s="269">
        <v>4</v>
      </c>
      <c r="Y171" s="269">
        <v>8</v>
      </c>
      <c r="Z171" s="269">
        <v>38</v>
      </c>
    </row>
    <row r="172" spans="2:26" x14ac:dyDescent="0.2">
      <c r="B172" s="267" t="s">
        <v>41</v>
      </c>
      <c r="C172" s="269">
        <v>14</v>
      </c>
      <c r="D172" s="269">
        <v>20</v>
      </c>
      <c r="E172" s="269">
        <v>21</v>
      </c>
      <c r="F172" s="269">
        <v>18</v>
      </c>
      <c r="G172" s="269">
        <v>13</v>
      </c>
      <c r="H172" s="269">
        <v>86</v>
      </c>
      <c r="I172" s="269">
        <v>19</v>
      </c>
      <c r="J172" s="269">
        <v>16</v>
      </c>
      <c r="K172" s="269">
        <v>13</v>
      </c>
      <c r="L172" s="269">
        <v>16</v>
      </c>
      <c r="M172" s="269">
        <v>13</v>
      </c>
      <c r="N172" s="269">
        <v>77</v>
      </c>
      <c r="O172" s="269">
        <v>18</v>
      </c>
      <c r="P172" s="269">
        <v>5</v>
      </c>
      <c r="Q172" s="269">
        <v>14</v>
      </c>
      <c r="R172" s="269">
        <v>10</v>
      </c>
      <c r="S172" s="269">
        <v>13</v>
      </c>
      <c r="T172" s="269">
        <v>60</v>
      </c>
      <c r="U172" s="269">
        <v>9</v>
      </c>
      <c r="V172" s="269">
        <v>5</v>
      </c>
      <c r="W172" s="269">
        <v>14</v>
      </c>
      <c r="X172" s="269">
        <v>4</v>
      </c>
      <c r="Y172" s="269">
        <v>10</v>
      </c>
      <c r="Z172" s="269">
        <v>42</v>
      </c>
    </row>
    <row r="173" spans="2:26" x14ac:dyDescent="0.2">
      <c r="B173" s="267" t="s">
        <v>43</v>
      </c>
      <c r="C173" s="269">
        <v>16</v>
      </c>
      <c r="D173" s="269">
        <v>15</v>
      </c>
      <c r="E173" s="269">
        <v>11</v>
      </c>
      <c r="F173" s="269">
        <v>7</v>
      </c>
      <c r="G173" s="269">
        <v>14</v>
      </c>
      <c r="H173" s="269">
        <v>63</v>
      </c>
      <c r="I173" s="269">
        <v>16</v>
      </c>
      <c r="J173" s="269">
        <v>12</v>
      </c>
      <c r="K173" s="269">
        <v>13</v>
      </c>
      <c r="L173" s="269">
        <v>12</v>
      </c>
      <c r="M173" s="269">
        <v>17</v>
      </c>
      <c r="N173" s="269">
        <v>70</v>
      </c>
      <c r="O173" s="269">
        <v>17</v>
      </c>
      <c r="P173" s="269">
        <v>12</v>
      </c>
      <c r="Q173" s="269">
        <v>11</v>
      </c>
      <c r="R173" s="269">
        <v>11</v>
      </c>
      <c r="S173" s="269">
        <v>20</v>
      </c>
      <c r="T173" s="269">
        <v>71</v>
      </c>
      <c r="U173" s="269">
        <v>12</v>
      </c>
      <c r="V173" s="269">
        <v>7</v>
      </c>
      <c r="W173" s="269">
        <v>9</v>
      </c>
      <c r="X173" s="269">
        <v>6</v>
      </c>
      <c r="Y173" s="269">
        <v>10</v>
      </c>
      <c r="Z173" s="269">
        <v>44</v>
      </c>
    </row>
    <row r="174" spans="2:26" x14ac:dyDescent="0.2">
      <c r="B174" s="267" t="s">
        <v>45</v>
      </c>
      <c r="C174" s="269">
        <v>16</v>
      </c>
      <c r="D174" s="269">
        <v>13</v>
      </c>
      <c r="E174" s="269">
        <v>18</v>
      </c>
      <c r="F174" s="269">
        <v>28</v>
      </c>
      <c r="G174" s="269">
        <v>14</v>
      </c>
      <c r="H174" s="269">
        <v>89</v>
      </c>
      <c r="I174" s="269">
        <v>15</v>
      </c>
      <c r="J174" s="269">
        <v>16</v>
      </c>
      <c r="K174" s="269">
        <v>16</v>
      </c>
      <c r="L174" s="269">
        <v>14</v>
      </c>
      <c r="M174" s="269">
        <v>12</v>
      </c>
      <c r="N174" s="269">
        <v>73</v>
      </c>
      <c r="O174" s="269">
        <v>13</v>
      </c>
      <c r="P174" s="269">
        <v>15</v>
      </c>
      <c r="Q174" s="269">
        <v>15</v>
      </c>
      <c r="R174" s="269">
        <v>9</v>
      </c>
      <c r="S174" s="269">
        <v>7</v>
      </c>
      <c r="T174" s="269">
        <v>59</v>
      </c>
      <c r="U174" s="269">
        <v>7</v>
      </c>
      <c r="V174" s="269">
        <v>7</v>
      </c>
      <c r="W174" s="269">
        <v>9</v>
      </c>
      <c r="X174" s="269">
        <v>7</v>
      </c>
      <c r="Y174" s="269">
        <v>9</v>
      </c>
      <c r="Z174" s="269">
        <v>39</v>
      </c>
    </row>
    <row r="175" spans="2:26" s="258" customFormat="1" x14ac:dyDescent="0.2">
      <c r="C175" s="272">
        <v>422</v>
      </c>
      <c r="D175" s="272">
        <v>401</v>
      </c>
      <c r="E175" s="272">
        <v>411</v>
      </c>
      <c r="F175" s="272">
        <v>433</v>
      </c>
      <c r="G175" s="272">
        <v>369</v>
      </c>
      <c r="H175" s="272">
        <v>2036</v>
      </c>
      <c r="I175" s="272">
        <v>367</v>
      </c>
      <c r="J175" s="272">
        <v>399</v>
      </c>
      <c r="K175" s="272">
        <v>403</v>
      </c>
      <c r="L175" s="272">
        <v>334</v>
      </c>
      <c r="M175" s="272">
        <v>381</v>
      </c>
      <c r="N175" s="272">
        <v>1884</v>
      </c>
      <c r="O175" s="272">
        <v>358</v>
      </c>
      <c r="P175" s="272">
        <v>320</v>
      </c>
      <c r="Q175" s="272">
        <v>300</v>
      </c>
      <c r="R175" s="272">
        <v>306</v>
      </c>
      <c r="S175" s="272">
        <v>306</v>
      </c>
      <c r="T175" s="272">
        <v>1590</v>
      </c>
      <c r="U175" s="272">
        <v>264</v>
      </c>
      <c r="V175" s="272">
        <v>225</v>
      </c>
      <c r="W175" s="272">
        <v>262</v>
      </c>
      <c r="X175" s="272">
        <v>217</v>
      </c>
      <c r="Y175" s="272">
        <v>205</v>
      </c>
      <c r="Z175" s="272">
        <v>1173</v>
      </c>
    </row>
    <row r="176" spans="2:26" x14ac:dyDescent="0.2">
      <c r="C176" s="269"/>
      <c r="D176" s="269"/>
      <c r="E176" s="269"/>
      <c r="F176" s="269"/>
      <c r="G176" s="269"/>
      <c r="H176" s="269"/>
      <c r="I176" s="269"/>
      <c r="J176" s="269"/>
      <c r="K176" s="269"/>
      <c r="L176" s="269"/>
      <c r="M176" s="269"/>
      <c r="N176" s="269"/>
      <c r="O176" s="269"/>
      <c r="P176" s="269"/>
      <c r="Q176" s="269"/>
      <c r="R176" s="269"/>
      <c r="S176" s="269"/>
      <c r="T176" s="269"/>
      <c r="U176" s="269"/>
      <c r="V176" s="269"/>
      <c r="W176" s="269"/>
      <c r="X176" s="269"/>
      <c r="Y176" s="269"/>
      <c r="Z176" s="269"/>
    </row>
    <row r="177" spans="2:26" ht="22.5" x14ac:dyDescent="0.2">
      <c r="B177" s="273"/>
      <c r="C177" s="265">
        <v>60</v>
      </c>
      <c r="D177" s="265">
        <v>61</v>
      </c>
      <c r="E177" s="265">
        <v>62</v>
      </c>
      <c r="F177" s="265">
        <v>63</v>
      </c>
      <c r="G177" s="265">
        <v>64</v>
      </c>
      <c r="H177" s="265" t="s">
        <v>239</v>
      </c>
      <c r="I177" s="265">
        <v>65</v>
      </c>
      <c r="J177" s="265">
        <v>66</v>
      </c>
      <c r="K177" s="265">
        <v>67</v>
      </c>
      <c r="L177" s="265">
        <v>68</v>
      </c>
      <c r="M177" s="265">
        <v>69</v>
      </c>
      <c r="N177" s="265" t="s">
        <v>240</v>
      </c>
      <c r="O177" s="265">
        <v>70</v>
      </c>
      <c r="P177" s="265">
        <v>71</v>
      </c>
      <c r="Q177" s="265">
        <v>72</v>
      </c>
      <c r="R177" s="265">
        <v>73</v>
      </c>
      <c r="S177" s="265">
        <v>74</v>
      </c>
      <c r="T177" s="265" t="s">
        <v>241</v>
      </c>
      <c r="U177" s="265">
        <v>75</v>
      </c>
      <c r="V177" s="265">
        <v>76</v>
      </c>
      <c r="W177" s="265">
        <v>77</v>
      </c>
      <c r="X177" s="265">
        <v>78</v>
      </c>
      <c r="Y177" s="265">
        <v>79</v>
      </c>
      <c r="Z177" s="265" t="s">
        <v>242</v>
      </c>
    </row>
    <row r="178" spans="2:26" x14ac:dyDescent="0.2">
      <c r="B178" s="267" t="s">
        <v>11</v>
      </c>
      <c r="C178" s="269">
        <v>66</v>
      </c>
      <c r="D178" s="269">
        <v>70</v>
      </c>
      <c r="E178" s="269">
        <v>51</v>
      </c>
      <c r="F178" s="269">
        <v>51</v>
      </c>
      <c r="G178" s="269">
        <v>50</v>
      </c>
      <c r="H178" s="269">
        <v>288</v>
      </c>
      <c r="I178" s="269">
        <v>33</v>
      </c>
      <c r="J178" s="269">
        <v>36</v>
      </c>
      <c r="K178" s="269">
        <v>24</v>
      </c>
      <c r="L178" s="269">
        <v>16</v>
      </c>
      <c r="M178" s="269">
        <v>15</v>
      </c>
      <c r="N178" s="269">
        <v>124</v>
      </c>
      <c r="O178" s="269">
        <v>14</v>
      </c>
      <c r="P178" s="269">
        <v>17</v>
      </c>
      <c r="Q178" s="269">
        <v>7</v>
      </c>
      <c r="R178" s="269">
        <v>11</v>
      </c>
      <c r="S178" s="269">
        <v>15</v>
      </c>
      <c r="T178" s="269">
        <v>64</v>
      </c>
      <c r="U178" s="269">
        <v>7</v>
      </c>
      <c r="V178" s="269">
        <v>12</v>
      </c>
      <c r="W178" s="269">
        <v>10</v>
      </c>
      <c r="X178" s="269">
        <v>15</v>
      </c>
      <c r="Y178" s="269">
        <v>13</v>
      </c>
      <c r="Z178" s="269">
        <v>57</v>
      </c>
    </row>
    <row r="179" spans="2:26" x14ac:dyDescent="0.2">
      <c r="B179" s="267" t="s">
        <v>13</v>
      </c>
      <c r="C179" s="269">
        <v>5</v>
      </c>
      <c r="D179" s="269"/>
      <c r="E179" s="269">
        <v>4</v>
      </c>
      <c r="F179" s="269">
        <v>6</v>
      </c>
      <c r="G179" s="269">
        <v>1</v>
      </c>
      <c r="H179" s="269">
        <v>16</v>
      </c>
      <c r="I179" s="269">
        <v>4</v>
      </c>
      <c r="J179" s="269">
        <v>3</v>
      </c>
      <c r="K179" s="269">
        <v>1</v>
      </c>
      <c r="L179" s="269">
        <v>1</v>
      </c>
      <c r="M179" s="269"/>
      <c r="N179" s="269">
        <v>9</v>
      </c>
      <c r="O179" s="269"/>
      <c r="P179" s="269">
        <v>2</v>
      </c>
      <c r="Q179" s="269"/>
      <c r="R179" s="269">
        <v>5</v>
      </c>
      <c r="S179" s="269">
        <v>1</v>
      </c>
      <c r="T179" s="269">
        <v>8</v>
      </c>
      <c r="U179" s="269">
        <v>1</v>
      </c>
      <c r="V179" s="269">
        <v>3</v>
      </c>
      <c r="W179" s="269">
        <v>1</v>
      </c>
      <c r="X179" s="269">
        <v>1</v>
      </c>
      <c r="Y179" s="269">
        <v>2</v>
      </c>
      <c r="Z179" s="269">
        <v>8</v>
      </c>
    </row>
    <row r="180" spans="2:26" x14ac:dyDescent="0.2">
      <c r="B180" s="267" t="s">
        <v>15</v>
      </c>
      <c r="C180" s="269">
        <v>12</v>
      </c>
      <c r="D180" s="269">
        <v>7</v>
      </c>
      <c r="E180" s="269">
        <v>8</v>
      </c>
      <c r="F180" s="269">
        <v>8</v>
      </c>
      <c r="G180" s="269">
        <v>9</v>
      </c>
      <c r="H180" s="269">
        <v>44</v>
      </c>
      <c r="I180" s="269">
        <v>4</v>
      </c>
      <c r="J180" s="269">
        <v>5</v>
      </c>
      <c r="K180" s="269">
        <v>2</v>
      </c>
      <c r="L180" s="269">
        <v>3</v>
      </c>
      <c r="M180" s="269">
        <v>2</v>
      </c>
      <c r="N180" s="269">
        <v>16</v>
      </c>
      <c r="O180" s="269">
        <v>2</v>
      </c>
      <c r="P180" s="269">
        <v>2</v>
      </c>
      <c r="Q180" s="269">
        <v>1</v>
      </c>
      <c r="R180" s="269"/>
      <c r="S180" s="269"/>
      <c r="T180" s="269">
        <v>5</v>
      </c>
      <c r="U180" s="269">
        <v>3</v>
      </c>
      <c r="V180" s="269">
        <v>1</v>
      </c>
      <c r="W180" s="269">
        <v>2</v>
      </c>
      <c r="X180" s="269">
        <v>1</v>
      </c>
      <c r="Y180" s="269">
        <v>2</v>
      </c>
      <c r="Z180" s="269">
        <v>9</v>
      </c>
    </row>
    <row r="181" spans="2:26" x14ac:dyDescent="0.2">
      <c r="B181" s="267" t="s">
        <v>17</v>
      </c>
      <c r="C181" s="269">
        <v>4</v>
      </c>
      <c r="D181" s="269">
        <v>9</v>
      </c>
      <c r="E181" s="269">
        <v>7</v>
      </c>
      <c r="F181" s="269">
        <v>9</v>
      </c>
      <c r="G181" s="269">
        <v>4</v>
      </c>
      <c r="H181" s="269">
        <v>33</v>
      </c>
      <c r="I181" s="269">
        <v>4</v>
      </c>
      <c r="J181" s="269">
        <v>3</v>
      </c>
      <c r="K181" s="269">
        <v>5</v>
      </c>
      <c r="L181" s="269">
        <v>1</v>
      </c>
      <c r="M181" s="269">
        <v>4</v>
      </c>
      <c r="N181" s="269">
        <v>17</v>
      </c>
      <c r="O181" s="269">
        <v>2</v>
      </c>
      <c r="P181" s="269">
        <v>1</v>
      </c>
      <c r="Q181" s="269">
        <v>2</v>
      </c>
      <c r="R181" s="269"/>
      <c r="S181" s="269"/>
      <c r="T181" s="269">
        <v>5</v>
      </c>
      <c r="U181" s="269"/>
      <c r="V181" s="269">
        <v>4</v>
      </c>
      <c r="W181" s="269">
        <v>3</v>
      </c>
      <c r="X181" s="269"/>
      <c r="Y181" s="269"/>
      <c r="Z181" s="269">
        <v>7</v>
      </c>
    </row>
    <row r="182" spans="2:26" x14ac:dyDescent="0.2">
      <c r="B182" s="267" t="s">
        <v>19</v>
      </c>
      <c r="C182" s="269">
        <v>5</v>
      </c>
      <c r="D182" s="269">
        <v>5</v>
      </c>
      <c r="E182" s="269">
        <v>4</v>
      </c>
      <c r="F182" s="269">
        <v>5</v>
      </c>
      <c r="G182" s="269">
        <v>7</v>
      </c>
      <c r="H182" s="269">
        <v>26</v>
      </c>
      <c r="I182" s="269">
        <v>8</v>
      </c>
      <c r="J182" s="269">
        <v>2</v>
      </c>
      <c r="K182" s="269">
        <v>5</v>
      </c>
      <c r="L182" s="269">
        <v>3</v>
      </c>
      <c r="M182" s="269">
        <v>2</v>
      </c>
      <c r="N182" s="269">
        <v>20</v>
      </c>
      <c r="O182" s="269"/>
      <c r="P182" s="269">
        <v>1</v>
      </c>
      <c r="Q182" s="269"/>
      <c r="R182" s="269">
        <v>1</v>
      </c>
      <c r="S182" s="269">
        <v>1</v>
      </c>
      <c r="T182" s="269">
        <v>3</v>
      </c>
      <c r="U182" s="269"/>
      <c r="V182" s="269">
        <v>3</v>
      </c>
      <c r="W182" s="269"/>
      <c r="X182" s="269"/>
      <c r="Y182" s="269">
        <v>2</v>
      </c>
      <c r="Z182" s="269">
        <v>5</v>
      </c>
    </row>
    <row r="183" spans="2:26" x14ac:dyDescent="0.2">
      <c r="B183" s="267" t="s">
        <v>21</v>
      </c>
      <c r="C183" s="269">
        <v>7</v>
      </c>
      <c r="D183" s="269">
        <v>8</v>
      </c>
      <c r="E183" s="269">
        <v>4</v>
      </c>
      <c r="F183" s="269">
        <v>5</v>
      </c>
      <c r="G183" s="269">
        <v>6</v>
      </c>
      <c r="H183" s="269">
        <v>30</v>
      </c>
      <c r="I183" s="269">
        <v>5</v>
      </c>
      <c r="J183" s="269">
        <v>4</v>
      </c>
      <c r="K183" s="269">
        <v>1</v>
      </c>
      <c r="L183" s="269"/>
      <c r="M183" s="269">
        <v>2</v>
      </c>
      <c r="N183" s="269">
        <v>12</v>
      </c>
      <c r="O183" s="269">
        <v>4</v>
      </c>
      <c r="P183" s="269">
        <v>1</v>
      </c>
      <c r="Q183" s="269"/>
      <c r="R183" s="269"/>
      <c r="S183" s="269"/>
      <c r="T183" s="269">
        <v>5</v>
      </c>
      <c r="U183" s="269">
        <v>3</v>
      </c>
      <c r="V183" s="269"/>
      <c r="W183" s="269"/>
      <c r="X183" s="269">
        <v>2</v>
      </c>
      <c r="Y183" s="269">
        <v>1</v>
      </c>
      <c r="Z183" s="269">
        <v>6</v>
      </c>
    </row>
    <row r="184" spans="2:26" x14ac:dyDescent="0.2">
      <c r="B184" s="267" t="s">
        <v>23</v>
      </c>
      <c r="C184" s="269">
        <v>10</v>
      </c>
      <c r="D184" s="269">
        <v>5</v>
      </c>
      <c r="E184" s="269">
        <v>6</v>
      </c>
      <c r="F184" s="269">
        <v>8</v>
      </c>
      <c r="G184" s="269">
        <v>3</v>
      </c>
      <c r="H184" s="269">
        <v>32</v>
      </c>
      <c r="I184" s="269">
        <v>4</v>
      </c>
      <c r="J184" s="269">
        <v>7</v>
      </c>
      <c r="K184" s="269">
        <v>4</v>
      </c>
      <c r="L184" s="269">
        <v>2</v>
      </c>
      <c r="M184" s="269">
        <v>2</v>
      </c>
      <c r="N184" s="269">
        <v>19</v>
      </c>
      <c r="O184" s="269">
        <v>2</v>
      </c>
      <c r="P184" s="269">
        <v>3</v>
      </c>
      <c r="Q184" s="269">
        <v>1</v>
      </c>
      <c r="R184" s="269">
        <v>1</v>
      </c>
      <c r="S184" s="269">
        <v>2</v>
      </c>
      <c r="T184" s="269">
        <v>9</v>
      </c>
      <c r="U184" s="269">
        <v>3</v>
      </c>
      <c r="V184" s="269">
        <v>4</v>
      </c>
      <c r="W184" s="269">
        <v>3</v>
      </c>
      <c r="X184" s="269">
        <v>2</v>
      </c>
      <c r="Y184" s="269">
        <v>1</v>
      </c>
      <c r="Z184" s="269">
        <v>13</v>
      </c>
    </row>
    <row r="185" spans="2:26" x14ac:dyDescent="0.2">
      <c r="B185" s="267" t="s">
        <v>25</v>
      </c>
      <c r="C185" s="269">
        <v>5</v>
      </c>
      <c r="D185" s="269">
        <v>7</v>
      </c>
      <c r="E185" s="269">
        <v>2</v>
      </c>
      <c r="F185" s="269">
        <v>5</v>
      </c>
      <c r="G185" s="269">
        <v>9</v>
      </c>
      <c r="H185" s="269">
        <v>28</v>
      </c>
      <c r="I185" s="269">
        <v>2</v>
      </c>
      <c r="J185" s="269">
        <v>1</v>
      </c>
      <c r="K185" s="269"/>
      <c r="L185" s="269">
        <v>3</v>
      </c>
      <c r="M185" s="269">
        <v>3</v>
      </c>
      <c r="N185" s="269">
        <v>9</v>
      </c>
      <c r="O185" s="269"/>
      <c r="P185" s="269"/>
      <c r="Q185" s="269">
        <v>1</v>
      </c>
      <c r="R185" s="269">
        <v>3</v>
      </c>
      <c r="S185" s="269">
        <v>1</v>
      </c>
      <c r="T185" s="269">
        <v>5</v>
      </c>
      <c r="U185" s="269"/>
      <c r="V185" s="269"/>
      <c r="W185" s="269"/>
      <c r="X185" s="269">
        <v>2</v>
      </c>
      <c r="Y185" s="269">
        <v>2</v>
      </c>
      <c r="Z185" s="269">
        <v>4</v>
      </c>
    </row>
    <row r="186" spans="2:26" x14ac:dyDescent="0.2">
      <c r="B186" s="267" t="s">
        <v>27</v>
      </c>
      <c r="C186" s="269">
        <v>7</v>
      </c>
      <c r="D186" s="269">
        <v>5</v>
      </c>
      <c r="E186" s="269">
        <v>10</v>
      </c>
      <c r="F186" s="269">
        <v>5</v>
      </c>
      <c r="G186" s="269">
        <v>5</v>
      </c>
      <c r="H186" s="269">
        <v>32</v>
      </c>
      <c r="I186" s="269">
        <v>4</v>
      </c>
      <c r="J186" s="269">
        <v>4</v>
      </c>
      <c r="K186" s="269">
        <v>1</v>
      </c>
      <c r="L186" s="269">
        <v>2</v>
      </c>
      <c r="M186" s="269">
        <v>1</v>
      </c>
      <c r="N186" s="269">
        <v>12</v>
      </c>
      <c r="O186" s="269">
        <v>1</v>
      </c>
      <c r="P186" s="269">
        <v>2</v>
      </c>
      <c r="Q186" s="269">
        <v>6</v>
      </c>
      <c r="R186" s="269">
        <v>4</v>
      </c>
      <c r="S186" s="269">
        <v>1</v>
      </c>
      <c r="T186" s="269">
        <v>14</v>
      </c>
      <c r="U186" s="269"/>
      <c r="V186" s="269">
        <v>1</v>
      </c>
      <c r="W186" s="269"/>
      <c r="X186" s="269">
        <v>3</v>
      </c>
      <c r="Y186" s="269">
        <v>1</v>
      </c>
      <c r="Z186" s="269">
        <v>5</v>
      </c>
    </row>
    <row r="187" spans="2:26" x14ac:dyDescent="0.2">
      <c r="B187" s="267" t="s">
        <v>29</v>
      </c>
      <c r="C187" s="269">
        <v>8</v>
      </c>
      <c r="D187" s="269">
        <v>4</v>
      </c>
      <c r="E187" s="269">
        <v>8</v>
      </c>
      <c r="F187" s="269">
        <v>3</v>
      </c>
      <c r="G187" s="269">
        <v>4</v>
      </c>
      <c r="H187" s="269">
        <v>27</v>
      </c>
      <c r="I187" s="269">
        <v>6</v>
      </c>
      <c r="J187" s="269">
        <v>3</v>
      </c>
      <c r="K187" s="269">
        <v>3</v>
      </c>
      <c r="L187" s="269">
        <v>2</v>
      </c>
      <c r="M187" s="269"/>
      <c r="N187" s="269">
        <v>14</v>
      </c>
      <c r="O187" s="269">
        <v>2</v>
      </c>
      <c r="P187" s="269">
        <v>2</v>
      </c>
      <c r="Q187" s="269">
        <v>1</v>
      </c>
      <c r="R187" s="269">
        <v>3</v>
      </c>
      <c r="S187" s="269">
        <v>1</v>
      </c>
      <c r="T187" s="269">
        <v>9</v>
      </c>
      <c r="U187" s="269">
        <v>1</v>
      </c>
      <c r="V187" s="269">
        <v>2</v>
      </c>
      <c r="W187" s="269">
        <v>3</v>
      </c>
      <c r="X187" s="269">
        <v>1</v>
      </c>
      <c r="Y187" s="269">
        <v>2</v>
      </c>
      <c r="Z187" s="269">
        <v>9</v>
      </c>
    </row>
    <row r="188" spans="2:26" x14ac:dyDescent="0.2">
      <c r="B188" s="267" t="s">
        <v>31</v>
      </c>
      <c r="C188" s="269">
        <v>10</v>
      </c>
      <c r="D188" s="269">
        <v>8</v>
      </c>
      <c r="E188" s="269">
        <v>3</v>
      </c>
      <c r="F188" s="269">
        <v>4</v>
      </c>
      <c r="G188" s="269">
        <v>4</v>
      </c>
      <c r="H188" s="269">
        <v>29</v>
      </c>
      <c r="I188" s="269">
        <v>2</v>
      </c>
      <c r="J188" s="269">
        <v>5</v>
      </c>
      <c r="K188" s="269">
        <v>1</v>
      </c>
      <c r="L188" s="269"/>
      <c r="M188" s="269">
        <v>2</v>
      </c>
      <c r="N188" s="269">
        <v>10</v>
      </c>
      <c r="O188" s="269">
        <v>1</v>
      </c>
      <c r="P188" s="269">
        <v>3</v>
      </c>
      <c r="Q188" s="269"/>
      <c r="R188" s="269">
        <v>3</v>
      </c>
      <c r="S188" s="269"/>
      <c r="T188" s="269">
        <v>7</v>
      </c>
      <c r="U188" s="269">
        <v>2</v>
      </c>
      <c r="V188" s="269">
        <v>1</v>
      </c>
      <c r="W188" s="269">
        <v>2</v>
      </c>
      <c r="X188" s="269">
        <v>2</v>
      </c>
      <c r="Y188" s="269"/>
      <c r="Z188" s="269">
        <v>7</v>
      </c>
    </row>
    <row r="189" spans="2:26" x14ac:dyDescent="0.2">
      <c r="B189" s="267" t="s">
        <v>33</v>
      </c>
      <c r="C189" s="269">
        <v>4</v>
      </c>
      <c r="D189" s="269">
        <v>8</v>
      </c>
      <c r="E189" s="269">
        <v>3</v>
      </c>
      <c r="F189" s="269">
        <v>9</v>
      </c>
      <c r="G189" s="269">
        <v>4</v>
      </c>
      <c r="H189" s="269">
        <v>28</v>
      </c>
      <c r="I189" s="269">
        <v>8</v>
      </c>
      <c r="J189" s="269">
        <v>7</v>
      </c>
      <c r="K189" s="269"/>
      <c r="L189" s="269">
        <v>4</v>
      </c>
      <c r="M189" s="269">
        <v>1</v>
      </c>
      <c r="N189" s="269">
        <v>20</v>
      </c>
      <c r="O189" s="269"/>
      <c r="P189" s="269">
        <v>1</v>
      </c>
      <c r="Q189" s="269">
        <v>1</v>
      </c>
      <c r="R189" s="269">
        <v>3</v>
      </c>
      <c r="S189" s="269">
        <v>1</v>
      </c>
      <c r="T189" s="269">
        <v>6</v>
      </c>
      <c r="U189" s="269">
        <v>1</v>
      </c>
      <c r="V189" s="269"/>
      <c r="W189" s="269">
        <v>4</v>
      </c>
      <c r="X189" s="269">
        <v>1</v>
      </c>
      <c r="Y189" s="269">
        <v>1</v>
      </c>
      <c r="Z189" s="269">
        <v>7</v>
      </c>
    </row>
    <row r="190" spans="2:26" x14ac:dyDescent="0.2">
      <c r="B190" s="267" t="s">
        <v>35</v>
      </c>
      <c r="C190" s="269">
        <v>13</v>
      </c>
      <c r="D190" s="269">
        <v>6</v>
      </c>
      <c r="E190" s="269">
        <v>6</v>
      </c>
      <c r="F190" s="269">
        <v>7</v>
      </c>
      <c r="G190" s="269">
        <v>3</v>
      </c>
      <c r="H190" s="269">
        <v>35</v>
      </c>
      <c r="I190" s="269">
        <v>2</v>
      </c>
      <c r="J190" s="269">
        <v>9</v>
      </c>
      <c r="K190" s="269">
        <v>3</v>
      </c>
      <c r="L190" s="269">
        <v>3</v>
      </c>
      <c r="M190" s="269">
        <v>3</v>
      </c>
      <c r="N190" s="269">
        <v>20</v>
      </c>
      <c r="O190" s="269">
        <v>2</v>
      </c>
      <c r="P190" s="269">
        <v>2</v>
      </c>
      <c r="Q190" s="269">
        <v>2</v>
      </c>
      <c r="R190" s="269">
        <v>1</v>
      </c>
      <c r="S190" s="269">
        <v>1</v>
      </c>
      <c r="T190" s="269">
        <v>8</v>
      </c>
      <c r="U190" s="269">
        <v>1</v>
      </c>
      <c r="V190" s="269">
        <v>2</v>
      </c>
      <c r="W190" s="269"/>
      <c r="X190" s="269">
        <v>1</v>
      </c>
      <c r="Y190" s="269">
        <v>1</v>
      </c>
      <c r="Z190" s="269">
        <v>5</v>
      </c>
    </row>
    <row r="191" spans="2:26" x14ac:dyDescent="0.2">
      <c r="B191" s="267" t="s">
        <v>37</v>
      </c>
      <c r="C191" s="269">
        <v>14</v>
      </c>
      <c r="D191" s="269">
        <v>6</v>
      </c>
      <c r="E191" s="269">
        <v>9</v>
      </c>
      <c r="F191" s="269">
        <v>4</v>
      </c>
      <c r="G191" s="269">
        <v>4</v>
      </c>
      <c r="H191" s="269">
        <v>37</v>
      </c>
      <c r="I191" s="269">
        <v>14</v>
      </c>
      <c r="J191" s="269">
        <v>6</v>
      </c>
      <c r="K191" s="269">
        <v>6</v>
      </c>
      <c r="L191" s="269">
        <v>3</v>
      </c>
      <c r="M191" s="269">
        <v>2</v>
      </c>
      <c r="N191" s="269">
        <v>31</v>
      </c>
      <c r="O191" s="269">
        <v>4</v>
      </c>
      <c r="P191" s="269">
        <v>1</v>
      </c>
      <c r="Q191" s="269">
        <v>2</v>
      </c>
      <c r="R191" s="269">
        <v>3</v>
      </c>
      <c r="S191" s="269">
        <v>1</v>
      </c>
      <c r="T191" s="269">
        <v>11</v>
      </c>
      <c r="U191" s="269">
        <v>2</v>
      </c>
      <c r="V191" s="269">
        <v>6</v>
      </c>
      <c r="W191" s="269"/>
      <c r="X191" s="269">
        <v>1</v>
      </c>
      <c r="Y191" s="269">
        <v>2</v>
      </c>
      <c r="Z191" s="269">
        <v>11</v>
      </c>
    </row>
    <row r="192" spans="2:26" x14ac:dyDescent="0.2">
      <c r="B192" s="267" t="s">
        <v>39</v>
      </c>
      <c r="C192" s="269">
        <v>5</v>
      </c>
      <c r="D192" s="269">
        <v>4</v>
      </c>
      <c r="E192" s="269">
        <v>5</v>
      </c>
      <c r="F192" s="269">
        <v>4</v>
      </c>
      <c r="G192" s="269">
        <v>6</v>
      </c>
      <c r="H192" s="269">
        <v>24</v>
      </c>
      <c r="I192" s="269">
        <v>2</v>
      </c>
      <c r="J192" s="269">
        <v>5</v>
      </c>
      <c r="K192" s="269">
        <v>3</v>
      </c>
      <c r="L192" s="269">
        <v>4</v>
      </c>
      <c r="M192" s="269">
        <v>4</v>
      </c>
      <c r="N192" s="269">
        <v>18</v>
      </c>
      <c r="O192" s="269">
        <v>1</v>
      </c>
      <c r="P192" s="269">
        <v>1</v>
      </c>
      <c r="Q192" s="269">
        <v>2</v>
      </c>
      <c r="R192" s="269"/>
      <c r="S192" s="269">
        <v>2</v>
      </c>
      <c r="T192" s="269">
        <v>6</v>
      </c>
      <c r="U192" s="269">
        <v>1</v>
      </c>
      <c r="V192" s="269">
        <v>3</v>
      </c>
      <c r="W192" s="269"/>
      <c r="X192" s="269">
        <v>1</v>
      </c>
      <c r="Y192" s="269">
        <v>1</v>
      </c>
      <c r="Z192" s="269">
        <v>6</v>
      </c>
    </row>
    <row r="193" spans="2:26" x14ac:dyDescent="0.2">
      <c r="B193" s="267" t="s">
        <v>41</v>
      </c>
      <c r="C193" s="269">
        <v>5</v>
      </c>
      <c r="D193" s="269">
        <v>8</v>
      </c>
      <c r="E193" s="269">
        <v>6</v>
      </c>
      <c r="F193" s="269">
        <v>3</v>
      </c>
      <c r="G193" s="269">
        <v>4</v>
      </c>
      <c r="H193" s="269">
        <v>26</v>
      </c>
      <c r="I193" s="269">
        <v>1</v>
      </c>
      <c r="J193" s="269">
        <v>2</v>
      </c>
      <c r="K193" s="269">
        <v>2</v>
      </c>
      <c r="L193" s="269">
        <v>1</v>
      </c>
      <c r="M193" s="269"/>
      <c r="N193" s="269">
        <v>6</v>
      </c>
      <c r="O193" s="269">
        <v>1</v>
      </c>
      <c r="P193" s="269">
        <v>1</v>
      </c>
      <c r="Q193" s="269">
        <v>2</v>
      </c>
      <c r="R193" s="269">
        <v>1</v>
      </c>
      <c r="S193" s="269">
        <v>1</v>
      </c>
      <c r="T193" s="269">
        <v>6</v>
      </c>
      <c r="U193" s="269">
        <v>1</v>
      </c>
      <c r="V193" s="269">
        <v>2</v>
      </c>
      <c r="W193" s="269">
        <v>2</v>
      </c>
      <c r="X193" s="269"/>
      <c r="Y193" s="269">
        <v>1</v>
      </c>
      <c r="Z193" s="269">
        <v>6</v>
      </c>
    </row>
    <row r="194" spans="2:26" x14ac:dyDescent="0.2">
      <c r="B194" s="267" t="s">
        <v>43</v>
      </c>
      <c r="C194" s="269">
        <v>6</v>
      </c>
      <c r="D194" s="269">
        <v>2</v>
      </c>
      <c r="E194" s="269">
        <v>2</v>
      </c>
      <c r="F194" s="269">
        <v>9</v>
      </c>
      <c r="G194" s="269">
        <v>5</v>
      </c>
      <c r="H194" s="269">
        <v>24</v>
      </c>
      <c r="I194" s="269">
        <v>4</v>
      </c>
      <c r="J194" s="269">
        <v>1</v>
      </c>
      <c r="K194" s="269">
        <v>2</v>
      </c>
      <c r="L194" s="269">
        <v>5</v>
      </c>
      <c r="M194" s="269">
        <v>2</v>
      </c>
      <c r="N194" s="269">
        <v>14</v>
      </c>
      <c r="O194" s="269">
        <v>1</v>
      </c>
      <c r="P194" s="269">
        <v>1</v>
      </c>
      <c r="Q194" s="269">
        <v>1</v>
      </c>
      <c r="R194" s="269">
        <v>3</v>
      </c>
      <c r="S194" s="269"/>
      <c r="T194" s="269">
        <v>6</v>
      </c>
      <c r="U194" s="269"/>
      <c r="V194" s="269"/>
      <c r="W194" s="269">
        <v>2</v>
      </c>
      <c r="X194" s="269"/>
      <c r="Y194" s="269"/>
      <c r="Z194" s="269">
        <v>2</v>
      </c>
    </row>
    <row r="195" spans="2:26" x14ac:dyDescent="0.2">
      <c r="B195" s="267" t="s">
        <v>45</v>
      </c>
      <c r="C195" s="269">
        <v>4</v>
      </c>
      <c r="D195" s="269">
        <v>3</v>
      </c>
      <c r="E195" s="269">
        <v>4</v>
      </c>
      <c r="F195" s="269">
        <v>7</v>
      </c>
      <c r="G195" s="269">
        <v>4</v>
      </c>
      <c r="H195" s="269">
        <v>22</v>
      </c>
      <c r="I195" s="269">
        <v>3</v>
      </c>
      <c r="J195" s="269">
        <v>4</v>
      </c>
      <c r="K195" s="269">
        <v>3</v>
      </c>
      <c r="L195" s="269">
        <v>1</v>
      </c>
      <c r="M195" s="269">
        <v>5</v>
      </c>
      <c r="N195" s="269">
        <v>16</v>
      </c>
      <c r="O195" s="269">
        <v>1</v>
      </c>
      <c r="P195" s="269">
        <v>1</v>
      </c>
      <c r="Q195" s="269"/>
      <c r="R195" s="269"/>
      <c r="S195" s="269"/>
      <c r="T195" s="269">
        <v>2</v>
      </c>
      <c r="U195" s="269"/>
      <c r="V195" s="269">
        <v>3</v>
      </c>
      <c r="W195" s="269">
        <v>1</v>
      </c>
      <c r="X195" s="269">
        <v>1</v>
      </c>
      <c r="Y195" s="269">
        <v>1</v>
      </c>
      <c r="Z195" s="269">
        <v>6</v>
      </c>
    </row>
    <row r="196" spans="2:26" s="258" customFormat="1" x14ac:dyDescent="0.2">
      <c r="C196" s="272">
        <v>190</v>
      </c>
      <c r="D196" s="272">
        <v>165</v>
      </c>
      <c r="E196" s="272">
        <v>142</v>
      </c>
      <c r="F196" s="272">
        <v>152</v>
      </c>
      <c r="G196" s="272">
        <v>132</v>
      </c>
      <c r="H196" s="272">
        <v>781</v>
      </c>
      <c r="I196" s="272">
        <v>110</v>
      </c>
      <c r="J196" s="272">
        <v>107</v>
      </c>
      <c r="K196" s="272">
        <v>66</v>
      </c>
      <c r="L196" s="272">
        <v>54</v>
      </c>
      <c r="M196" s="272">
        <v>50</v>
      </c>
      <c r="N196" s="272">
        <v>387</v>
      </c>
      <c r="O196" s="272">
        <v>38</v>
      </c>
      <c r="P196" s="272">
        <v>42</v>
      </c>
      <c r="Q196" s="272">
        <v>29</v>
      </c>
      <c r="R196" s="272">
        <v>42</v>
      </c>
      <c r="S196" s="272">
        <v>28</v>
      </c>
      <c r="T196" s="272">
        <v>179</v>
      </c>
      <c r="U196" s="272">
        <v>26</v>
      </c>
      <c r="V196" s="272">
        <v>47</v>
      </c>
      <c r="W196" s="272">
        <v>33</v>
      </c>
      <c r="X196" s="272">
        <v>34</v>
      </c>
      <c r="Y196" s="272">
        <v>33</v>
      </c>
      <c r="Z196" s="272">
        <v>173</v>
      </c>
    </row>
    <row r="199" spans="2:26" ht="22.5" x14ac:dyDescent="0.2">
      <c r="B199" s="273"/>
      <c r="C199" s="265">
        <v>80</v>
      </c>
      <c r="D199" s="265">
        <v>81</v>
      </c>
      <c r="E199" s="265">
        <v>82</v>
      </c>
      <c r="F199" s="265">
        <v>83</v>
      </c>
      <c r="G199" s="265">
        <v>84</v>
      </c>
      <c r="H199" s="265" t="s">
        <v>243</v>
      </c>
      <c r="I199" s="265">
        <v>85</v>
      </c>
      <c r="J199" s="265">
        <v>86</v>
      </c>
      <c r="K199" s="265">
        <v>87</v>
      </c>
      <c r="L199" s="265">
        <v>88</v>
      </c>
      <c r="M199" s="265">
        <v>89</v>
      </c>
      <c r="N199" s="265" t="s">
        <v>244</v>
      </c>
      <c r="O199" s="265">
        <v>90</v>
      </c>
      <c r="P199" s="265">
        <v>91</v>
      </c>
      <c r="Q199" s="265">
        <v>92</v>
      </c>
      <c r="R199" s="265">
        <v>93</v>
      </c>
      <c r="S199" s="265">
        <v>94</v>
      </c>
      <c r="T199" s="265" t="s">
        <v>245</v>
      </c>
      <c r="U199" s="265">
        <v>95</v>
      </c>
      <c r="V199" s="265">
        <v>98</v>
      </c>
      <c r="W199" s="265" t="s">
        <v>246</v>
      </c>
    </row>
    <row r="200" spans="2:26" x14ac:dyDescent="0.2">
      <c r="B200" s="267" t="s">
        <v>11</v>
      </c>
      <c r="C200" s="269">
        <v>2</v>
      </c>
      <c r="D200" s="269">
        <v>6</v>
      </c>
      <c r="E200" s="269">
        <v>3</v>
      </c>
      <c r="F200" s="269">
        <v>3</v>
      </c>
      <c r="G200" s="269">
        <v>5</v>
      </c>
      <c r="H200" s="269">
        <v>19</v>
      </c>
      <c r="I200" s="269">
        <v>2</v>
      </c>
      <c r="J200" s="269">
        <v>3</v>
      </c>
      <c r="K200" s="269">
        <v>1</v>
      </c>
      <c r="L200" s="269">
        <v>1</v>
      </c>
      <c r="M200" s="269">
        <v>1</v>
      </c>
      <c r="N200" s="269">
        <v>8</v>
      </c>
      <c r="O200" s="269">
        <v>1</v>
      </c>
      <c r="P200" s="269">
        <v>1</v>
      </c>
      <c r="Q200" s="269">
        <v>1</v>
      </c>
      <c r="R200" s="269">
        <v>1</v>
      </c>
      <c r="S200" s="269"/>
      <c r="T200" s="269">
        <v>4</v>
      </c>
      <c r="U200" s="269"/>
      <c r="V200" s="269">
        <v>1</v>
      </c>
      <c r="W200" s="269">
        <v>1</v>
      </c>
    </row>
    <row r="201" spans="2:26" x14ac:dyDescent="0.2">
      <c r="B201" s="267" t="s">
        <v>13</v>
      </c>
      <c r="C201" s="269">
        <v>1</v>
      </c>
      <c r="D201" s="269"/>
      <c r="E201" s="269"/>
      <c r="F201" s="269">
        <v>2</v>
      </c>
      <c r="G201" s="269"/>
      <c r="H201" s="269">
        <v>3</v>
      </c>
      <c r="I201" s="269"/>
      <c r="J201" s="269"/>
      <c r="K201" s="269"/>
      <c r="L201" s="269"/>
      <c r="M201" s="269"/>
      <c r="N201" s="269"/>
      <c r="O201" s="269"/>
      <c r="P201" s="269"/>
      <c r="Q201" s="269"/>
      <c r="R201" s="269"/>
      <c r="S201" s="269"/>
      <c r="T201" s="269"/>
      <c r="U201" s="269"/>
      <c r="V201" s="269"/>
      <c r="W201" s="269"/>
    </row>
    <row r="202" spans="2:26" x14ac:dyDescent="0.2">
      <c r="B202" s="267" t="s">
        <v>15</v>
      </c>
      <c r="C202" s="269"/>
      <c r="D202" s="269">
        <v>2</v>
      </c>
      <c r="E202" s="269"/>
      <c r="F202" s="269"/>
      <c r="G202" s="269"/>
      <c r="H202" s="269">
        <v>2</v>
      </c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</row>
    <row r="203" spans="2:26" x14ac:dyDescent="0.2">
      <c r="B203" s="267" t="s">
        <v>17</v>
      </c>
      <c r="C203" s="269">
        <v>2</v>
      </c>
      <c r="D203" s="269"/>
      <c r="E203" s="269"/>
      <c r="F203" s="269">
        <v>1</v>
      </c>
      <c r="G203" s="269">
        <v>1</v>
      </c>
      <c r="H203" s="269">
        <v>4</v>
      </c>
      <c r="I203" s="269"/>
      <c r="J203" s="269"/>
      <c r="K203" s="269">
        <v>1</v>
      </c>
      <c r="L203" s="269"/>
      <c r="M203" s="269"/>
      <c r="N203" s="269">
        <v>1</v>
      </c>
      <c r="O203" s="269"/>
      <c r="P203" s="269"/>
      <c r="Q203" s="269"/>
      <c r="R203" s="269"/>
      <c r="S203" s="269"/>
      <c r="T203" s="269"/>
      <c r="U203" s="269"/>
      <c r="V203" s="269"/>
      <c r="W203" s="269"/>
    </row>
    <row r="204" spans="2:26" x14ac:dyDescent="0.2">
      <c r="B204" s="267" t="s">
        <v>19</v>
      </c>
      <c r="C204" s="269">
        <v>1</v>
      </c>
      <c r="D204" s="269"/>
      <c r="E204" s="269">
        <v>3</v>
      </c>
      <c r="F204" s="269"/>
      <c r="G204" s="269"/>
      <c r="H204" s="269">
        <v>4</v>
      </c>
      <c r="I204" s="269"/>
      <c r="J204" s="269">
        <v>1</v>
      </c>
      <c r="K204" s="269"/>
      <c r="L204" s="269">
        <v>1</v>
      </c>
      <c r="M204" s="269"/>
      <c r="N204" s="269">
        <v>2</v>
      </c>
      <c r="O204" s="269"/>
      <c r="P204" s="269"/>
      <c r="Q204" s="269"/>
      <c r="R204" s="269"/>
      <c r="S204" s="269"/>
      <c r="T204" s="269"/>
      <c r="U204" s="269"/>
      <c r="V204" s="269"/>
      <c r="W204" s="269"/>
    </row>
    <row r="205" spans="2:26" x14ac:dyDescent="0.2">
      <c r="B205" s="267" t="s">
        <v>21</v>
      </c>
      <c r="C205" s="269">
        <v>1</v>
      </c>
      <c r="D205" s="269"/>
      <c r="E205" s="269"/>
      <c r="F205" s="269"/>
      <c r="G205" s="269"/>
      <c r="H205" s="269">
        <v>1</v>
      </c>
      <c r="I205" s="269">
        <v>1</v>
      </c>
      <c r="J205" s="269"/>
      <c r="K205" s="269">
        <v>1</v>
      </c>
      <c r="L205" s="269"/>
      <c r="M205" s="269"/>
      <c r="N205" s="269">
        <v>2</v>
      </c>
      <c r="O205" s="269"/>
      <c r="P205" s="269"/>
      <c r="Q205" s="269"/>
      <c r="R205" s="269"/>
      <c r="S205" s="269"/>
      <c r="T205" s="269"/>
      <c r="U205" s="269"/>
      <c r="V205" s="269"/>
      <c r="W205" s="269"/>
    </row>
    <row r="206" spans="2:26" x14ac:dyDescent="0.2">
      <c r="B206" s="267" t="s">
        <v>23</v>
      </c>
      <c r="C206" s="269">
        <v>3</v>
      </c>
      <c r="D206" s="269">
        <v>1</v>
      </c>
      <c r="E206" s="269">
        <v>1</v>
      </c>
      <c r="F206" s="269">
        <v>1</v>
      </c>
      <c r="G206" s="269"/>
      <c r="H206" s="269">
        <v>6</v>
      </c>
      <c r="I206" s="269">
        <v>1</v>
      </c>
      <c r="J206" s="269">
        <v>1</v>
      </c>
      <c r="K206" s="269"/>
      <c r="L206" s="269"/>
      <c r="M206" s="269"/>
      <c r="N206" s="269">
        <v>2</v>
      </c>
      <c r="O206" s="269"/>
      <c r="P206" s="269"/>
      <c r="Q206" s="269"/>
      <c r="R206" s="269">
        <v>1</v>
      </c>
      <c r="S206" s="269">
        <v>1</v>
      </c>
      <c r="T206" s="269">
        <v>2</v>
      </c>
      <c r="U206" s="269"/>
      <c r="V206" s="269"/>
      <c r="W206" s="269"/>
    </row>
    <row r="207" spans="2:26" x14ac:dyDescent="0.2">
      <c r="B207" s="267" t="s">
        <v>25</v>
      </c>
      <c r="C207" s="269">
        <v>1</v>
      </c>
      <c r="D207" s="269"/>
      <c r="E207" s="269">
        <v>2</v>
      </c>
      <c r="F207" s="269">
        <v>1</v>
      </c>
      <c r="G207" s="269"/>
      <c r="H207" s="269">
        <v>4</v>
      </c>
      <c r="I207" s="269">
        <v>1</v>
      </c>
      <c r="J207" s="269">
        <v>1</v>
      </c>
      <c r="K207" s="269"/>
      <c r="L207" s="269">
        <v>1</v>
      </c>
      <c r="M207" s="269"/>
      <c r="N207" s="269">
        <v>3</v>
      </c>
      <c r="O207" s="269"/>
      <c r="P207" s="269"/>
      <c r="Q207" s="269"/>
      <c r="R207" s="269"/>
      <c r="S207" s="269"/>
      <c r="T207" s="269"/>
      <c r="U207" s="269"/>
      <c r="V207" s="269"/>
      <c r="W207" s="269"/>
    </row>
    <row r="208" spans="2:26" x14ac:dyDescent="0.2">
      <c r="B208" s="267" t="s">
        <v>27</v>
      </c>
      <c r="C208" s="269">
        <v>1</v>
      </c>
      <c r="D208" s="269"/>
      <c r="E208" s="269">
        <v>1</v>
      </c>
      <c r="F208" s="269">
        <v>2</v>
      </c>
      <c r="G208" s="269"/>
      <c r="H208" s="269">
        <v>4</v>
      </c>
      <c r="I208" s="269"/>
      <c r="J208" s="269"/>
      <c r="K208" s="269">
        <v>1</v>
      </c>
      <c r="L208" s="269"/>
      <c r="M208" s="269"/>
      <c r="N208" s="269">
        <v>1</v>
      </c>
      <c r="O208" s="269"/>
      <c r="P208" s="269"/>
      <c r="Q208" s="269"/>
      <c r="R208" s="269"/>
      <c r="S208" s="269"/>
      <c r="T208" s="269"/>
      <c r="U208" s="269"/>
      <c r="V208" s="269"/>
      <c r="W208" s="269"/>
    </row>
    <row r="209" spans="2:27" x14ac:dyDescent="0.2">
      <c r="B209" s="267" t="s">
        <v>29</v>
      </c>
      <c r="C209" s="269">
        <v>2</v>
      </c>
      <c r="D209" s="269">
        <v>2</v>
      </c>
      <c r="E209" s="269"/>
      <c r="F209" s="269"/>
      <c r="G209" s="269"/>
      <c r="H209" s="269">
        <v>4</v>
      </c>
      <c r="I209" s="269"/>
      <c r="J209" s="269">
        <v>1</v>
      </c>
      <c r="K209" s="269"/>
      <c r="L209" s="269"/>
      <c r="M209" s="269"/>
      <c r="N209" s="269">
        <v>1</v>
      </c>
      <c r="O209" s="269"/>
      <c r="P209" s="269"/>
      <c r="Q209" s="269"/>
      <c r="R209" s="269"/>
      <c r="S209" s="269"/>
      <c r="T209" s="269"/>
      <c r="U209" s="269"/>
      <c r="V209" s="269"/>
      <c r="W209" s="269"/>
    </row>
    <row r="210" spans="2:27" x14ac:dyDescent="0.2">
      <c r="B210" s="267" t="s">
        <v>31</v>
      </c>
      <c r="C210" s="269">
        <v>2</v>
      </c>
      <c r="D210" s="269"/>
      <c r="E210" s="269"/>
      <c r="F210" s="269">
        <v>2</v>
      </c>
      <c r="G210" s="269"/>
      <c r="H210" s="269">
        <v>4</v>
      </c>
      <c r="I210" s="269"/>
      <c r="J210" s="269"/>
      <c r="K210" s="269"/>
      <c r="L210" s="269"/>
      <c r="M210" s="269"/>
      <c r="N210" s="269"/>
      <c r="O210" s="269"/>
      <c r="P210" s="269"/>
      <c r="Q210" s="269"/>
      <c r="R210" s="269"/>
      <c r="S210" s="269"/>
      <c r="T210" s="269"/>
      <c r="U210" s="269"/>
      <c r="V210" s="269"/>
      <c r="W210" s="269"/>
    </row>
    <row r="211" spans="2:27" x14ac:dyDescent="0.2">
      <c r="B211" s="267" t="s">
        <v>33</v>
      </c>
      <c r="C211" s="269">
        <v>2</v>
      </c>
      <c r="D211" s="269"/>
      <c r="E211" s="269">
        <v>2</v>
      </c>
      <c r="F211" s="269">
        <v>1</v>
      </c>
      <c r="G211" s="269"/>
      <c r="H211" s="269">
        <v>5</v>
      </c>
      <c r="I211" s="269"/>
      <c r="J211" s="269"/>
      <c r="K211" s="269"/>
      <c r="L211" s="269"/>
      <c r="M211" s="269"/>
      <c r="N211" s="269"/>
      <c r="O211" s="269"/>
      <c r="P211" s="269"/>
      <c r="Q211" s="269"/>
      <c r="R211" s="269"/>
      <c r="S211" s="269"/>
      <c r="T211" s="269"/>
      <c r="U211" s="269">
        <v>1</v>
      </c>
      <c r="V211" s="269"/>
      <c r="W211" s="269">
        <v>1</v>
      </c>
    </row>
    <row r="212" spans="2:27" x14ac:dyDescent="0.2">
      <c r="B212" s="267" t="s">
        <v>35</v>
      </c>
      <c r="C212" s="269"/>
      <c r="D212" s="269"/>
      <c r="E212" s="269">
        <v>1</v>
      </c>
      <c r="F212" s="269">
        <v>1</v>
      </c>
      <c r="G212" s="269"/>
      <c r="H212" s="269">
        <v>2</v>
      </c>
      <c r="I212" s="269">
        <v>1</v>
      </c>
      <c r="J212" s="269"/>
      <c r="K212" s="269">
        <v>1</v>
      </c>
      <c r="L212" s="269"/>
      <c r="M212" s="269"/>
      <c r="N212" s="269">
        <v>2</v>
      </c>
      <c r="O212" s="269">
        <v>1</v>
      </c>
      <c r="P212" s="269"/>
      <c r="Q212" s="269"/>
      <c r="R212" s="269"/>
      <c r="S212" s="269"/>
      <c r="T212" s="269">
        <v>1</v>
      </c>
      <c r="U212" s="269"/>
      <c r="V212" s="269"/>
      <c r="W212" s="269"/>
    </row>
    <row r="213" spans="2:27" x14ac:dyDescent="0.2">
      <c r="B213" s="267" t="s">
        <v>37</v>
      </c>
      <c r="C213" s="269">
        <v>4</v>
      </c>
      <c r="D213" s="269"/>
      <c r="E213" s="269">
        <v>2</v>
      </c>
      <c r="F213" s="269">
        <v>2</v>
      </c>
      <c r="G213" s="269">
        <v>2</v>
      </c>
      <c r="H213" s="269">
        <v>10</v>
      </c>
      <c r="I213" s="269">
        <v>1</v>
      </c>
      <c r="J213" s="269"/>
      <c r="K213" s="269">
        <v>1</v>
      </c>
      <c r="L213" s="269"/>
      <c r="M213" s="269">
        <v>1</v>
      </c>
      <c r="N213" s="269">
        <v>3</v>
      </c>
      <c r="O213" s="269"/>
      <c r="P213" s="269"/>
      <c r="Q213" s="269"/>
      <c r="R213" s="269"/>
      <c r="S213" s="269"/>
      <c r="T213" s="269"/>
      <c r="U213" s="269"/>
      <c r="V213" s="269"/>
      <c r="W213" s="269"/>
    </row>
    <row r="214" spans="2:27" x14ac:dyDescent="0.2">
      <c r="B214" s="267" t="s">
        <v>39</v>
      </c>
      <c r="C214" s="269">
        <v>2</v>
      </c>
      <c r="D214" s="269"/>
      <c r="E214" s="269">
        <v>1</v>
      </c>
      <c r="F214" s="269">
        <v>1</v>
      </c>
      <c r="G214" s="269"/>
      <c r="H214" s="269">
        <v>4</v>
      </c>
      <c r="I214" s="269"/>
      <c r="J214" s="269"/>
      <c r="K214" s="269"/>
      <c r="L214" s="269"/>
      <c r="M214" s="269"/>
      <c r="N214" s="269"/>
      <c r="O214" s="269"/>
      <c r="P214" s="269"/>
      <c r="Q214" s="269"/>
      <c r="R214" s="269"/>
      <c r="S214" s="269"/>
      <c r="T214" s="269"/>
      <c r="U214" s="269"/>
      <c r="V214" s="269"/>
      <c r="W214" s="269"/>
    </row>
    <row r="215" spans="2:27" x14ac:dyDescent="0.2">
      <c r="B215" s="267" t="s">
        <v>41</v>
      </c>
      <c r="C215" s="269">
        <v>3</v>
      </c>
      <c r="D215" s="269">
        <v>1</v>
      </c>
      <c r="E215" s="269">
        <v>1</v>
      </c>
      <c r="F215" s="269">
        <v>1</v>
      </c>
      <c r="G215" s="269"/>
      <c r="H215" s="269">
        <v>6</v>
      </c>
      <c r="I215" s="269"/>
      <c r="J215" s="269"/>
      <c r="K215" s="269"/>
      <c r="L215" s="269"/>
      <c r="M215" s="269"/>
      <c r="N215" s="269"/>
      <c r="O215" s="269"/>
      <c r="P215" s="269"/>
      <c r="Q215" s="269"/>
      <c r="R215" s="269"/>
      <c r="S215" s="269"/>
      <c r="T215" s="269"/>
      <c r="U215" s="269"/>
      <c r="V215" s="269"/>
      <c r="W215" s="269"/>
    </row>
    <row r="216" spans="2:27" x14ac:dyDescent="0.2">
      <c r="B216" s="267" t="s">
        <v>43</v>
      </c>
      <c r="C216" s="269"/>
      <c r="D216" s="269"/>
      <c r="E216" s="269">
        <v>1</v>
      </c>
      <c r="F216" s="269"/>
      <c r="G216" s="269"/>
      <c r="H216" s="269">
        <v>1</v>
      </c>
      <c r="I216" s="269"/>
      <c r="J216" s="269">
        <v>1</v>
      </c>
      <c r="K216" s="269">
        <v>2</v>
      </c>
      <c r="L216" s="269"/>
      <c r="M216" s="269"/>
      <c r="N216" s="269">
        <v>3</v>
      </c>
      <c r="O216" s="269"/>
      <c r="P216" s="269"/>
      <c r="Q216" s="269"/>
      <c r="R216" s="269"/>
      <c r="S216" s="269"/>
      <c r="T216" s="269"/>
      <c r="U216" s="269"/>
      <c r="V216" s="269"/>
      <c r="W216" s="269"/>
    </row>
    <row r="217" spans="2:27" x14ac:dyDescent="0.2">
      <c r="B217" s="267" t="s">
        <v>45</v>
      </c>
      <c r="C217" s="269">
        <v>1</v>
      </c>
      <c r="D217" s="269"/>
      <c r="E217" s="269"/>
      <c r="F217" s="269">
        <v>1</v>
      </c>
      <c r="G217" s="269"/>
      <c r="H217" s="269">
        <v>2</v>
      </c>
      <c r="I217" s="269"/>
      <c r="J217" s="269"/>
      <c r="K217" s="269"/>
      <c r="L217" s="269"/>
      <c r="M217" s="269"/>
      <c r="N217" s="269"/>
      <c r="O217" s="269"/>
      <c r="P217" s="269"/>
      <c r="Q217" s="269"/>
      <c r="R217" s="269"/>
      <c r="S217" s="269"/>
      <c r="T217" s="269"/>
      <c r="U217" s="269"/>
      <c r="V217" s="269"/>
      <c r="W217" s="269"/>
    </row>
    <row r="218" spans="2:27" s="258" customFormat="1" x14ac:dyDescent="0.2">
      <c r="C218" s="272">
        <v>28</v>
      </c>
      <c r="D218" s="272">
        <v>12</v>
      </c>
      <c r="E218" s="272">
        <v>18</v>
      </c>
      <c r="F218" s="272">
        <v>19</v>
      </c>
      <c r="G218" s="272">
        <v>8</v>
      </c>
      <c r="H218" s="272">
        <v>85</v>
      </c>
      <c r="I218" s="272">
        <v>7</v>
      </c>
      <c r="J218" s="272">
        <v>8</v>
      </c>
      <c r="K218" s="272">
        <v>8</v>
      </c>
      <c r="L218" s="272">
        <v>3</v>
      </c>
      <c r="M218" s="272">
        <v>2</v>
      </c>
      <c r="N218" s="272">
        <v>28</v>
      </c>
      <c r="O218" s="272">
        <v>2</v>
      </c>
      <c r="P218" s="272">
        <v>1</v>
      </c>
      <c r="Q218" s="272">
        <v>1</v>
      </c>
      <c r="R218" s="272">
        <v>2</v>
      </c>
      <c r="S218" s="272">
        <v>1</v>
      </c>
      <c r="T218" s="272">
        <v>7</v>
      </c>
      <c r="U218" s="272">
        <v>1</v>
      </c>
      <c r="V218" s="272">
        <v>1</v>
      </c>
      <c r="W218" s="272">
        <v>2</v>
      </c>
    </row>
    <row r="219" spans="2:27" s="258" customFormat="1" ht="16.5" customHeight="1" x14ac:dyDescent="0.2">
      <c r="C219" s="272"/>
      <c r="D219" s="272"/>
      <c r="E219" s="272"/>
      <c r="F219" s="272"/>
      <c r="G219" s="272"/>
      <c r="H219" s="272"/>
      <c r="I219" s="272"/>
      <c r="J219" s="272"/>
      <c r="K219" s="272"/>
      <c r="L219" s="272"/>
      <c r="M219" s="272"/>
      <c r="N219" s="272"/>
      <c r="O219" s="272"/>
      <c r="P219" s="272"/>
      <c r="Q219" s="272"/>
      <c r="R219" s="272"/>
      <c r="S219" s="272"/>
      <c r="T219" s="272"/>
      <c r="U219" s="272"/>
      <c r="V219" s="272"/>
      <c r="W219" s="272"/>
    </row>
    <row r="220" spans="2:27" ht="15" x14ac:dyDescent="0.25">
      <c r="B220" s="380" t="s">
        <v>275</v>
      </c>
      <c r="C220" s="380"/>
      <c r="D220" s="380"/>
      <c r="E220" s="380"/>
      <c r="F220" s="380"/>
      <c r="G220" s="380"/>
      <c r="H220" s="380"/>
      <c r="I220" s="380"/>
      <c r="J220" s="380"/>
      <c r="K220" s="380"/>
      <c r="L220" s="380"/>
      <c r="M220" s="380"/>
      <c r="N220" s="380"/>
      <c r="O220" s="380"/>
      <c r="P220" s="380"/>
      <c r="Q220" s="380"/>
      <c r="R220" s="380"/>
      <c r="S220" s="380"/>
      <c r="T220" s="380"/>
      <c r="U220" s="380"/>
      <c r="V220" s="380"/>
      <c r="W220" s="380"/>
      <c r="X220" s="380"/>
      <c r="Y220" s="380"/>
      <c r="Z220" s="380"/>
      <c r="AA220" s="380"/>
    </row>
    <row r="221" spans="2:27" ht="11.25" customHeight="1" x14ac:dyDescent="0.2">
      <c r="B221" s="273"/>
      <c r="C221" s="273"/>
      <c r="D221" s="273">
        <v>0</v>
      </c>
      <c r="E221" s="273">
        <v>1</v>
      </c>
      <c r="F221" s="273">
        <v>2</v>
      </c>
      <c r="G221" s="273">
        <v>3</v>
      </c>
      <c r="H221" s="273">
        <v>4</v>
      </c>
      <c r="I221" s="273" t="s">
        <v>69</v>
      </c>
      <c r="J221" s="273">
        <v>5</v>
      </c>
      <c r="K221" s="273">
        <v>6</v>
      </c>
      <c r="L221" s="273">
        <v>7</v>
      </c>
      <c r="M221" s="273">
        <v>8</v>
      </c>
      <c r="N221" s="273">
        <v>9</v>
      </c>
      <c r="O221" s="273" t="s">
        <v>70</v>
      </c>
      <c r="P221" s="273">
        <v>10</v>
      </c>
      <c r="Q221" s="273">
        <v>11</v>
      </c>
      <c r="R221" s="273">
        <v>12</v>
      </c>
      <c r="S221" s="273">
        <v>13</v>
      </c>
      <c r="T221" s="273">
        <v>14</v>
      </c>
      <c r="U221" s="273" t="s">
        <v>71</v>
      </c>
      <c r="V221" s="273">
        <v>15</v>
      </c>
      <c r="W221" s="273">
        <v>16</v>
      </c>
      <c r="X221" s="273">
        <v>17</v>
      </c>
      <c r="Y221" s="273">
        <v>18</v>
      </c>
      <c r="Z221" s="273">
        <v>19</v>
      </c>
      <c r="AA221" s="273" t="s">
        <v>230</v>
      </c>
    </row>
    <row r="222" spans="2:27" ht="11.25" customHeight="1" x14ac:dyDescent="0.2">
      <c r="B222" s="267" t="s">
        <v>11</v>
      </c>
      <c r="C222" s="243">
        <v>9558</v>
      </c>
      <c r="D222" s="243">
        <v>193</v>
      </c>
      <c r="E222" s="243">
        <v>198</v>
      </c>
      <c r="F222" s="243">
        <v>203</v>
      </c>
      <c r="G222" s="243">
        <v>182</v>
      </c>
      <c r="H222" s="243">
        <v>185</v>
      </c>
      <c r="I222" s="243">
        <v>961</v>
      </c>
      <c r="J222" s="243">
        <v>190</v>
      </c>
      <c r="K222" s="243">
        <v>161</v>
      </c>
      <c r="L222" s="243">
        <v>201</v>
      </c>
      <c r="M222" s="243">
        <v>220</v>
      </c>
      <c r="N222" s="243">
        <v>200</v>
      </c>
      <c r="O222" s="243">
        <v>972</v>
      </c>
      <c r="P222" s="243">
        <v>172</v>
      </c>
      <c r="Q222" s="243">
        <v>176</v>
      </c>
      <c r="R222" s="243">
        <v>173</v>
      </c>
      <c r="S222" s="243">
        <v>151</v>
      </c>
      <c r="T222" s="243">
        <v>132</v>
      </c>
      <c r="U222" s="243">
        <v>804</v>
      </c>
      <c r="V222" s="243">
        <v>143</v>
      </c>
      <c r="W222" s="243">
        <v>115</v>
      </c>
      <c r="X222" s="243">
        <v>129</v>
      </c>
      <c r="Y222" s="243">
        <v>126</v>
      </c>
      <c r="Z222" s="243">
        <v>167</v>
      </c>
      <c r="AA222" s="243">
        <v>680</v>
      </c>
    </row>
    <row r="223" spans="2:27" ht="11.25" customHeight="1" x14ac:dyDescent="0.2">
      <c r="B223" s="267" t="s">
        <v>13</v>
      </c>
      <c r="C223" s="243">
        <v>1045</v>
      </c>
      <c r="D223" s="243">
        <v>37</v>
      </c>
      <c r="E223" s="243">
        <v>27</v>
      </c>
      <c r="F223" s="243">
        <v>24</v>
      </c>
      <c r="G223" s="243">
        <v>22</v>
      </c>
      <c r="H223" s="243">
        <v>26</v>
      </c>
      <c r="I223" s="243">
        <v>136</v>
      </c>
      <c r="J223" s="243">
        <v>23</v>
      </c>
      <c r="K223" s="243">
        <v>17</v>
      </c>
      <c r="L223" s="243">
        <v>25</v>
      </c>
      <c r="M223" s="243">
        <v>17</v>
      </c>
      <c r="N223" s="243">
        <v>18</v>
      </c>
      <c r="O223" s="243">
        <v>100</v>
      </c>
      <c r="P223" s="243">
        <v>22</v>
      </c>
      <c r="Q223" s="243">
        <v>20</v>
      </c>
      <c r="R223" s="243">
        <v>14</v>
      </c>
      <c r="S223" s="243">
        <v>26</v>
      </c>
      <c r="T223" s="243">
        <v>23</v>
      </c>
      <c r="U223" s="243">
        <v>105</v>
      </c>
      <c r="V223" s="243">
        <v>25</v>
      </c>
      <c r="W223" s="243">
        <v>20</v>
      </c>
      <c r="X223" s="243">
        <v>13</v>
      </c>
      <c r="Y223" s="243">
        <v>16</v>
      </c>
      <c r="Z223" s="243">
        <v>17</v>
      </c>
      <c r="AA223" s="243">
        <v>91</v>
      </c>
    </row>
    <row r="224" spans="2:27" ht="11.25" customHeight="1" x14ac:dyDescent="0.2">
      <c r="B224" s="267" t="s">
        <v>15</v>
      </c>
      <c r="C224" s="243">
        <v>1519</v>
      </c>
      <c r="D224" s="243">
        <v>30</v>
      </c>
      <c r="E224" s="243">
        <v>24</v>
      </c>
      <c r="F224" s="243">
        <v>35</v>
      </c>
      <c r="G224" s="243">
        <v>28</v>
      </c>
      <c r="H224" s="243">
        <v>23</v>
      </c>
      <c r="I224" s="243">
        <v>140</v>
      </c>
      <c r="J224" s="243">
        <v>28</v>
      </c>
      <c r="K224" s="243">
        <v>31</v>
      </c>
      <c r="L224" s="243">
        <v>35</v>
      </c>
      <c r="M224" s="243">
        <v>31</v>
      </c>
      <c r="N224" s="243">
        <v>27</v>
      </c>
      <c r="O224" s="243">
        <v>152</v>
      </c>
      <c r="P224" s="243">
        <v>32</v>
      </c>
      <c r="Q224" s="243">
        <v>32</v>
      </c>
      <c r="R224" s="243">
        <v>27</v>
      </c>
      <c r="S224" s="243">
        <v>22</v>
      </c>
      <c r="T224" s="243">
        <v>36</v>
      </c>
      <c r="U224" s="243">
        <v>149</v>
      </c>
      <c r="V224" s="243">
        <v>25</v>
      </c>
      <c r="W224" s="243">
        <v>22</v>
      </c>
      <c r="X224" s="243">
        <v>26</v>
      </c>
      <c r="Y224" s="243">
        <v>22</v>
      </c>
      <c r="Z224" s="243">
        <v>30</v>
      </c>
      <c r="AA224" s="243">
        <v>125</v>
      </c>
    </row>
    <row r="225" spans="2:27" ht="11.25" customHeight="1" x14ac:dyDescent="0.2">
      <c r="B225" s="267" t="s">
        <v>17</v>
      </c>
      <c r="C225" s="243">
        <v>1136</v>
      </c>
      <c r="D225" s="243">
        <v>24</v>
      </c>
      <c r="E225" s="243">
        <v>24</v>
      </c>
      <c r="F225" s="243">
        <v>27</v>
      </c>
      <c r="G225" s="243">
        <v>17</v>
      </c>
      <c r="H225" s="243">
        <v>24</v>
      </c>
      <c r="I225" s="243">
        <v>116</v>
      </c>
      <c r="J225" s="243">
        <v>20</v>
      </c>
      <c r="K225" s="243">
        <v>14</v>
      </c>
      <c r="L225" s="243">
        <v>31</v>
      </c>
      <c r="M225" s="243">
        <v>18</v>
      </c>
      <c r="N225" s="243">
        <v>22</v>
      </c>
      <c r="O225" s="243">
        <v>105</v>
      </c>
      <c r="P225" s="243">
        <v>26</v>
      </c>
      <c r="Q225" s="243">
        <v>26</v>
      </c>
      <c r="R225" s="243">
        <v>27</v>
      </c>
      <c r="S225" s="243">
        <v>19</v>
      </c>
      <c r="T225" s="243">
        <v>16</v>
      </c>
      <c r="U225" s="243">
        <v>114</v>
      </c>
      <c r="V225" s="243">
        <v>20</v>
      </c>
      <c r="W225" s="243">
        <v>20</v>
      </c>
      <c r="X225" s="243">
        <v>17</v>
      </c>
      <c r="Y225" s="243">
        <v>28</v>
      </c>
      <c r="Z225" s="243">
        <v>18</v>
      </c>
      <c r="AA225" s="243">
        <v>103</v>
      </c>
    </row>
    <row r="226" spans="2:27" ht="11.25" customHeight="1" x14ac:dyDescent="0.2">
      <c r="B226" s="267" t="s">
        <v>19</v>
      </c>
      <c r="C226" s="243">
        <v>1098</v>
      </c>
      <c r="D226" s="243">
        <v>30</v>
      </c>
      <c r="E226" s="243">
        <v>27</v>
      </c>
      <c r="F226" s="243">
        <v>27</v>
      </c>
      <c r="G226" s="243">
        <v>21</v>
      </c>
      <c r="H226" s="243">
        <v>23</v>
      </c>
      <c r="I226" s="243">
        <v>128</v>
      </c>
      <c r="J226" s="243">
        <v>19</v>
      </c>
      <c r="K226" s="243">
        <v>20</v>
      </c>
      <c r="L226" s="243">
        <v>20</v>
      </c>
      <c r="M226" s="243">
        <v>20</v>
      </c>
      <c r="N226" s="243">
        <v>20</v>
      </c>
      <c r="O226" s="243">
        <v>99</v>
      </c>
      <c r="P226" s="243">
        <v>19</v>
      </c>
      <c r="Q226" s="243">
        <v>15</v>
      </c>
      <c r="R226" s="243">
        <v>21</v>
      </c>
      <c r="S226" s="243">
        <v>26</v>
      </c>
      <c r="T226" s="243">
        <v>19</v>
      </c>
      <c r="U226" s="243">
        <v>100</v>
      </c>
      <c r="V226" s="243">
        <v>25</v>
      </c>
      <c r="W226" s="243">
        <v>24</v>
      </c>
      <c r="X226" s="243">
        <v>15</v>
      </c>
      <c r="Y226" s="243">
        <v>23</v>
      </c>
      <c r="Z226" s="243">
        <v>23</v>
      </c>
      <c r="AA226" s="243">
        <v>110</v>
      </c>
    </row>
    <row r="227" spans="2:27" ht="11.25" customHeight="1" x14ac:dyDescent="0.2">
      <c r="B227" s="267" t="s">
        <v>21</v>
      </c>
      <c r="C227" s="243">
        <v>908</v>
      </c>
      <c r="D227" s="243">
        <v>34</v>
      </c>
      <c r="E227" s="243">
        <v>16</v>
      </c>
      <c r="F227" s="243">
        <v>23</v>
      </c>
      <c r="G227" s="243">
        <v>17</v>
      </c>
      <c r="H227" s="243">
        <v>17</v>
      </c>
      <c r="I227" s="243">
        <v>107</v>
      </c>
      <c r="J227" s="243">
        <v>19</v>
      </c>
      <c r="K227" s="243">
        <v>19</v>
      </c>
      <c r="L227" s="243">
        <v>20</v>
      </c>
      <c r="M227" s="243">
        <v>15</v>
      </c>
      <c r="N227" s="243">
        <v>19</v>
      </c>
      <c r="O227" s="243">
        <v>92</v>
      </c>
      <c r="P227" s="243">
        <v>15</v>
      </c>
      <c r="Q227" s="243">
        <v>17</v>
      </c>
      <c r="R227" s="243">
        <v>15</v>
      </c>
      <c r="S227" s="243">
        <v>24</v>
      </c>
      <c r="T227" s="243">
        <v>9</v>
      </c>
      <c r="U227" s="243">
        <v>80</v>
      </c>
      <c r="V227" s="243">
        <v>10</v>
      </c>
      <c r="W227" s="243">
        <v>17</v>
      </c>
      <c r="X227" s="243">
        <v>13</v>
      </c>
      <c r="Y227" s="243">
        <v>16</v>
      </c>
      <c r="Z227" s="243">
        <v>18</v>
      </c>
      <c r="AA227" s="243">
        <v>74</v>
      </c>
    </row>
    <row r="228" spans="2:27" ht="11.25" customHeight="1" x14ac:dyDescent="0.2">
      <c r="B228" s="267" t="s">
        <v>23</v>
      </c>
      <c r="C228" s="243">
        <v>1600</v>
      </c>
      <c r="D228" s="243">
        <v>34</v>
      </c>
      <c r="E228" s="243">
        <v>47</v>
      </c>
      <c r="F228" s="243">
        <v>21</v>
      </c>
      <c r="G228" s="243">
        <v>33</v>
      </c>
      <c r="H228" s="243">
        <v>36</v>
      </c>
      <c r="I228" s="243">
        <v>171</v>
      </c>
      <c r="J228" s="243">
        <v>38</v>
      </c>
      <c r="K228" s="243">
        <v>22</v>
      </c>
      <c r="L228" s="243">
        <v>28</v>
      </c>
      <c r="M228" s="243">
        <v>26</v>
      </c>
      <c r="N228" s="243">
        <v>24</v>
      </c>
      <c r="O228" s="243">
        <v>138</v>
      </c>
      <c r="P228" s="243">
        <v>26</v>
      </c>
      <c r="Q228" s="243">
        <v>31</v>
      </c>
      <c r="R228" s="243">
        <v>29</v>
      </c>
      <c r="S228" s="243">
        <v>26</v>
      </c>
      <c r="T228" s="243">
        <v>21</v>
      </c>
      <c r="U228" s="243">
        <v>133</v>
      </c>
      <c r="V228" s="243">
        <v>36</v>
      </c>
      <c r="W228" s="243">
        <v>25</v>
      </c>
      <c r="X228" s="243">
        <v>19</v>
      </c>
      <c r="Y228" s="243">
        <v>28</v>
      </c>
      <c r="Z228" s="243">
        <v>33</v>
      </c>
      <c r="AA228" s="243">
        <v>141</v>
      </c>
    </row>
    <row r="229" spans="2:27" ht="11.25" customHeight="1" x14ac:dyDescent="0.2">
      <c r="B229" s="267" t="s">
        <v>25</v>
      </c>
      <c r="C229" s="243">
        <v>891</v>
      </c>
      <c r="D229" s="243">
        <v>19</v>
      </c>
      <c r="E229" s="243">
        <v>20</v>
      </c>
      <c r="F229" s="243">
        <v>19</v>
      </c>
      <c r="G229" s="243">
        <v>20</v>
      </c>
      <c r="H229" s="243">
        <v>15</v>
      </c>
      <c r="I229" s="243">
        <v>93</v>
      </c>
      <c r="J229" s="243">
        <v>20</v>
      </c>
      <c r="K229" s="243">
        <v>10</v>
      </c>
      <c r="L229" s="243">
        <v>19</v>
      </c>
      <c r="M229" s="243">
        <v>16</v>
      </c>
      <c r="N229" s="243">
        <v>13</v>
      </c>
      <c r="O229" s="243">
        <v>78</v>
      </c>
      <c r="P229" s="243">
        <v>15</v>
      </c>
      <c r="Q229" s="243">
        <v>19</v>
      </c>
      <c r="R229" s="243">
        <v>11</v>
      </c>
      <c r="S229" s="243">
        <v>13</v>
      </c>
      <c r="T229" s="243">
        <v>15</v>
      </c>
      <c r="U229" s="243">
        <v>73</v>
      </c>
      <c r="V229" s="243">
        <v>14</v>
      </c>
      <c r="W229" s="243">
        <v>19</v>
      </c>
      <c r="X229" s="243">
        <v>8</v>
      </c>
      <c r="Y229" s="243">
        <v>16</v>
      </c>
      <c r="Z229" s="243">
        <v>12</v>
      </c>
      <c r="AA229" s="243">
        <v>69</v>
      </c>
    </row>
    <row r="230" spans="2:27" ht="11.25" customHeight="1" x14ac:dyDescent="0.2">
      <c r="B230" s="267" t="s">
        <v>27</v>
      </c>
      <c r="C230" s="243">
        <v>787</v>
      </c>
      <c r="D230" s="243">
        <v>13</v>
      </c>
      <c r="E230" s="243">
        <v>17</v>
      </c>
      <c r="F230" s="243">
        <v>12</v>
      </c>
      <c r="G230" s="243">
        <v>15</v>
      </c>
      <c r="H230" s="243">
        <v>17</v>
      </c>
      <c r="I230" s="243">
        <v>74</v>
      </c>
      <c r="J230" s="243">
        <v>23</v>
      </c>
      <c r="K230" s="243">
        <v>13</v>
      </c>
      <c r="L230" s="243">
        <v>17</v>
      </c>
      <c r="M230" s="243">
        <v>17</v>
      </c>
      <c r="N230" s="243">
        <v>13</v>
      </c>
      <c r="O230" s="243">
        <v>83</v>
      </c>
      <c r="P230" s="243">
        <v>19</v>
      </c>
      <c r="Q230" s="243">
        <v>15</v>
      </c>
      <c r="R230" s="243">
        <v>14</v>
      </c>
      <c r="S230" s="243">
        <v>14</v>
      </c>
      <c r="T230" s="243">
        <v>18</v>
      </c>
      <c r="U230" s="243">
        <v>80</v>
      </c>
      <c r="V230" s="243">
        <v>16</v>
      </c>
      <c r="W230" s="243">
        <v>9</v>
      </c>
      <c r="X230" s="243">
        <v>12</v>
      </c>
      <c r="Y230" s="243">
        <v>8</v>
      </c>
      <c r="Z230" s="243">
        <v>13</v>
      </c>
      <c r="AA230" s="243">
        <v>58</v>
      </c>
    </row>
    <row r="231" spans="2:27" ht="11.25" customHeight="1" x14ac:dyDescent="0.2">
      <c r="B231" s="267" t="s">
        <v>29</v>
      </c>
      <c r="C231" s="243">
        <v>1141</v>
      </c>
      <c r="D231" s="243">
        <v>26</v>
      </c>
      <c r="E231" s="243">
        <v>20</v>
      </c>
      <c r="F231" s="243">
        <v>17</v>
      </c>
      <c r="G231" s="243">
        <v>31</v>
      </c>
      <c r="H231" s="243">
        <v>18</v>
      </c>
      <c r="I231" s="243">
        <v>112</v>
      </c>
      <c r="J231" s="243">
        <v>21</v>
      </c>
      <c r="K231" s="243">
        <v>17</v>
      </c>
      <c r="L231" s="243">
        <v>33</v>
      </c>
      <c r="M231" s="243">
        <v>21</v>
      </c>
      <c r="N231" s="243">
        <v>23</v>
      </c>
      <c r="O231" s="243">
        <v>115</v>
      </c>
      <c r="P231" s="243">
        <v>27</v>
      </c>
      <c r="Q231" s="243">
        <v>21</v>
      </c>
      <c r="R231" s="243">
        <v>22</v>
      </c>
      <c r="S231" s="243">
        <v>28</v>
      </c>
      <c r="T231" s="243">
        <v>18</v>
      </c>
      <c r="U231" s="243">
        <v>116</v>
      </c>
      <c r="V231" s="243">
        <v>20</v>
      </c>
      <c r="W231" s="243">
        <v>17</v>
      </c>
      <c r="X231" s="243">
        <v>17</v>
      </c>
      <c r="Y231" s="243">
        <v>21</v>
      </c>
      <c r="Z231" s="243">
        <v>10</v>
      </c>
      <c r="AA231" s="243">
        <v>85</v>
      </c>
    </row>
    <row r="232" spans="2:27" ht="11.25" customHeight="1" x14ac:dyDescent="0.2">
      <c r="B232" s="267" t="s">
        <v>31</v>
      </c>
      <c r="C232" s="243">
        <v>1011</v>
      </c>
      <c r="D232" s="243">
        <v>33</v>
      </c>
      <c r="E232" s="243">
        <v>28</v>
      </c>
      <c r="F232" s="243">
        <v>16</v>
      </c>
      <c r="G232" s="243">
        <v>16</v>
      </c>
      <c r="H232" s="243">
        <v>19</v>
      </c>
      <c r="I232" s="243">
        <v>112</v>
      </c>
      <c r="J232" s="243">
        <v>25</v>
      </c>
      <c r="K232" s="243">
        <v>17</v>
      </c>
      <c r="L232" s="243">
        <v>23</v>
      </c>
      <c r="M232" s="243">
        <v>17</v>
      </c>
      <c r="N232" s="243">
        <v>16</v>
      </c>
      <c r="O232" s="243">
        <v>98</v>
      </c>
      <c r="P232" s="243">
        <v>22</v>
      </c>
      <c r="Q232" s="243">
        <v>13</v>
      </c>
      <c r="R232" s="243">
        <v>13</v>
      </c>
      <c r="S232" s="243">
        <v>15</v>
      </c>
      <c r="T232" s="243">
        <v>14</v>
      </c>
      <c r="U232" s="243">
        <v>77</v>
      </c>
      <c r="V232" s="243">
        <v>15</v>
      </c>
      <c r="W232" s="243">
        <v>16</v>
      </c>
      <c r="X232" s="243">
        <v>15</v>
      </c>
      <c r="Y232" s="243">
        <v>19</v>
      </c>
      <c r="Z232" s="243">
        <v>21</v>
      </c>
      <c r="AA232" s="243">
        <v>86</v>
      </c>
    </row>
    <row r="233" spans="2:27" ht="11.25" customHeight="1" x14ac:dyDescent="0.2">
      <c r="B233" s="267" t="s">
        <v>33</v>
      </c>
      <c r="C233" s="243">
        <v>1177</v>
      </c>
      <c r="D233" s="243">
        <v>28</v>
      </c>
      <c r="E233" s="243">
        <v>11</v>
      </c>
      <c r="F233" s="243">
        <v>16</v>
      </c>
      <c r="G233" s="243">
        <v>23</v>
      </c>
      <c r="H233" s="243">
        <v>27</v>
      </c>
      <c r="I233" s="243">
        <v>105</v>
      </c>
      <c r="J233" s="243">
        <v>34</v>
      </c>
      <c r="K233" s="243">
        <v>33</v>
      </c>
      <c r="L233" s="243">
        <v>20</v>
      </c>
      <c r="M233" s="243">
        <v>22</v>
      </c>
      <c r="N233" s="243">
        <v>26</v>
      </c>
      <c r="O233" s="243">
        <v>135</v>
      </c>
      <c r="P233" s="243">
        <v>20</v>
      </c>
      <c r="Q233" s="243">
        <v>30</v>
      </c>
      <c r="R233" s="243">
        <v>24</v>
      </c>
      <c r="S233" s="243">
        <v>23</v>
      </c>
      <c r="T233" s="243">
        <v>24</v>
      </c>
      <c r="U233" s="243">
        <v>121</v>
      </c>
      <c r="V233" s="243">
        <v>19</v>
      </c>
      <c r="W233" s="243">
        <v>23</v>
      </c>
      <c r="X233" s="243">
        <v>22</v>
      </c>
      <c r="Y233" s="243">
        <v>17</v>
      </c>
      <c r="Z233" s="243">
        <v>27</v>
      </c>
      <c r="AA233" s="243">
        <v>108</v>
      </c>
    </row>
    <row r="234" spans="2:27" ht="11.25" customHeight="1" x14ac:dyDescent="0.2">
      <c r="B234" s="267" t="s">
        <v>35</v>
      </c>
      <c r="C234" s="243">
        <v>1148</v>
      </c>
      <c r="D234" s="243">
        <v>35</v>
      </c>
      <c r="E234" s="243">
        <v>28</v>
      </c>
      <c r="F234" s="243">
        <v>28</v>
      </c>
      <c r="G234" s="243">
        <v>20</v>
      </c>
      <c r="H234" s="243">
        <v>20</v>
      </c>
      <c r="I234" s="243">
        <v>131</v>
      </c>
      <c r="J234" s="243">
        <v>25</v>
      </c>
      <c r="K234" s="243">
        <v>22</v>
      </c>
      <c r="L234" s="243">
        <v>23</v>
      </c>
      <c r="M234" s="243">
        <v>19</v>
      </c>
      <c r="N234" s="243">
        <v>25</v>
      </c>
      <c r="O234" s="243">
        <v>114</v>
      </c>
      <c r="P234" s="243">
        <v>17</v>
      </c>
      <c r="Q234" s="243">
        <v>18</v>
      </c>
      <c r="R234" s="243">
        <v>17</v>
      </c>
      <c r="S234" s="243">
        <v>25</v>
      </c>
      <c r="T234" s="243">
        <v>19</v>
      </c>
      <c r="U234" s="243">
        <v>96</v>
      </c>
      <c r="V234" s="243">
        <v>17</v>
      </c>
      <c r="W234" s="243">
        <v>19</v>
      </c>
      <c r="X234" s="243">
        <v>27</v>
      </c>
      <c r="Y234" s="243">
        <v>15</v>
      </c>
      <c r="Z234" s="243">
        <v>25</v>
      </c>
      <c r="AA234" s="243">
        <v>103</v>
      </c>
    </row>
    <row r="235" spans="2:27" ht="11.25" customHeight="1" x14ac:dyDescent="0.2">
      <c r="B235" s="267" t="s">
        <v>37</v>
      </c>
      <c r="C235" s="243">
        <v>1776</v>
      </c>
      <c r="D235" s="243">
        <v>46</v>
      </c>
      <c r="E235" s="243">
        <v>35</v>
      </c>
      <c r="F235" s="243">
        <v>30</v>
      </c>
      <c r="G235" s="243">
        <v>30</v>
      </c>
      <c r="H235" s="243">
        <v>38</v>
      </c>
      <c r="I235" s="243">
        <v>179</v>
      </c>
      <c r="J235" s="243">
        <v>37</v>
      </c>
      <c r="K235" s="243">
        <v>44</v>
      </c>
      <c r="L235" s="243">
        <v>45</v>
      </c>
      <c r="M235" s="243">
        <v>44</v>
      </c>
      <c r="N235" s="243">
        <v>42</v>
      </c>
      <c r="O235" s="243">
        <v>212</v>
      </c>
      <c r="P235" s="243">
        <v>40</v>
      </c>
      <c r="Q235" s="243">
        <v>27</v>
      </c>
      <c r="R235" s="243">
        <v>31</v>
      </c>
      <c r="S235" s="243">
        <v>31</v>
      </c>
      <c r="T235" s="243">
        <v>33</v>
      </c>
      <c r="U235" s="243">
        <v>162</v>
      </c>
      <c r="V235" s="243">
        <v>30</v>
      </c>
      <c r="W235" s="243">
        <v>23</v>
      </c>
      <c r="X235" s="243">
        <v>31</v>
      </c>
      <c r="Y235" s="243">
        <v>29</v>
      </c>
      <c r="Z235" s="243">
        <v>32</v>
      </c>
      <c r="AA235" s="243">
        <v>145</v>
      </c>
    </row>
    <row r="236" spans="2:27" ht="11.25" customHeight="1" x14ac:dyDescent="0.2">
      <c r="B236" s="267" t="s">
        <v>39</v>
      </c>
      <c r="C236" s="243">
        <v>1117</v>
      </c>
      <c r="D236" s="243">
        <v>25</v>
      </c>
      <c r="E236" s="243">
        <v>16</v>
      </c>
      <c r="F236" s="243">
        <v>26</v>
      </c>
      <c r="G236" s="243">
        <v>20</v>
      </c>
      <c r="H236" s="243">
        <v>19</v>
      </c>
      <c r="I236" s="243">
        <v>106</v>
      </c>
      <c r="J236" s="243">
        <v>24</v>
      </c>
      <c r="K236" s="243">
        <v>28</v>
      </c>
      <c r="L236" s="243">
        <v>23</v>
      </c>
      <c r="M236" s="243">
        <v>20</v>
      </c>
      <c r="N236" s="243">
        <v>22</v>
      </c>
      <c r="O236" s="243">
        <v>117</v>
      </c>
      <c r="P236" s="243">
        <v>25</v>
      </c>
      <c r="Q236" s="243">
        <v>27</v>
      </c>
      <c r="R236" s="243">
        <v>27</v>
      </c>
      <c r="S236" s="243">
        <v>25</v>
      </c>
      <c r="T236" s="243">
        <v>19</v>
      </c>
      <c r="U236" s="243">
        <v>123</v>
      </c>
      <c r="V236" s="243">
        <v>17</v>
      </c>
      <c r="W236" s="243">
        <v>14</v>
      </c>
      <c r="X236" s="243">
        <v>20</v>
      </c>
      <c r="Y236" s="243">
        <v>13</v>
      </c>
      <c r="Z236" s="243">
        <v>25</v>
      </c>
      <c r="AA236" s="243">
        <v>89</v>
      </c>
    </row>
    <row r="237" spans="2:27" ht="11.25" customHeight="1" x14ac:dyDescent="0.2">
      <c r="B237" s="267" t="s">
        <v>41</v>
      </c>
      <c r="C237" s="243">
        <v>1125</v>
      </c>
      <c r="D237" s="243">
        <v>37</v>
      </c>
      <c r="E237" s="243">
        <v>30</v>
      </c>
      <c r="F237" s="243">
        <v>29</v>
      </c>
      <c r="G237" s="243">
        <v>26</v>
      </c>
      <c r="H237" s="243">
        <v>21</v>
      </c>
      <c r="I237" s="243">
        <v>143</v>
      </c>
      <c r="J237" s="243">
        <v>17</v>
      </c>
      <c r="K237" s="243">
        <v>20</v>
      </c>
      <c r="L237" s="243">
        <v>30</v>
      </c>
      <c r="M237" s="243">
        <v>18</v>
      </c>
      <c r="N237" s="243">
        <v>15</v>
      </c>
      <c r="O237" s="243">
        <v>100</v>
      </c>
      <c r="P237" s="243">
        <v>19</v>
      </c>
      <c r="Q237" s="243">
        <v>21</v>
      </c>
      <c r="R237" s="243">
        <v>19</v>
      </c>
      <c r="S237" s="243">
        <v>19</v>
      </c>
      <c r="T237" s="243">
        <v>17</v>
      </c>
      <c r="U237" s="243">
        <v>95</v>
      </c>
      <c r="V237" s="243">
        <v>19</v>
      </c>
      <c r="W237" s="243">
        <v>19</v>
      </c>
      <c r="X237" s="243">
        <v>23</v>
      </c>
      <c r="Y237" s="243">
        <v>21</v>
      </c>
      <c r="Z237" s="243">
        <v>25</v>
      </c>
      <c r="AA237" s="243">
        <v>107</v>
      </c>
    </row>
    <row r="238" spans="2:27" ht="11.25" customHeight="1" x14ac:dyDescent="0.2">
      <c r="B238" s="267" t="s">
        <v>43</v>
      </c>
      <c r="C238" s="243">
        <v>1000</v>
      </c>
      <c r="D238" s="243">
        <v>27</v>
      </c>
      <c r="E238" s="243">
        <v>21</v>
      </c>
      <c r="F238" s="243">
        <v>18</v>
      </c>
      <c r="G238" s="243">
        <v>12</v>
      </c>
      <c r="H238" s="243">
        <v>18</v>
      </c>
      <c r="I238" s="243">
        <v>96</v>
      </c>
      <c r="J238" s="243">
        <v>17</v>
      </c>
      <c r="K238" s="243">
        <v>14</v>
      </c>
      <c r="L238" s="243">
        <v>24</v>
      </c>
      <c r="M238" s="243">
        <v>26</v>
      </c>
      <c r="N238" s="243">
        <v>24</v>
      </c>
      <c r="O238" s="243">
        <v>105</v>
      </c>
      <c r="P238" s="243">
        <v>21</v>
      </c>
      <c r="Q238" s="243">
        <v>24</v>
      </c>
      <c r="R238" s="243">
        <v>18</v>
      </c>
      <c r="S238" s="243">
        <v>18</v>
      </c>
      <c r="T238" s="243">
        <v>16</v>
      </c>
      <c r="U238" s="243">
        <v>97</v>
      </c>
      <c r="V238" s="243">
        <v>6</v>
      </c>
      <c r="W238" s="243">
        <v>21</v>
      </c>
      <c r="X238" s="243">
        <v>13</v>
      </c>
      <c r="Y238" s="243">
        <v>13</v>
      </c>
      <c r="Z238" s="243">
        <v>19</v>
      </c>
      <c r="AA238" s="243">
        <v>72</v>
      </c>
    </row>
    <row r="239" spans="2:27" ht="11.25" customHeight="1" x14ac:dyDescent="0.2">
      <c r="B239" s="267" t="s">
        <v>45</v>
      </c>
      <c r="C239" s="243">
        <v>1172</v>
      </c>
      <c r="D239" s="243">
        <v>30</v>
      </c>
      <c r="E239" s="243">
        <v>33</v>
      </c>
      <c r="F239" s="243">
        <v>34</v>
      </c>
      <c r="G239" s="243">
        <v>26</v>
      </c>
      <c r="H239" s="243">
        <v>18</v>
      </c>
      <c r="I239" s="243">
        <v>141</v>
      </c>
      <c r="J239" s="243">
        <v>30</v>
      </c>
      <c r="K239" s="243">
        <v>18</v>
      </c>
      <c r="L239" s="243">
        <v>25</v>
      </c>
      <c r="M239" s="243">
        <v>21</v>
      </c>
      <c r="N239" s="243">
        <v>21</v>
      </c>
      <c r="O239" s="243">
        <v>115</v>
      </c>
      <c r="P239" s="243">
        <v>31</v>
      </c>
      <c r="Q239" s="243">
        <v>29</v>
      </c>
      <c r="R239" s="243">
        <v>33</v>
      </c>
      <c r="S239" s="243">
        <v>22</v>
      </c>
      <c r="T239" s="243">
        <v>22</v>
      </c>
      <c r="U239" s="243">
        <v>137</v>
      </c>
      <c r="V239" s="243">
        <v>26</v>
      </c>
      <c r="W239" s="243">
        <v>18</v>
      </c>
      <c r="X239" s="243">
        <v>16</v>
      </c>
      <c r="Y239" s="243">
        <v>13</v>
      </c>
      <c r="Z239" s="243">
        <v>21</v>
      </c>
      <c r="AA239" s="243">
        <v>94</v>
      </c>
    </row>
    <row r="240" spans="2:27" s="258" customFormat="1" ht="11.25" customHeight="1" x14ac:dyDescent="0.2">
      <c r="C240" s="258">
        <v>29209</v>
      </c>
      <c r="D240" s="258">
        <v>701</v>
      </c>
      <c r="E240" s="258">
        <v>622</v>
      </c>
      <c r="F240" s="258">
        <v>605</v>
      </c>
      <c r="G240" s="258">
        <v>559</v>
      </c>
      <c r="H240" s="258">
        <v>564</v>
      </c>
      <c r="I240" s="258">
        <v>3051</v>
      </c>
      <c r="J240" s="258">
        <v>610</v>
      </c>
      <c r="K240" s="258">
        <v>520</v>
      </c>
      <c r="L240" s="258">
        <v>642</v>
      </c>
      <c r="M240" s="258">
        <v>588</v>
      </c>
      <c r="N240" s="258">
        <v>570</v>
      </c>
      <c r="O240" s="258">
        <v>2930</v>
      </c>
      <c r="P240" s="258">
        <v>568</v>
      </c>
      <c r="Q240" s="258">
        <v>561</v>
      </c>
      <c r="R240" s="258">
        <v>535</v>
      </c>
      <c r="S240" s="258">
        <v>527</v>
      </c>
      <c r="T240" s="258">
        <v>471</v>
      </c>
      <c r="U240" s="258">
        <v>2662</v>
      </c>
      <c r="V240" s="258">
        <v>483</v>
      </c>
      <c r="W240" s="258">
        <v>441</v>
      </c>
      <c r="X240" s="258">
        <v>436</v>
      </c>
      <c r="Y240" s="258">
        <v>444</v>
      </c>
      <c r="Z240" s="258">
        <v>536</v>
      </c>
      <c r="AA240" s="258">
        <v>2340</v>
      </c>
    </row>
    <row r="241" spans="2:26" ht="11.25" customHeight="1" x14ac:dyDescent="0.2"/>
    <row r="242" spans="2:26" ht="11.25" customHeight="1" x14ac:dyDescent="0.2">
      <c r="B242" s="273"/>
      <c r="C242" s="273">
        <v>20</v>
      </c>
      <c r="D242" s="273">
        <v>21</v>
      </c>
      <c r="E242" s="273">
        <v>22</v>
      </c>
      <c r="F242" s="273">
        <v>23</v>
      </c>
      <c r="G242" s="273">
        <v>24</v>
      </c>
      <c r="H242" s="273" t="s">
        <v>231</v>
      </c>
      <c r="I242" s="273">
        <v>25</v>
      </c>
      <c r="J242" s="273">
        <v>26</v>
      </c>
      <c r="K242" s="273">
        <v>27</v>
      </c>
      <c r="L242" s="273">
        <v>28</v>
      </c>
      <c r="M242" s="273">
        <v>29</v>
      </c>
      <c r="N242" s="273" t="s">
        <v>232</v>
      </c>
      <c r="O242" s="273">
        <v>30</v>
      </c>
      <c r="P242" s="273">
        <v>31</v>
      </c>
      <c r="Q242" s="273">
        <v>32</v>
      </c>
      <c r="R242" s="273">
        <v>33</v>
      </c>
      <c r="S242" s="273">
        <v>34</v>
      </c>
      <c r="T242" s="273" t="s">
        <v>233</v>
      </c>
      <c r="U242" s="273">
        <v>35</v>
      </c>
      <c r="V242" s="273">
        <v>36</v>
      </c>
      <c r="W242" s="273">
        <v>37</v>
      </c>
      <c r="X242" s="273">
        <v>38</v>
      </c>
      <c r="Y242" s="273">
        <v>39</v>
      </c>
      <c r="Z242" s="273" t="s">
        <v>234</v>
      </c>
    </row>
    <row r="243" spans="2:26" ht="11.25" customHeight="1" x14ac:dyDescent="0.2">
      <c r="B243" s="267" t="s">
        <v>11</v>
      </c>
      <c r="C243" s="243">
        <v>144</v>
      </c>
      <c r="D243" s="243">
        <v>175</v>
      </c>
      <c r="E243" s="243">
        <v>135</v>
      </c>
      <c r="F243" s="243">
        <v>127</v>
      </c>
      <c r="G243" s="243">
        <v>144</v>
      </c>
      <c r="H243" s="243">
        <v>725</v>
      </c>
      <c r="I243" s="243">
        <v>134</v>
      </c>
      <c r="J243" s="243">
        <v>155</v>
      </c>
      <c r="K243" s="243">
        <v>123</v>
      </c>
      <c r="L243" s="243">
        <v>125</v>
      </c>
      <c r="M243" s="243">
        <v>175</v>
      </c>
      <c r="N243" s="243">
        <v>712</v>
      </c>
      <c r="O243" s="243">
        <v>160</v>
      </c>
      <c r="P243" s="243">
        <v>162</v>
      </c>
      <c r="Q243" s="243">
        <v>150</v>
      </c>
      <c r="R243" s="243">
        <v>153</v>
      </c>
      <c r="S243" s="243">
        <v>163</v>
      </c>
      <c r="T243" s="243">
        <v>788</v>
      </c>
      <c r="U243" s="243">
        <v>152</v>
      </c>
      <c r="V243" s="243">
        <v>154</v>
      </c>
      <c r="W243" s="243">
        <v>139</v>
      </c>
      <c r="X243" s="243">
        <v>144</v>
      </c>
      <c r="Y243" s="243">
        <v>159</v>
      </c>
      <c r="Z243" s="243">
        <v>748</v>
      </c>
    </row>
    <row r="244" spans="2:26" ht="11.25" customHeight="1" x14ac:dyDescent="0.2">
      <c r="B244" s="267" t="s">
        <v>13</v>
      </c>
      <c r="C244" s="243">
        <v>16</v>
      </c>
      <c r="D244" s="243">
        <v>18</v>
      </c>
      <c r="E244" s="243">
        <v>17</v>
      </c>
      <c r="F244" s="243">
        <v>15</v>
      </c>
      <c r="G244" s="243">
        <v>13</v>
      </c>
      <c r="H244" s="243">
        <v>79</v>
      </c>
      <c r="I244" s="243">
        <v>22</v>
      </c>
      <c r="J244" s="243">
        <v>19</v>
      </c>
      <c r="K244" s="243">
        <v>13</v>
      </c>
      <c r="L244" s="243">
        <v>10</v>
      </c>
      <c r="M244" s="243">
        <v>16</v>
      </c>
      <c r="N244" s="243">
        <v>80</v>
      </c>
      <c r="O244" s="243">
        <v>16</v>
      </c>
      <c r="P244" s="243">
        <v>14</v>
      </c>
      <c r="Q244" s="243">
        <v>18</v>
      </c>
      <c r="R244" s="243">
        <v>13</v>
      </c>
      <c r="S244" s="243">
        <v>12</v>
      </c>
      <c r="T244" s="243">
        <v>73</v>
      </c>
      <c r="U244" s="243">
        <v>14</v>
      </c>
      <c r="V244" s="243">
        <v>14</v>
      </c>
      <c r="W244" s="243">
        <v>15</v>
      </c>
      <c r="X244" s="243">
        <v>14</v>
      </c>
      <c r="Y244" s="243">
        <v>21</v>
      </c>
      <c r="Z244" s="243">
        <v>78</v>
      </c>
    </row>
    <row r="245" spans="2:26" ht="11.25" customHeight="1" x14ac:dyDescent="0.2">
      <c r="B245" s="267" t="s">
        <v>15</v>
      </c>
      <c r="C245" s="243">
        <v>36</v>
      </c>
      <c r="D245" s="243">
        <v>30</v>
      </c>
      <c r="E245" s="243">
        <v>28</v>
      </c>
      <c r="F245" s="243">
        <v>30</v>
      </c>
      <c r="G245" s="243">
        <v>29</v>
      </c>
      <c r="H245" s="243">
        <v>153</v>
      </c>
      <c r="I245" s="243">
        <v>33</v>
      </c>
      <c r="J245" s="243">
        <v>27</v>
      </c>
      <c r="K245" s="243">
        <v>20</v>
      </c>
      <c r="L245" s="243">
        <v>19</v>
      </c>
      <c r="M245" s="243">
        <v>25</v>
      </c>
      <c r="N245" s="243">
        <v>124</v>
      </c>
      <c r="O245" s="243">
        <v>14</v>
      </c>
      <c r="P245" s="243">
        <v>21</v>
      </c>
      <c r="Q245" s="243">
        <v>17</v>
      </c>
      <c r="R245" s="243">
        <v>14</v>
      </c>
      <c r="S245" s="243">
        <v>35</v>
      </c>
      <c r="T245" s="243">
        <v>101</v>
      </c>
      <c r="U245" s="243">
        <v>20</v>
      </c>
      <c r="V245" s="243">
        <v>24</v>
      </c>
      <c r="W245" s="243">
        <v>23</v>
      </c>
      <c r="X245" s="243">
        <v>14</v>
      </c>
      <c r="Y245" s="243">
        <v>15</v>
      </c>
      <c r="Z245" s="243">
        <v>96</v>
      </c>
    </row>
    <row r="246" spans="2:26" ht="11.25" customHeight="1" x14ac:dyDescent="0.2">
      <c r="B246" s="267" t="s">
        <v>17</v>
      </c>
      <c r="C246" s="243">
        <v>12</v>
      </c>
      <c r="D246" s="243">
        <v>14</v>
      </c>
      <c r="E246" s="243">
        <v>25</v>
      </c>
      <c r="F246" s="243">
        <v>24</v>
      </c>
      <c r="G246" s="243">
        <v>16</v>
      </c>
      <c r="H246" s="243">
        <v>91</v>
      </c>
      <c r="I246" s="243">
        <v>21</v>
      </c>
      <c r="J246" s="243">
        <v>16</v>
      </c>
      <c r="K246" s="243">
        <v>14</v>
      </c>
      <c r="L246" s="243">
        <v>20</v>
      </c>
      <c r="M246" s="243">
        <v>15</v>
      </c>
      <c r="N246" s="243">
        <v>86</v>
      </c>
      <c r="O246" s="243">
        <v>14</v>
      </c>
      <c r="P246" s="243">
        <v>15</v>
      </c>
      <c r="Q246" s="243">
        <v>15</v>
      </c>
      <c r="R246" s="243">
        <v>12</v>
      </c>
      <c r="S246" s="243">
        <v>16</v>
      </c>
      <c r="T246" s="243">
        <v>72</v>
      </c>
      <c r="U246" s="243">
        <v>18</v>
      </c>
      <c r="V246" s="243">
        <v>18</v>
      </c>
      <c r="W246" s="243">
        <v>15</v>
      </c>
      <c r="X246" s="243">
        <v>17</v>
      </c>
      <c r="Y246" s="243">
        <v>16</v>
      </c>
      <c r="Z246" s="243">
        <v>84</v>
      </c>
    </row>
    <row r="247" spans="2:26" ht="11.25" customHeight="1" x14ac:dyDescent="0.2">
      <c r="B247" s="267" t="s">
        <v>19</v>
      </c>
      <c r="C247" s="243">
        <v>23</v>
      </c>
      <c r="D247" s="243">
        <v>26</v>
      </c>
      <c r="E247" s="243">
        <v>20</v>
      </c>
      <c r="F247" s="243">
        <v>17</v>
      </c>
      <c r="G247" s="243">
        <v>14</v>
      </c>
      <c r="H247" s="243">
        <v>100</v>
      </c>
      <c r="I247" s="243">
        <v>15</v>
      </c>
      <c r="J247" s="243">
        <v>27</v>
      </c>
      <c r="K247" s="243">
        <v>8</v>
      </c>
      <c r="L247" s="243">
        <v>9</v>
      </c>
      <c r="M247" s="243">
        <v>14</v>
      </c>
      <c r="N247" s="243">
        <v>73</v>
      </c>
      <c r="O247" s="243">
        <v>12</v>
      </c>
      <c r="P247" s="243">
        <v>16</v>
      </c>
      <c r="Q247" s="243">
        <v>15</v>
      </c>
      <c r="R247" s="243">
        <v>11</v>
      </c>
      <c r="S247" s="243">
        <v>18</v>
      </c>
      <c r="T247" s="243">
        <v>72</v>
      </c>
      <c r="U247" s="243">
        <v>12</v>
      </c>
      <c r="V247" s="243">
        <v>12</v>
      </c>
      <c r="W247" s="243">
        <v>16</v>
      </c>
      <c r="X247" s="243">
        <v>12</v>
      </c>
      <c r="Y247" s="243">
        <v>13</v>
      </c>
      <c r="Z247" s="243">
        <v>65</v>
      </c>
    </row>
    <row r="248" spans="2:26" ht="11.25" customHeight="1" x14ac:dyDescent="0.2">
      <c r="B248" s="267" t="s">
        <v>21</v>
      </c>
      <c r="C248" s="243">
        <v>20</v>
      </c>
      <c r="D248" s="243">
        <v>22</v>
      </c>
      <c r="E248" s="243">
        <v>19</v>
      </c>
      <c r="F248" s="243">
        <v>18</v>
      </c>
      <c r="G248" s="243">
        <v>13</v>
      </c>
      <c r="H248" s="243">
        <v>92</v>
      </c>
      <c r="I248" s="243">
        <v>17</v>
      </c>
      <c r="J248" s="243">
        <v>8</v>
      </c>
      <c r="K248" s="243">
        <v>11</v>
      </c>
      <c r="L248" s="243">
        <v>11</v>
      </c>
      <c r="M248" s="243">
        <v>11</v>
      </c>
      <c r="N248" s="243">
        <v>58</v>
      </c>
      <c r="O248" s="243">
        <v>10</v>
      </c>
      <c r="P248" s="243">
        <v>9</v>
      </c>
      <c r="Q248" s="243">
        <v>9</v>
      </c>
      <c r="R248" s="243">
        <v>16</v>
      </c>
      <c r="S248" s="243">
        <v>8</v>
      </c>
      <c r="T248" s="243">
        <v>52</v>
      </c>
      <c r="U248" s="243">
        <v>6</v>
      </c>
      <c r="V248" s="243">
        <v>8</v>
      </c>
      <c r="W248" s="243">
        <v>15</v>
      </c>
      <c r="X248" s="243">
        <v>16</v>
      </c>
      <c r="Y248" s="243">
        <v>7</v>
      </c>
      <c r="Z248" s="243">
        <v>52</v>
      </c>
    </row>
    <row r="249" spans="2:26" ht="11.25" customHeight="1" x14ac:dyDescent="0.2">
      <c r="B249" s="267" t="s">
        <v>23</v>
      </c>
      <c r="C249" s="243">
        <v>34</v>
      </c>
      <c r="D249" s="243">
        <v>38</v>
      </c>
      <c r="E249" s="243">
        <v>27</v>
      </c>
      <c r="F249" s="243">
        <v>29</v>
      </c>
      <c r="G249" s="243">
        <v>19</v>
      </c>
      <c r="H249" s="243">
        <v>147</v>
      </c>
      <c r="I249" s="243">
        <v>22</v>
      </c>
      <c r="J249" s="243">
        <v>31</v>
      </c>
      <c r="K249" s="243">
        <v>20</v>
      </c>
      <c r="L249" s="243">
        <v>26</v>
      </c>
      <c r="M249" s="243">
        <v>20</v>
      </c>
      <c r="N249" s="243">
        <v>119</v>
      </c>
      <c r="O249" s="243">
        <v>15</v>
      </c>
      <c r="P249" s="243">
        <v>25</v>
      </c>
      <c r="Q249" s="243">
        <v>14</v>
      </c>
      <c r="R249" s="243">
        <v>17</v>
      </c>
      <c r="S249" s="243">
        <v>21</v>
      </c>
      <c r="T249" s="243">
        <v>92</v>
      </c>
      <c r="U249" s="243">
        <v>18</v>
      </c>
      <c r="V249" s="243">
        <v>21</v>
      </c>
      <c r="W249" s="243">
        <v>15</v>
      </c>
      <c r="X249" s="243">
        <v>23</v>
      </c>
      <c r="Y249" s="243">
        <v>20</v>
      </c>
      <c r="Z249" s="243">
        <v>97</v>
      </c>
    </row>
    <row r="250" spans="2:26" ht="11.25" customHeight="1" x14ac:dyDescent="0.2">
      <c r="B250" s="267" t="s">
        <v>25</v>
      </c>
      <c r="C250" s="243">
        <v>13</v>
      </c>
      <c r="D250" s="243">
        <v>23</v>
      </c>
      <c r="E250" s="243">
        <v>15</v>
      </c>
      <c r="F250" s="243">
        <v>10</v>
      </c>
      <c r="G250" s="243">
        <v>25</v>
      </c>
      <c r="H250" s="243">
        <v>86</v>
      </c>
      <c r="I250" s="243">
        <v>15</v>
      </c>
      <c r="J250" s="243">
        <v>18</v>
      </c>
      <c r="K250" s="243">
        <v>10</v>
      </c>
      <c r="L250" s="243">
        <v>14</v>
      </c>
      <c r="M250" s="243">
        <v>7</v>
      </c>
      <c r="N250" s="243">
        <v>64</v>
      </c>
      <c r="O250" s="243">
        <v>10</v>
      </c>
      <c r="P250" s="243">
        <v>7</v>
      </c>
      <c r="Q250" s="243">
        <v>7</v>
      </c>
      <c r="R250" s="243">
        <v>11</v>
      </c>
      <c r="S250" s="243">
        <v>12</v>
      </c>
      <c r="T250" s="243">
        <v>47</v>
      </c>
      <c r="U250" s="243">
        <v>14</v>
      </c>
      <c r="V250" s="243">
        <v>13</v>
      </c>
      <c r="W250" s="243">
        <v>7</v>
      </c>
      <c r="X250" s="243">
        <v>9</v>
      </c>
      <c r="Y250" s="243">
        <v>14</v>
      </c>
      <c r="Z250" s="243">
        <v>57</v>
      </c>
    </row>
    <row r="251" spans="2:26" ht="11.25" customHeight="1" x14ac:dyDescent="0.2">
      <c r="B251" s="267" t="s">
        <v>27</v>
      </c>
      <c r="C251" s="243">
        <v>7</v>
      </c>
      <c r="D251" s="243">
        <v>11</v>
      </c>
      <c r="E251" s="243">
        <v>15</v>
      </c>
      <c r="F251" s="243">
        <v>8</v>
      </c>
      <c r="G251" s="243">
        <v>10</v>
      </c>
      <c r="H251" s="243">
        <v>51</v>
      </c>
      <c r="I251" s="243">
        <v>13</v>
      </c>
      <c r="J251" s="243">
        <v>15</v>
      </c>
      <c r="K251" s="243">
        <v>5</v>
      </c>
      <c r="L251" s="243">
        <v>9</v>
      </c>
      <c r="M251" s="243">
        <v>10</v>
      </c>
      <c r="N251" s="243">
        <v>52</v>
      </c>
      <c r="O251" s="243">
        <v>7</v>
      </c>
      <c r="P251" s="243">
        <v>8</v>
      </c>
      <c r="Q251" s="243">
        <v>13</v>
      </c>
      <c r="R251" s="243">
        <v>13</v>
      </c>
      <c r="S251" s="243">
        <v>7</v>
      </c>
      <c r="T251" s="243">
        <v>48</v>
      </c>
      <c r="U251" s="243">
        <v>16</v>
      </c>
      <c r="V251" s="243">
        <v>8</v>
      </c>
      <c r="W251" s="243">
        <v>15</v>
      </c>
      <c r="X251" s="243">
        <v>11</v>
      </c>
      <c r="Y251" s="243">
        <v>21</v>
      </c>
      <c r="Z251" s="243">
        <v>71</v>
      </c>
    </row>
    <row r="252" spans="2:26" ht="11.25" customHeight="1" x14ac:dyDescent="0.2">
      <c r="B252" s="267" t="s">
        <v>29</v>
      </c>
      <c r="C252" s="243">
        <v>20</v>
      </c>
      <c r="D252" s="243">
        <v>20</v>
      </c>
      <c r="E252" s="243">
        <v>18</v>
      </c>
      <c r="F252" s="243">
        <v>20</v>
      </c>
      <c r="G252" s="243">
        <v>19</v>
      </c>
      <c r="H252" s="243">
        <v>97</v>
      </c>
      <c r="I252" s="243">
        <v>13</v>
      </c>
      <c r="J252" s="243">
        <v>19</v>
      </c>
      <c r="K252" s="243">
        <v>14</v>
      </c>
      <c r="L252" s="243">
        <v>13</v>
      </c>
      <c r="M252" s="243">
        <v>15</v>
      </c>
      <c r="N252" s="243">
        <v>74</v>
      </c>
      <c r="O252" s="243">
        <v>16</v>
      </c>
      <c r="P252" s="243">
        <v>19</v>
      </c>
      <c r="Q252" s="243">
        <v>13</v>
      </c>
      <c r="R252" s="243">
        <v>14</v>
      </c>
      <c r="S252" s="243">
        <v>15</v>
      </c>
      <c r="T252" s="243">
        <v>77</v>
      </c>
      <c r="U252" s="243">
        <v>16</v>
      </c>
      <c r="V252" s="243">
        <v>18</v>
      </c>
      <c r="W252" s="243">
        <v>15</v>
      </c>
      <c r="X252" s="243">
        <v>7</v>
      </c>
      <c r="Y252" s="243">
        <v>23</v>
      </c>
      <c r="Z252" s="243">
        <v>79</v>
      </c>
    </row>
    <row r="253" spans="2:26" ht="11.25" customHeight="1" x14ac:dyDescent="0.2">
      <c r="B253" s="267" t="s">
        <v>31</v>
      </c>
      <c r="C253" s="243">
        <v>17</v>
      </c>
      <c r="D253" s="243">
        <v>15</v>
      </c>
      <c r="E253" s="243">
        <v>14</v>
      </c>
      <c r="F253" s="243">
        <v>16</v>
      </c>
      <c r="G253" s="243">
        <v>10</v>
      </c>
      <c r="H253" s="243">
        <v>72</v>
      </c>
      <c r="I253" s="243">
        <v>12</v>
      </c>
      <c r="J253" s="243">
        <v>16</v>
      </c>
      <c r="K253" s="243">
        <v>19</v>
      </c>
      <c r="L253" s="243">
        <v>23</v>
      </c>
      <c r="M253" s="243">
        <v>20</v>
      </c>
      <c r="N253" s="243">
        <v>90</v>
      </c>
      <c r="O253" s="243">
        <v>21</v>
      </c>
      <c r="P253" s="243">
        <v>7</v>
      </c>
      <c r="Q253" s="243">
        <v>12</v>
      </c>
      <c r="R253" s="243">
        <v>11</v>
      </c>
      <c r="S253" s="243">
        <v>10</v>
      </c>
      <c r="T253" s="243">
        <v>61</v>
      </c>
      <c r="U253" s="243">
        <v>20</v>
      </c>
      <c r="V253" s="243">
        <v>13</v>
      </c>
      <c r="W253" s="243">
        <v>18</v>
      </c>
      <c r="X253" s="243">
        <v>7</v>
      </c>
      <c r="Y253" s="243">
        <v>14</v>
      </c>
      <c r="Z253" s="243">
        <v>72</v>
      </c>
    </row>
    <row r="254" spans="2:26" ht="11.25" customHeight="1" x14ac:dyDescent="0.2">
      <c r="B254" s="267" t="s">
        <v>33</v>
      </c>
      <c r="C254" s="243">
        <v>21</v>
      </c>
      <c r="D254" s="243">
        <v>8</v>
      </c>
      <c r="E254" s="243">
        <v>23</v>
      </c>
      <c r="F254" s="243">
        <v>12</v>
      </c>
      <c r="G254" s="243">
        <v>15</v>
      </c>
      <c r="H254" s="243">
        <v>79</v>
      </c>
      <c r="I254" s="243">
        <v>17</v>
      </c>
      <c r="J254" s="243">
        <v>17</v>
      </c>
      <c r="K254" s="243">
        <v>12</v>
      </c>
      <c r="L254" s="243">
        <v>22</v>
      </c>
      <c r="M254" s="243">
        <v>24</v>
      </c>
      <c r="N254" s="243">
        <v>92</v>
      </c>
      <c r="O254" s="243">
        <v>19</v>
      </c>
      <c r="P254" s="243">
        <v>8</v>
      </c>
      <c r="Q254" s="243">
        <v>13</v>
      </c>
      <c r="R254" s="243">
        <v>21</v>
      </c>
      <c r="S254" s="243">
        <v>12</v>
      </c>
      <c r="T254" s="243">
        <v>73</v>
      </c>
      <c r="U254" s="243">
        <v>21</v>
      </c>
      <c r="V254" s="243">
        <v>13</v>
      </c>
      <c r="W254" s="243">
        <v>18</v>
      </c>
      <c r="X254" s="243">
        <v>19</v>
      </c>
      <c r="Y254" s="243">
        <v>16</v>
      </c>
      <c r="Z254" s="243">
        <v>87</v>
      </c>
    </row>
    <row r="255" spans="2:26" ht="11.25" customHeight="1" x14ac:dyDescent="0.2">
      <c r="B255" s="267" t="s">
        <v>35</v>
      </c>
      <c r="C255" s="243">
        <v>24</v>
      </c>
      <c r="D255" s="243">
        <v>21</v>
      </c>
      <c r="E255" s="243">
        <v>18</v>
      </c>
      <c r="F255" s="243">
        <v>20</v>
      </c>
      <c r="G255" s="243">
        <v>23</v>
      </c>
      <c r="H255" s="243">
        <v>106</v>
      </c>
      <c r="I255" s="243">
        <v>21</v>
      </c>
      <c r="J255" s="243">
        <v>24</v>
      </c>
      <c r="K255" s="243">
        <v>16</v>
      </c>
      <c r="L255" s="243">
        <v>14</v>
      </c>
      <c r="M255" s="243">
        <v>12</v>
      </c>
      <c r="N255" s="243">
        <v>87</v>
      </c>
      <c r="O255" s="243">
        <v>11</v>
      </c>
      <c r="P255" s="243">
        <v>16</v>
      </c>
      <c r="Q255" s="243">
        <v>15</v>
      </c>
      <c r="R255" s="243">
        <v>13</v>
      </c>
      <c r="S255" s="243">
        <v>12</v>
      </c>
      <c r="T255" s="243">
        <v>67</v>
      </c>
      <c r="U255" s="243">
        <v>17</v>
      </c>
      <c r="V255" s="243">
        <v>16</v>
      </c>
      <c r="W255" s="243">
        <v>13</v>
      </c>
      <c r="X255" s="243">
        <v>18</v>
      </c>
      <c r="Y255" s="243">
        <v>18</v>
      </c>
      <c r="Z255" s="243">
        <v>82</v>
      </c>
    </row>
    <row r="256" spans="2:26" ht="11.25" customHeight="1" x14ac:dyDescent="0.2">
      <c r="B256" s="267" t="s">
        <v>37</v>
      </c>
      <c r="C256" s="243">
        <v>23</v>
      </c>
      <c r="D256" s="243">
        <v>24</v>
      </c>
      <c r="E256" s="243">
        <v>29</v>
      </c>
      <c r="F256" s="243">
        <v>20</v>
      </c>
      <c r="G256" s="243">
        <v>28</v>
      </c>
      <c r="H256" s="243">
        <v>124</v>
      </c>
      <c r="I256" s="243">
        <v>22</v>
      </c>
      <c r="J256" s="243">
        <v>18</v>
      </c>
      <c r="K256" s="243">
        <v>18</v>
      </c>
      <c r="L256" s="243">
        <v>24</v>
      </c>
      <c r="M256" s="243">
        <v>21</v>
      </c>
      <c r="N256" s="243">
        <v>103</v>
      </c>
      <c r="O256" s="243">
        <v>22</v>
      </c>
      <c r="P256" s="243">
        <v>36</v>
      </c>
      <c r="Q256" s="243">
        <v>26</v>
      </c>
      <c r="R256" s="243">
        <v>35</v>
      </c>
      <c r="S256" s="243">
        <v>26</v>
      </c>
      <c r="T256" s="243">
        <v>145</v>
      </c>
      <c r="U256" s="243">
        <v>28</v>
      </c>
      <c r="V256" s="243">
        <v>30</v>
      </c>
      <c r="W256" s="243">
        <v>27</v>
      </c>
      <c r="X256" s="243">
        <v>23</v>
      </c>
      <c r="Y256" s="243">
        <v>24</v>
      </c>
      <c r="Z256" s="243">
        <v>132</v>
      </c>
    </row>
    <row r="257" spans="2:27" ht="11.25" customHeight="1" x14ac:dyDescent="0.2">
      <c r="B257" s="267" t="s">
        <v>39</v>
      </c>
      <c r="C257" s="243">
        <v>19</v>
      </c>
      <c r="D257" s="243">
        <v>16</v>
      </c>
      <c r="E257" s="243">
        <v>18</v>
      </c>
      <c r="F257" s="243">
        <v>22</v>
      </c>
      <c r="G257" s="243">
        <v>14</v>
      </c>
      <c r="H257" s="243">
        <v>89</v>
      </c>
      <c r="I257" s="243">
        <v>23</v>
      </c>
      <c r="J257" s="243">
        <v>16</v>
      </c>
      <c r="K257" s="243">
        <v>11</v>
      </c>
      <c r="L257" s="243">
        <v>10</v>
      </c>
      <c r="M257" s="243">
        <v>13</v>
      </c>
      <c r="N257" s="243">
        <v>73</v>
      </c>
      <c r="O257" s="243">
        <v>16</v>
      </c>
      <c r="P257" s="243">
        <v>15</v>
      </c>
      <c r="Q257" s="243">
        <v>18</v>
      </c>
      <c r="R257" s="243">
        <v>16</v>
      </c>
      <c r="S257" s="243">
        <v>20</v>
      </c>
      <c r="T257" s="243">
        <v>85</v>
      </c>
      <c r="U257" s="243">
        <v>27</v>
      </c>
      <c r="V257" s="243">
        <v>20</v>
      </c>
      <c r="W257" s="243">
        <v>13</v>
      </c>
      <c r="X257" s="243">
        <v>17</v>
      </c>
      <c r="Y257" s="243">
        <v>17</v>
      </c>
      <c r="Z257" s="243">
        <v>94</v>
      </c>
    </row>
    <row r="258" spans="2:27" ht="11.25" customHeight="1" x14ac:dyDescent="0.2">
      <c r="B258" s="267" t="s">
        <v>41</v>
      </c>
      <c r="C258" s="243">
        <v>18</v>
      </c>
      <c r="D258" s="243">
        <v>20</v>
      </c>
      <c r="E258" s="243">
        <v>21</v>
      </c>
      <c r="F258" s="243">
        <v>21</v>
      </c>
      <c r="G258" s="243">
        <v>25</v>
      </c>
      <c r="H258" s="243">
        <v>105</v>
      </c>
      <c r="I258" s="243">
        <v>22</v>
      </c>
      <c r="J258" s="243">
        <v>11</v>
      </c>
      <c r="K258" s="243">
        <v>15</v>
      </c>
      <c r="L258" s="243">
        <v>11</v>
      </c>
      <c r="M258" s="243">
        <v>14</v>
      </c>
      <c r="N258" s="243">
        <v>73</v>
      </c>
      <c r="O258" s="243">
        <v>13</v>
      </c>
      <c r="P258" s="243">
        <v>11</v>
      </c>
      <c r="Q258" s="243">
        <v>17</v>
      </c>
      <c r="R258" s="243">
        <v>10</v>
      </c>
      <c r="S258" s="243">
        <v>14</v>
      </c>
      <c r="T258" s="243">
        <v>65</v>
      </c>
      <c r="U258" s="243">
        <v>14</v>
      </c>
      <c r="V258" s="243">
        <v>16</v>
      </c>
      <c r="W258" s="243">
        <v>18</v>
      </c>
      <c r="X258" s="243">
        <v>21</v>
      </c>
      <c r="Y258" s="243">
        <v>21</v>
      </c>
      <c r="Z258" s="243">
        <v>90</v>
      </c>
    </row>
    <row r="259" spans="2:27" ht="11.25" customHeight="1" x14ac:dyDescent="0.2">
      <c r="B259" s="267" t="s">
        <v>43</v>
      </c>
      <c r="C259" s="243">
        <v>13</v>
      </c>
      <c r="D259" s="243">
        <v>23</v>
      </c>
      <c r="E259" s="243">
        <v>14</v>
      </c>
      <c r="F259" s="243">
        <v>18</v>
      </c>
      <c r="G259" s="243">
        <v>6</v>
      </c>
      <c r="H259" s="243">
        <v>74</v>
      </c>
      <c r="I259" s="243">
        <v>15</v>
      </c>
      <c r="J259" s="243">
        <v>10</v>
      </c>
      <c r="K259" s="243">
        <v>15</v>
      </c>
      <c r="L259" s="243">
        <v>11</v>
      </c>
      <c r="M259" s="243">
        <v>14</v>
      </c>
      <c r="N259" s="243">
        <v>65</v>
      </c>
      <c r="O259" s="243">
        <v>16</v>
      </c>
      <c r="P259" s="243">
        <v>15</v>
      </c>
      <c r="Q259" s="243">
        <v>16</v>
      </c>
      <c r="R259" s="243">
        <v>11</v>
      </c>
      <c r="S259" s="243">
        <v>16</v>
      </c>
      <c r="T259" s="243">
        <v>74</v>
      </c>
      <c r="U259" s="243">
        <v>15</v>
      </c>
      <c r="V259" s="243">
        <v>17</v>
      </c>
      <c r="W259" s="243">
        <v>11</v>
      </c>
      <c r="X259" s="243">
        <v>8</v>
      </c>
      <c r="Y259" s="243">
        <v>11</v>
      </c>
      <c r="Z259" s="243">
        <v>62</v>
      </c>
    </row>
    <row r="260" spans="2:27" ht="11.25" customHeight="1" x14ac:dyDescent="0.2">
      <c r="B260" s="267" t="s">
        <v>45</v>
      </c>
      <c r="C260" s="243">
        <v>19</v>
      </c>
      <c r="D260" s="243">
        <v>24</v>
      </c>
      <c r="E260" s="243">
        <v>22</v>
      </c>
      <c r="F260" s="243">
        <v>18</v>
      </c>
      <c r="G260" s="243">
        <v>26</v>
      </c>
      <c r="H260" s="243">
        <v>109</v>
      </c>
      <c r="I260" s="243">
        <v>21</v>
      </c>
      <c r="J260" s="243">
        <v>21</v>
      </c>
      <c r="K260" s="243">
        <v>14</v>
      </c>
      <c r="L260" s="243">
        <v>12</v>
      </c>
      <c r="M260" s="243">
        <v>13</v>
      </c>
      <c r="N260" s="243">
        <v>81</v>
      </c>
      <c r="O260" s="243">
        <v>13</v>
      </c>
      <c r="P260" s="243">
        <v>13</v>
      </c>
      <c r="Q260" s="243">
        <v>13</v>
      </c>
      <c r="R260" s="243">
        <v>15</v>
      </c>
      <c r="S260" s="243">
        <v>12</v>
      </c>
      <c r="T260" s="243">
        <v>66</v>
      </c>
      <c r="U260" s="243">
        <v>22</v>
      </c>
      <c r="V260" s="243">
        <v>14</v>
      </c>
      <c r="W260" s="243">
        <v>21</v>
      </c>
      <c r="X260" s="243">
        <v>17</v>
      </c>
      <c r="Y260" s="243">
        <v>19</v>
      </c>
      <c r="Z260" s="243">
        <v>93</v>
      </c>
    </row>
    <row r="261" spans="2:27" ht="11.25" customHeight="1" x14ac:dyDescent="0.2">
      <c r="B261" s="258"/>
      <c r="C261" s="258">
        <v>479</v>
      </c>
      <c r="D261" s="258">
        <v>528</v>
      </c>
      <c r="E261" s="258">
        <v>478</v>
      </c>
      <c r="F261" s="258">
        <v>445</v>
      </c>
      <c r="G261" s="258">
        <v>449</v>
      </c>
      <c r="H261" s="258">
        <v>2379</v>
      </c>
      <c r="I261" s="258">
        <v>458</v>
      </c>
      <c r="J261" s="258">
        <v>468</v>
      </c>
      <c r="K261" s="258">
        <v>358</v>
      </c>
      <c r="L261" s="258">
        <v>383</v>
      </c>
      <c r="M261" s="258">
        <v>439</v>
      </c>
      <c r="N261" s="258">
        <v>2106</v>
      </c>
      <c r="O261" s="258">
        <v>405</v>
      </c>
      <c r="P261" s="258">
        <v>417</v>
      </c>
      <c r="Q261" s="258">
        <v>401</v>
      </c>
      <c r="R261" s="258">
        <v>406</v>
      </c>
      <c r="S261" s="258">
        <v>429</v>
      </c>
      <c r="T261" s="258">
        <v>2058</v>
      </c>
      <c r="U261" s="258">
        <v>450</v>
      </c>
      <c r="V261" s="258">
        <v>429</v>
      </c>
      <c r="W261" s="258">
        <v>414</v>
      </c>
      <c r="X261" s="258">
        <v>397</v>
      </c>
      <c r="Y261" s="258">
        <v>449</v>
      </c>
      <c r="Z261" s="258">
        <v>2139</v>
      </c>
      <c r="AA261" s="258"/>
    </row>
    <row r="262" spans="2:27" x14ac:dyDescent="0.2">
      <c r="B262" s="258"/>
      <c r="C262" s="258"/>
      <c r="D262" s="258"/>
      <c r="E262" s="258"/>
      <c r="F262" s="258"/>
      <c r="G262" s="258"/>
      <c r="H262" s="258"/>
      <c r="I262" s="258"/>
      <c r="J262" s="258"/>
      <c r="K262" s="258"/>
      <c r="L262" s="258"/>
      <c r="M262" s="258"/>
      <c r="N262" s="258"/>
      <c r="O262" s="258"/>
      <c r="P262" s="258"/>
      <c r="Q262" s="258"/>
      <c r="R262" s="258"/>
      <c r="S262" s="258"/>
      <c r="T262" s="258"/>
      <c r="U262" s="258"/>
      <c r="V262" s="258"/>
      <c r="W262" s="258"/>
      <c r="X262" s="258"/>
      <c r="Y262" s="258"/>
      <c r="Z262" s="258"/>
      <c r="AA262" s="258"/>
    </row>
    <row r="263" spans="2:27" x14ac:dyDescent="0.2">
      <c r="B263" s="258"/>
      <c r="C263" s="258"/>
      <c r="D263" s="258"/>
      <c r="E263" s="258"/>
      <c r="F263" s="258"/>
      <c r="G263" s="258"/>
      <c r="H263" s="258"/>
      <c r="I263" s="258"/>
      <c r="J263" s="258"/>
      <c r="K263" s="258"/>
      <c r="L263" s="258"/>
      <c r="M263" s="258"/>
      <c r="N263" s="258"/>
      <c r="O263" s="258"/>
      <c r="P263" s="258"/>
      <c r="Q263" s="258"/>
      <c r="R263" s="258"/>
      <c r="S263" s="258"/>
      <c r="T263" s="258"/>
      <c r="U263" s="258"/>
      <c r="V263" s="258"/>
      <c r="W263" s="258"/>
      <c r="X263" s="258"/>
      <c r="Y263" s="258"/>
      <c r="Z263" s="258"/>
      <c r="AA263" s="258"/>
    </row>
    <row r="264" spans="2:27" x14ac:dyDescent="0.2">
      <c r="B264" s="258"/>
      <c r="C264" s="258"/>
      <c r="D264" s="258"/>
      <c r="E264" s="258"/>
      <c r="F264" s="258"/>
      <c r="G264" s="258"/>
      <c r="H264" s="258"/>
      <c r="I264" s="258"/>
      <c r="J264" s="258"/>
      <c r="K264" s="258"/>
      <c r="L264" s="258"/>
      <c r="M264" s="258"/>
      <c r="N264" s="258"/>
      <c r="O264" s="258"/>
      <c r="P264" s="258"/>
      <c r="Q264" s="258"/>
      <c r="R264" s="258"/>
      <c r="S264" s="258"/>
      <c r="T264" s="258"/>
      <c r="U264" s="258"/>
      <c r="V264" s="258"/>
      <c r="W264" s="258"/>
      <c r="X264" s="258"/>
      <c r="Y264" s="258"/>
      <c r="Z264" s="258"/>
      <c r="AA264" s="258"/>
    </row>
    <row r="266" spans="2:27" x14ac:dyDescent="0.2">
      <c r="B266" s="273"/>
      <c r="C266" s="273">
        <v>40</v>
      </c>
      <c r="D266" s="273">
        <v>41</v>
      </c>
      <c r="E266" s="273">
        <v>42</v>
      </c>
      <c r="F266" s="273">
        <v>43</v>
      </c>
      <c r="G266" s="273">
        <v>44</v>
      </c>
      <c r="H266" s="273" t="s">
        <v>235</v>
      </c>
      <c r="I266" s="273">
        <v>45</v>
      </c>
      <c r="J266" s="273">
        <v>46</v>
      </c>
      <c r="K266" s="273">
        <v>47</v>
      </c>
      <c r="L266" s="273">
        <v>48</v>
      </c>
      <c r="M266" s="273">
        <v>49</v>
      </c>
      <c r="N266" s="273" t="s">
        <v>236</v>
      </c>
      <c r="O266" s="273">
        <v>50</v>
      </c>
      <c r="P266" s="273">
        <v>51</v>
      </c>
      <c r="Q266" s="273">
        <v>52</v>
      </c>
      <c r="R266" s="273">
        <v>53</v>
      </c>
      <c r="S266" s="273">
        <v>54</v>
      </c>
      <c r="T266" s="273" t="s">
        <v>237</v>
      </c>
      <c r="U266" s="273">
        <v>55</v>
      </c>
      <c r="V266" s="273">
        <v>56</v>
      </c>
      <c r="W266" s="273">
        <v>57</v>
      </c>
      <c r="X266" s="273">
        <v>58</v>
      </c>
      <c r="Y266" s="273">
        <v>59</v>
      </c>
      <c r="Z266" s="273" t="s">
        <v>238</v>
      </c>
    </row>
    <row r="267" spans="2:27" x14ac:dyDescent="0.2">
      <c r="B267" s="267" t="s">
        <v>11</v>
      </c>
      <c r="C267" s="243">
        <v>111</v>
      </c>
      <c r="D267" s="243">
        <v>136</v>
      </c>
      <c r="E267" s="243">
        <v>126</v>
      </c>
      <c r="F267" s="243">
        <v>134</v>
      </c>
      <c r="G267" s="243">
        <v>132</v>
      </c>
      <c r="H267" s="243">
        <v>639</v>
      </c>
      <c r="I267" s="243">
        <v>128</v>
      </c>
      <c r="J267" s="243">
        <v>125</v>
      </c>
      <c r="K267" s="243">
        <v>112</v>
      </c>
      <c r="L267" s="243">
        <v>130</v>
      </c>
      <c r="M267" s="243">
        <v>111</v>
      </c>
      <c r="N267" s="243">
        <v>606</v>
      </c>
      <c r="O267" s="243">
        <v>110</v>
      </c>
      <c r="P267" s="243">
        <v>117</v>
      </c>
      <c r="Q267" s="243">
        <v>139</v>
      </c>
      <c r="R267" s="243">
        <v>113</v>
      </c>
      <c r="S267" s="243">
        <v>121</v>
      </c>
      <c r="T267" s="243">
        <v>600</v>
      </c>
      <c r="U267" s="243">
        <v>103</v>
      </c>
      <c r="V267" s="243">
        <v>110</v>
      </c>
      <c r="W267" s="243">
        <v>94</v>
      </c>
      <c r="X267" s="243">
        <v>93</v>
      </c>
      <c r="Y267" s="243">
        <v>91</v>
      </c>
      <c r="Z267" s="243">
        <v>491</v>
      </c>
    </row>
    <row r="268" spans="2:27" x14ac:dyDescent="0.2">
      <c r="B268" s="267" t="s">
        <v>13</v>
      </c>
      <c r="C268" s="243">
        <v>17</v>
      </c>
      <c r="D268" s="243">
        <v>14</v>
      </c>
      <c r="E268" s="243">
        <v>14</v>
      </c>
      <c r="F268" s="243">
        <v>8</v>
      </c>
      <c r="G268" s="243">
        <v>12</v>
      </c>
      <c r="H268" s="243">
        <v>65</v>
      </c>
      <c r="I268" s="243">
        <v>17</v>
      </c>
      <c r="J268" s="243">
        <v>11</v>
      </c>
      <c r="K268" s="243">
        <v>13</v>
      </c>
      <c r="L268" s="243">
        <v>10</v>
      </c>
      <c r="M268" s="243">
        <v>11</v>
      </c>
      <c r="N268" s="243">
        <v>62</v>
      </c>
      <c r="O268" s="243">
        <v>21</v>
      </c>
      <c r="P268" s="243">
        <v>9</v>
      </c>
      <c r="Q268" s="243">
        <v>15</v>
      </c>
      <c r="R268" s="243">
        <v>12</v>
      </c>
      <c r="S268" s="243">
        <v>5</v>
      </c>
      <c r="T268" s="243">
        <v>62</v>
      </c>
      <c r="U268" s="243">
        <v>10</v>
      </c>
      <c r="V268" s="243">
        <v>9</v>
      </c>
      <c r="W268" s="243">
        <v>3</v>
      </c>
      <c r="X268" s="243">
        <v>6</v>
      </c>
      <c r="Y268" s="243">
        <v>7</v>
      </c>
      <c r="Z268" s="243">
        <v>35</v>
      </c>
    </row>
    <row r="269" spans="2:27" x14ac:dyDescent="0.2">
      <c r="B269" s="267" t="s">
        <v>15</v>
      </c>
      <c r="C269" s="243">
        <v>14</v>
      </c>
      <c r="D269" s="243">
        <v>17</v>
      </c>
      <c r="E269" s="243">
        <v>22</v>
      </c>
      <c r="F269" s="243">
        <v>25</v>
      </c>
      <c r="G269" s="243">
        <v>26</v>
      </c>
      <c r="H269" s="243">
        <v>104</v>
      </c>
      <c r="I269" s="243">
        <v>29</v>
      </c>
      <c r="J269" s="243">
        <v>16</v>
      </c>
      <c r="K269" s="243">
        <v>22</v>
      </c>
      <c r="L269" s="243">
        <v>22</v>
      </c>
      <c r="M269" s="243">
        <v>19</v>
      </c>
      <c r="N269" s="243">
        <v>108</v>
      </c>
      <c r="O269" s="243">
        <v>18</v>
      </c>
      <c r="P269" s="243">
        <v>22</v>
      </c>
      <c r="Q269" s="243">
        <v>12</v>
      </c>
      <c r="R269" s="243">
        <v>15</v>
      </c>
      <c r="S269" s="243">
        <v>14</v>
      </c>
      <c r="T269" s="243">
        <v>81</v>
      </c>
      <c r="U269" s="243">
        <v>12</v>
      </c>
      <c r="V269" s="243">
        <v>8</v>
      </c>
      <c r="W269" s="243">
        <v>12</v>
      </c>
      <c r="X269" s="243">
        <v>24</v>
      </c>
      <c r="Y269" s="243">
        <v>5</v>
      </c>
      <c r="Z269" s="243">
        <v>61</v>
      </c>
    </row>
    <row r="270" spans="2:27" x14ac:dyDescent="0.2">
      <c r="B270" s="267" t="s">
        <v>17</v>
      </c>
      <c r="C270" s="243">
        <v>17</v>
      </c>
      <c r="D270" s="243">
        <v>15</v>
      </c>
      <c r="E270" s="243">
        <v>15</v>
      </c>
      <c r="F270" s="243">
        <v>13</v>
      </c>
      <c r="G270" s="243">
        <v>14</v>
      </c>
      <c r="H270" s="243">
        <v>74</v>
      </c>
      <c r="I270" s="243">
        <v>23</v>
      </c>
      <c r="J270" s="243">
        <v>20</v>
      </c>
      <c r="K270" s="243">
        <v>12</v>
      </c>
      <c r="L270" s="243">
        <v>18</v>
      </c>
      <c r="M270" s="243">
        <v>12</v>
      </c>
      <c r="N270" s="243">
        <v>85</v>
      </c>
      <c r="O270" s="243">
        <v>15</v>
      </c>
      <c r="P270" s="243">
        <v>11</v>
      </c>
      <c r="Q270" s="243">
        <v>8</v>
      </c>
      <c r="R270" s="243">
        <v>15</v>
      </c>
      <c r="S270" s="243">
        <v>9</v>
      </c>
      <c r="T270" s="243">
        <v>58</v>
      </c>
      <c r="U270" s="243">
        <v>10</v>
      </c>
      <c r="V270" s="243">
        <v>6</v>
      </c>
      <c r="W270" s="243">
        <v>6</v>
      </c>
      <c r="X270" s="243">
        <v>8</v>
      </c>
      <c r="Y270" s="243">
        <v>10</v>
      </c>
      <c r="Z270" s="243">
        <v>40</v>
      </c>
    </row>
    <row r="271" spans="2:27" x14ac:dyDescent="0.2">
      <c r="B271" s="267" t="s">
        <v>19</v>
      </c>
      <c r="C271" s="243">
        <v>12</v>
      </c>
      <c r="D271" s="243">
        <v>17</v>
      </c>
      <c r="E271" s="243">
        <v>13</v>
      </c>
      <c r="F271" s="243">
        <v>22</v>
      </c>
      <c r="G271" s="243">
        <v>17</v>
      </c>
      <c r="H271" s="243">
        <v>81</v>
      </c>
      <c r="I271" s="243">
        <v>22</v>
      </c>
      <c r="J271" s="243">
        <v>10</v>
      </c>
      <c r="K271" s="243">
        <v>21</v>
      </c>
      <c r="L271" s="243">
        <v>6</v>
      </c>
      <c r="M271" s="243">
        <v>11</v>
      </c>
      <c r="N271" s="243">
        <v>70</v>
      </c>
      <c r="O271" s="243">
        <v>12</v>
      </c>
      <c r="P271" s="243">
        <v>12</v>
      </c>
      <c r="Q271" s="243">
        <v>6</v>
      </c>
      <c r="R271" s="243">
        <v>14</v>
      </c>
      <c r="S271" s="243">
        <v>10</v>
      </c>
      <c r="T271" s="243">
        <v>54</v>
      </c>
      <c r="U271" s="243">
        <v>4</v>
      </c>
      <c r="V271" s="243">
        <v>10</v>
      </c>
      <c r="W271" s="243">
        <v>9</v>
      </c>
      <c r="X271" s="243">
        <v>7</v>
      </c>
      <c r="Y271" s="243">
        <v>12</v>
      </c>
      <c r="Z271" s="243">
        <v>42</v>
      </c>
    </row>
    <row r="272" spans="2:27" x14ac:dyDescent="0.2">
      <c r="B272" s="267" t="s">
        <v>21</v>
      </c>
      <c r="C272" s="243">
        <v>10</v>
      </c>
      <c r="D272" s="243">
        <v>14</v>
      </c>
      <c r="E272" s="243">
        <v>10</v>
      </c>
      <c r="F272" s="243">
        <v>14</v>
      </c>
      <c r="G272" s="243">
        <v>13</v>
      </c>
      <c r="H272" s="243">
        <v>61</v>
      </c>
      <c r="I272" s="243">
        <v>12</v>
      </c>
      <c r="J272" s="243">
        <v>15</v>
      </c>
      <c r="K272" s="243">
        <v>14</v>
      </c>
      <c r="L272" s="243">
        <v>9</v>
      </c>
      <c r="M272" s="243">
        <v>9</v>
      </c>
      <c r="N272" s="243">
        <v>59</v>
      </c>
      <c r="O272" s="243">
        <v>13</v>
      </c>
      <c r="P272" s="243">
        <v>15</v>
      </c>
      <c r="Q272" s="243">
        <v>15</v>
      </c>
      <c r="R272" s="243">
        <v>9</v>
      </c>
      <c r="S272" s="243">
        <v>6</v>
      </c>
      <c r="T272" s="243">
        <v>58</v>
      </c>
      <c r="U272" s="243">
        <v>6</v>
      </c>
      <c r="V272" s="243">
        <v>5</v>
      </c>
      <c r="W272" s="243">
        <v>4</v>
      </c>
      <c r="X272" s="243">
        <v>10</v>
      </c>
      <c r="Y272" s="243">
        <v>12</v>
      </c>
      <c r="Z272" s="243">
        <v>37</v>
      </c>
    </row>
    <row r="273" spans="2:26" x14ac:dyDescent="0.2">
      <c r="B273" s="267" t="s">
        <v>23</v>
      </c>
      <c r="C273" s="243">
        <v>19</v>
      </c>
      <c r="D273" s="243">
        <v>17</v>
      </c>
      <c r="E273" s="243">
        <v>24</v>
      </c>
      <c r="F273" s="243">
        <v>23</v>
      </c>
      <c r="G273" s="243">
        <v>27</v>
      </c>
      <c r="H273" s="243">
        <v>110</v>
      </c>
      <c r="I273" s="243">
        <v>37</v>
      </c>
      <c r="J273" s="243">
        <v>31</v>
      </c>
      <c r="K273" s="243">
        <v>24</v>
      </c>
      <c r="L273" s="243">
        <v>31</v>
      </c>
      <c r="M273" s="243">
        <v>17</v>
      </c>
      <c r="N273" s="243">
        <v>140</v>
      </c>
      <c r="O273" s="243">
        <v>22</v>
      </c>
      <c r="P273" s="243">
        <v>12</v>
      </c>
      <c r="Q273" s="243">
        <v>27</v>
      </c>
      <c r="R273" s="243">
        <v>26</v>
      </c>
      <c r="S273" s="243">
        <v>17</v>
      </c>
      <c r="T273" s="243">
        <v>104</v>
      </c>
      <c r="U273" s="243">
        <v>19</v>
      </c>
      <c r="V273" s="243">
        <v>14</v>
      </c>
      <c r="W273" s="243">
        <v>15</v>
      </c>
      <c r="X273" s="243">
        <v>11</v>
      </c>
      <c r="Y273" s="243">
        <v>9</v>
      </c>
      <c r="Z273" s="243">
        <v>68</v>
      </c>
    </row>
    <row r="274" spans="2:26" x14ac:dyDescent="0.2">
      <c r="B274" s="267" t="s">
        <v>25</v>
      </c>
      <c r="C274" s="243">
        <v>16</v>
      </c>
      <c r="D274" s="243">
        <v>13</v>
      </c>
      <c r="E274" s="243">
        <v>14</v>
      </c>
      <c r="F274" s="243">
        <v>15</v>
      </c>
      <c r="G274" s="243">
        <v>10</v>
      </c>
      <c r="H274" s="243">
        <v>68</v>
      </c>
      <c r="I274" s="243">
        <v>12</v>
      </c>
      <c r="J274" s="243">
        <v>16</v>
      </c>
      <c r="K274" s="243">
        <v>11</v>
      </c>
      <c r="L274" s="243">
        <v>7</v>
      </c>
      <c r="M274" s="243">
        <v>16</v>
      </c>
      <c r="N274" s="243">
        <v>62</v>
      </c>
      <c r="O274" s="243">
        <v>14</v>
      </c>
      <c r="P274" s="243">
        <v>9</v>
      </c>
      <c r="Q274" s="243">
        <v>10</v>
      </c>
      <c r="R274" s="243">
        <v>9</v>
      </c>
      <c r="S274" s="243">
        <v>9</v>
      </c>
      <c r="T274" s="243">
        <v>51</v>
      </c>
      <c r="U274" s="243">
        <v>11</v>
      </c>
      <c r="V274" s="243">
        <v>7</v>
      </c>
      <c r="W274" s="243">
        <v>11</v>
      </c>
      <c r="X274" s="243">
        <v>10</v>
      </c>
      <c r="Y274" s="243">
        <v>14</v>
      </c>
      <c r="Z274" s="243">
        <v>53</v>
      </c>
    </row>
    <row r="275" spans="2:26" x14ac:dyDescent="0.2">
      <c r="B275" s="267" t="s">
        <v>27</v>
      </c>
      <c r="C275" s="243">
        <v>10</v>
      </c>
      <c r="D275" s="243">
        <v>12</v>
      </c>
      <c r="E275" s="243">
        <v>11</v>
      </c>
      <c r="F275" s="243">
        <v>13</v>
      </c>
      <c r="G275" s="243">
        <v>17</v>
      </c>
      <c r="H275" s="243">
        <v>63</v>
      </c>
      <c r="I275" s="243">
        <v>10</v>
      </c>
      <c r="J275" s="243">
        <v>10</v>
      </c>
      <c r="K275" s="243">
        <v>12</v>
      </c>
      <c r="L275" s="243">
        <v>9</v>
      </c>
      <c r="M275" s="243">
        <v>8</v>
      </c>
      <c r="N275" s="243">
        <v>49</v>
      </c>
      <c r="O275" s="243">
        <v>8</v>
      </c>
      <c r="P275" s="243">
        <v>6</v>
      </c>
      <c r="Q275" s="243">
        <v>12</v>
      </c>
      <c r="R275" s="243">
        <v>6</v>
      </c>
      <c r="S275" s="243">
        <v>6</v>
      </c>
      <c r="T275" s="243">
        <v>38</v>
      </c>
      <c r="U275" s="243">
        <v>10</v>
      </c>
      <c r="V275" s="243">
        <v>2</v>
      </c>
      <c r="W275" s="243">
        <v>8</v>
      </c>
      <c r="X275" s="243">
        <v>9</v>
      </c>
      <c r="Y275" s="243">
        <v>3</v>
      </c>
      <c r="Z275" s="243">
        <v>32</v>
      </c>
    </row>
    <row r="276" spans="2:26" x14ac:dyDescent="0.2">
      <c r="B276" s="267" t="s">
        <v>29</v>
      </c>
      <c r="C276" s="243">
        <v>17</v>
      </c>
      <c r="D276" s="243">
        <v>10</v>
      </c>
      <c r="E276" s="243">
        <v>15</v>
      </c>
      <c r="F276" s="243">
        <v>10</v>
      </c>
      <c r="G276" s="243">
        <v>14</v>
      </c>
      <c r="H276" s="243">
        <v>66</v>
      </c>
      <c r="I276" s="243">
        <v>16</v>
      </c>
      <c r="J276" s="243">
        <v>18</v>
      </c>
      <c r="K276" s="243">
        <v>24</v>
      </c>
      <c r="L276" s="243">
        <v>15</v>
      </c>
      <c r="M276" s="243">
        <v>22</v>
      </c>
      <c r="N276" s="243">
        <v>95</v>
      </c>
      <c r="O276" s="243">
        <v>11</v>
      </c>
      <c r="P276" s="243">
        <v>16</v>
      </c>
      <c r="Q276" s="243">
        <v>13</v>
      </c>
      <c r="R276" s="243">
        <v>14</v>
      </c>
      <c r="S276" s="243">
        <v>15</v>
      </c>
      <c r="T276" s="243">
        <v>69</v>
      </c>
      <c r="U276" s="243">
        <v>13</v>
      </c>
      <c r="V276" s="243">
        <v>10</v>
      </c>
      <c r="W276" s="243">
        <v>12</v>
      </c>
      <c r="X276" s="243">
        <v>9</v>
      </c>
      <c r="Y276" s="243">
        <v>9</v>
      </c>
      <c r="Z276" s="243">
        <v>53</v>
      </c>
    </row>
    <row r="277" spans="2:26" x14ac:dyDescent="0.2">
      <c r="B277" s="267" t="s">
        <v>31</v>
      </c>
      <c r="C277" s="243">
        <v>12</v>
      </c>
      <c r="D277" s="243">
        <v>13</v>
      </c>
      <c r="E277" s="243">
        <v>15</v>
      </c>
      <c r="F277" s="243">
        <v>19</v>
      </c>
      <c r="G277" s="243">
        <v>10</v>
      </c>
      <c r="H277" s="243">
        <v>69</v>
      </c>
      <c r="I277" s="243">
        <v>19</v>
      </c>
      <c r="J277" s="243">
        <v>14</v>
      </c>
      <c r="K277" s="243">
        <v>10</v>
      </c>
      <c r="L277" s="243">
        <v>18</v>
      </c>
      <c r="M277" s="243">
        <v>11</v>
      </c>
      <c r="N277" s="243">
        <v>72</v>
      </c>
      <c r="O277" s="243">
        <v>17</v>
      </c>
      <c r="P277" s="243">
        <v>14</v>
      </c>
      <c r="Q277" s="243">
        <v>13</v>
      </c>
      <c r="R277" s="243">
        <v>7</v>
      </c>
      <c r="S277" s="243">
        <v>6</v>
      </c>
      <c r="T277" s="243">
        <v>57</v>
      </c>
      <c r="U277" s="243">
        <v>9</v>
      </c>
      <c r="V277" s="243">
        <v>12</v>
      </c>
      <c r="W277" s="243">
        <v>12</v>
      </c>
      <c r="X277" s="243">
        <v>9</v>
      </c>
      <c r="Y277" s="243">
        <v>11</v>
      </c>
      <c r="Z277" s="243">
        <v>53</v>
      </c>
    </row>
    <row r="278" spans="2:26" x14ac:dyDescent="0.2">
      <c r="B278" s="267" t="s">
        <v>33</v>
      </c>
      <c r="C278" s="243">
        <v>20</v>
      </c>
      <c r="D278" s="243">
        <v>20</v>
      </c>
      <c r="E278" s="243">
        <v>22</v>
      </c>
      <c r="F278" s="243">
        <v>20</v>
      </c>
      <c r="G278" s="243">
        <v>17</v>
      </c>
      <c r="H278" s="243">
        <v>99</v>
      </c>
      <c r="I278" s="243">
        <v>23</v>
      </c>
      <c r="J278" s="243">
        <v>13</v>
      </c>
      <c r="K278" s="243">
        <v>16</v>
      </c>
      <c r="L278" s="243">
        <v>10</v>
      </c>
      <c r="M278" s="243">
        <v>16</v>
      </c>
      <c r="N278" s="243">
        <v>78</v>
      </c>
      <c r="O278" s="243">
        <v>18</v>
      </c>
      <c r="P278" s="243">
        <v>10</v>
      </c>
      <c r="Q278" s="243">
        <v>18</v>
      </c>
      <c r="R278" s="243">
        <v>8</v>
      </c>
      <c r="S278" s="243">
        <v>7</v>
      </c>
      <c r="T278" s="243">
        <v>61</v>
      </c>
      <c r="U278" s="243">
        <v>10</v>
      </c>
      <c r="V278" s="243">
        <v>9</v>
      </c>
      <c r="W278" s="243">
        <v>8</v>
      </c>
      <c r="X278" s="243">
        <v>10</v>
      </c>
      <c r="Y278" s="243">
        <v>7</v>
      </c>
      <c r="Z278" s="243">
        <v>44</v>
      </c>
    </row>
    <row r="279" spans="2:26" x14ac:dyDescent="0.2">
      <c r="B279" s="267" t="s">
        <v>35</v>
      </c>
      <c r="C279" s="243">
        <v>17</v>
      </c>
      <c r="D279" s="243">
        <v>21</v>
      </c>
      <c r="E279" s="243">
        <v>20</v>
      </c>
      <c r="F279" s="243">
        <v>10</v>
      </c>
      <c r="G279" s="243">
        <v>14</v>
      </c>
      <c r="H279" s="243">
        <v>82</v>
      </c>
      <c r="I279" s="243">
        <v>17</v>
      </c>
      <c r="J279" s="243">
        <v>9</v>
      </c>
      <c r="K279" s="243">
        <v>16</v>
      </c>
      <c r="L279" s="243">
        <v>15</v>
      </c>
      <c r="M279" s="243">
        <v>16</v>
      </c>
      <c r="N279" s="243">
        <v>73</v>
      </c>
      <c r="O279" s="243">
        <v>12</v>
      </c>
      <c r="P279" s="243">
        <v>12</v>
      </c>
      <c r="Q279" s="243">
        <v>10</v>
      </c>
      <c r="R279" s="243">
        <v>10</v>
      </c>
      <c r="S279" s="243">
        <v>11</v>
      </c>
      <c r="T279" s="243">
        <v>55</v>
      </c>
      <c r="U279" s="243">
        <v>9</v>
      </c>
      <c r="V279" s="243">
        <v>8</v>
      </c>
      <c r="W279" s="243">
        <v>5</v>
      </c>
      <c r="X279" s="243">
        <v>10</v>
      </c>
      <c r="Y279" s="243">
        <v>8</v>
      </c>
      <c r="Z279" s="243">
        <v>40</v>
      </c>
    </row>
    <row r="280" spans="2:26" x14ac:dyDescent="0.2">
      <c r="B280" s="267" t="s">
        <v>37</v>
      </c>
      <c r="C280" s="243">
        <v>21</v>
      </c>
      <c r="D280" s="243">
        <v>25</v>
      </c>
      <c r="E280" s="243">
        <v>23</v>
      </c>
      <c r="F280" s="243">
        <v>30</v>
      </c>
      <c r="G280" s="243">
        <v>18</v>
      </c>
      <c r="H280" s="243">
        <v>117</v>
      </c>
      <c r="I280" s="243">
        <v>21</v>
      </c>
      <c r="J280" s="243">
        <v>14</v>
      </c>
      <c r="K280" s="243">
        <v>17</v>
      </c>
      <c r="L280" s="243">
        <v>23</v>
      </c>
      <c r="M280" s="243">
        <v>18</v>
      </c>
      <c r="N280" s="243">
        <v>93</v>
      </c>
      <c r="O280" s="243">
        <v>26</v>
      </c>
      <c r="P280" s="243">
        <v>17</v>
      </c>
      <c r="Q280" s="243">
        <v>13</v>
      </c>
      <c r="R280" s="243">
        <v>23</v>
      </c>
      <c r="S280" s="243">
        <v>19</v>
      </c>
      <c r="T280" s="243">
        <v>98</v>
      </c>
      <c r="U280" s="243">
        <v>20</v>
      </c>
      <c r="V280" s="243">
        <v>15</v>
      </c>
      <c r="W280" s="243">
        <v>19</v>
      </c>
      <c r="X280" s="243">
        <v>28</v>
      </c>
      <c r="Y280" s="243">
        <v>20</v>
      </c>
      <c r="Z280" s="243">
        <v>102</v>
      </c>
    </row>
    <row r="281" spans="2:26" x14ac:dyDescent="0.2">
      <c r="B281" s="267" t="s">
        <v>39</v>
      </c>
      <c r="C281" s="243">
        <v>16</v>
      </c>
      <c r="D281" s="243">
        <v>13</v>
      </c>
      <c r="E281" s="243">
        <v>15</v>
      </c>
      <c r="F281" s="243">
        <v>21</v>
      </c>
      <c r="G281" s="243">
        <v>8</v>
      </c>
      <c r="H281" s="243">
        <v>73</v>
      </c>
      <c r="I281" s="243">
        <v>20</v>
      </c>
      <c r="J281" s="243">
        <v>11</v>
      </c>
      <c r="K281" s="243">
        <v>18</v>
      </c>
      <c r="L281" s="243">
        <v>15</v>
      </c>
      <c r="M281" s="243">
        <v>13</v>
      </c>
      <c r="N281" s="243">
        <v>77</v>
      </c>
      <c r="O281" s="243">
        <v>14</v>
      </c>
      <c r="P281" s="243">
        <v>12</v>
      </c>
      <c r="Q281" s="243">
        <v>14</v>
      </c>
      <c r="R281" s="243">
        <v>10</v>
      </c>
      <c r="S281" s="243">
        <v>13</v>
      </c>
      <c r="T281" s="243">
        <v>63</v>
      </c>
      <c r="U281" s="243">
        <v>5</v>
      </c>
      <c r="V281" s="243">
        <v>7</v>
      </c>
      <c r="W281" s="243">
        <v>6</v>
      </c>
      <c r="X281" s="243">
        <v>7</v>
      </c>
      <c r="Y281" s="243">
        <v>1</v>
      </c>
      <c r="Z281" s="243">
        <v>26</v>
      </c>
    </row>
    <row r="282" spans="2:26" x14ac:dyDescent="0.2">
      <c r="B282" s="267" t="s">
        <v>41</v>
      </c>
      <c r="C282" s="243">
        <v>19</v>
      </c>
      <c r="D282" s="243">
        <v>19</v>
      </c>
      <c r="E282" s="243">
        <v>14</v>
      </c>
      <c r="F282" s="243">
        <v>9</v>
      </c>
      <c r="G282" s="243">
        <v>12</v>
      </c>
      <c r="H282" s="243">
        <v>73</v>
      </c>
      <c r="I282" s="243">
        <v>22</v>
      </c>
      <c r="J282" s="243">
        <v>13</v>
      </c>
      <c r="K282" s="243">
        <v>11</v>
      </c>
      <c r="L282" s="243">
        <v>12</v>
      </c>
      <c r="M282" s="243">
        <v>15</v>
      </c>
      <c r="N282" s="243">
        <v>73</v>
      </c>
      <c r="O282" s="243">
        <v>11</v>
      </c>
      <c r="P282" s="243">
        <v>17</v>
      </c>
      <c r="Q282" s="243">
        <v>8</v>
      </c>
      <c r="R282" s="243">
        <v>9</v>
      </c>
      <c r="S282" s="243">
        <v>20</v>
      </c>
      <c r="T282" s="243">
        <v>65</v>
      </c>
      <c r="U282" s="243">
        <v>8</v>
      </c>
      <c r="V282" s="243">
        <v>11</v>
      </c>
      <c r="W282" s="243">
        <v>11</v>
      </c>
      <c r="X282" s="243">
        <v>8</v>
      </c>
      <c r="Y282" s="243">
        <v>6</v>
      </c>
      <c r="Z282" s="243">
        <v>44</v>
      </c>
    </row>
    <row r="283" spans="2:26" x14ac:dyDescent="0.2">
      <c r="B283" s="267" t="s">
        <v>43</v>
      </c>
      <c r="C283" s="243">
        <v>13</v>
      </c>
      <c r="D283" s="243">
        <v>15</v>
      </c>
      <c r="E283" s="243">
        <v>14</v>
      </c>
      <c r="F283" s="243">
        <v>19</v>
      </c>
      <c r="G283" s="243">
        <v>13</v>
      </c>
      <c r="H283" s="243">
        <v>74</v>
      </c>
      <c r="I283" s="243">
        <v>11</v>
      </c>
      <c r="J283" s="243">
        <v>10</v>
      </c>
      <c r="K283" s="243">
        <v>13</v>
      </c>
      <c r="L283" s="243">
        <v>11</v>
      </c>
      <c r="M283" s="243">
        <v>12</v>
      </c>
      <c r="N283" s="243">
        <v>57</v>
      </c>
      <c r="O283" s="243">
        <v>16</v>
      </c>
      <c r="P283" s="243">
        <v>13</v>
      </c>
      <c r="Q283" s="243">
        <v>15</v>
      </c>
      <c r="R283" s="243">
        <v>13</v>
      </c>
      <c r="S283" s="243">
        <v>13</v>
      </c>
      <c r="T283" s="243">
        <v>70</v>
      </c>
      <c r="U283" s="243">
        <v>13</v>
      </c>
      <c r="V283" s="243">
        <v>14</v>
      </c>
      <c r="W283" s="243">
        <v>10</v>
      </c>
      <c r="X283" s="243">
        <v>15</v>
      </c>
      <c r="Y283" s="243">
        <v>6</v>
      </c>
      <c r="Z283" s="243">
        <v>58</v>
      </c>
    </row>
    <row r="284" spans="2:26" x14ac:dyDescent="0.2">
      <c r="B284" s="267" t="s">
        <v>45</v>
      </c>
      <c r="C284" s="243">
        <v>17</v>
      </c>
      <c r="D284" s="243">
        <v>17</v>
      </c>
      <c r="E284" s="243">
        <v>16</v>
      </c>
      <c r="F284" s="243">
        <v>11</v>
      </c>
      <c r="G284" s="243">
        <v>17</v>
      </c>
      <c r="H284" s="243">
        <v>78</v>
      </c>
      <c r="I284" s="243">
        <v>17</v>
      </c>
      <c r="J284" s="243">
        <v>15</v>
      </c>
      <c r="K284" s="243">
        <v>14</v>
      </c>
      <c r="L284" s="243">
        <v>15</v>
      </c>
      <c r="M284" s="243">
        <v>13</v>
      </c>
      <c r="N284" s="243">
        <v>74</v>
      </c>
      <c r="O284" s="243">
        <v>13</v>
      </c>
      <c r="P284" s="243">
        <v>8</v>
      </c>
      <c r="Q284" s="243">
        <v>5</v>
      </c>
      <c r="R284" s="243">
        <v>9</v>
      </c>
      <c r="S284" s="243">
        <v>12</v>
      </c>
      <c r="T284" s="243">
        <v>47</v>
      </c>
      <c r="U284" s="243">
        <v>8</v>
      </c>
      <c r="V284" s="243">
        <v>8</v>
      </c>
      <c r="W284" s="243">
        <v>13</v>
      </c>
      <c r="X284" s="243">
        <v>10</v>
      </c>
      <c r="Y284" s="243">
        <v>9</v>
      </c>
      <c r="Z284" s="243">
        <v>48</v>
      </c>
    </row>
    <row r="285" spans="2:26" x14ac:dyDescent="0.2">
      <c r="B285" s="258"/>
      <c r="C285" s="258">
        <v>378</v>
      </c>
      <c r="D285" s="258">
        <v>408</v>
      </c>
      <c r="E285" s="258">
        <v>403</v>
      </c>
      <c r="F285" s="258">
        <v>416</v>
      </c>
      <c r="G285" s="258">
        <v>391</v>
      </c>
      <c r="H285" s="258">
        <v>1996</v>
      </c>
      <c r="I285" s="258">
        <v>456</v>
      </c>
      <c r="J285" s="258">
        <v>371</v>
      </c>
      <c r="K285" s="258">
        <v>380</v>
      </c>
      <c r="L285" s="258">
        <v>376</v>
      </c>
      <c r="M285" s="258">
        <v>350</v>
      </c>
      <c r="N285" s="258">
        <v>1933</v>
      </c>
      <c r="O285" s="258">
        <v>371</v>
      </c>
      <c r="P285" s="258">
        <v>332</v>
      </c>
      <c r="Q285" s="258">
        <v>353</v>
      </c>
      <c r="R285" s="258">
        <v>322</v>
      </c>
      <c r="S285" s="258">
        <v>313</v>
      </c>
      <c r="T285" s="258">
        <v>1691</v>
      </c>
      <c r="U285" s="258">
        <v>280</v>
      </c>
      <c r="V285" s="258">
        <v>265</v>
      </c>
      <c r="W285" s="258">
        <v>258</v>
      </c>
      <c r="X285" s="258">
        <v>284</v>
      </c>
      <c r="Y285" s="258">
        <v>240</v>
      </c>
      <c r="Z285" s="258">
        <v>1327</v>
      </c>
    </row>
    <row r="288" spans="2:26" x14ac:dyDescent="0.2">
      <c r="B288" s="273"/>
      <c r="C288" s="273">
        <v>60</v>
      </c>
      <c r="D288" s="273">
        <v>61</v>
      </c>
      <c r="E288" s="273">
        <v>62</v>
      </c>
      <c r="F288" s="273">
        <v>63</v>
      </c>
      <c r="G288" s="273">
        <v>64</v>
      </c>
      <c r="H288" s="273" t="s">
        <v>239</v>
      </c>
      <c r="I288" s="273">
        <v>65</v>
      </c>
      <c r="J288" s="273">
        <v>66</v>
      </c>
      <c r="K288" s="273">
        <v>67</v>
      </c>
      <c r="L288" s="273">
        <v>68</v>
      </c>
      <c r="M288" s="273">
        <v>69</v>
      </c>
      <c r="N288" s="273" t="s">
        <v>240</v>
      </c>
      <c r="O288" s="273">
        <v>70</v>
      </c>
      <c r="P288" s="273">
        <v>71</v>
      </c>
      <c r="Q288" s="273">
        <v>72</v>
      </c>
      <c r="R288" s="273">
        <v>73</v>
      </c>
      <c r="S288" s="273">
        <v>74</v>
      </c>
      <c r="T288" s="273" t="s">
        <v>241</v>
      </c>
      <c r="U288" s="273">
        <v>75</v>
      </c>
      <c r="V288" s="273">
        <v>76</v>
      </c>
      <c r="W288" s="273">
        <v>77</v>
      </c>
      <c r="X288" s="273">
        <v>78</v>
      </c>
      <c r="Y288" s="273">
        <v>79</v>
      </c>
      <c r="Z288" s="273" t="s">
        <v>242</v>
      </c>
    </row>
    <row r="289" spans="2:26" x14ac:dyDescent="0.2">
      <c r="B289" s="267" t="s">
        <v>11</v>
      </c>
      <c r="C289" s="243">
        <v>95</v>
      </c>
      <c r="D289" s="243">
        <v>62</v>
      </c>
      <c r="E289" s="243">
        <v>70</v>
      </c>
      <c r="F289" s="243">
        <v>49</v>
      </c>
      <c r="G289" s="243">
        <v>54</v>
      </c>
      <c r="H289" s="243">
        <v>330</v>
      </c>
      <c r="I289" s="243">
        <v>53</v>
      </c>
      <c r="J289" s="243">
        <v>45</v>
      </c>
      <c r="K289" s="243">
        <v>34</v>
      </c>
      <c r="L289" s="243">
        <v>32</v>
      </c>
      <c r="M289" s="243">
        <v>27</v>
      </c>
      <c r="N289" s="243">
        <v>191</v>
      </c>
      <c r="O289" s="243">
        <v>26</v>
      </c>
      <c r="P289" s="243">
        <v>26</v>
      </c>
      <c r="Q289" s="243">
        <v>32</v>
      </c>
      <c r="R289" s="243">
        <v>21</v>
      </c>
      <c r="S289" s="243">
        <v>23</v>
      </c>
      <c r="T289" s="243">
        <v>128</v>
      </c>
      <c r="U289" s="243">
        <v>17</v>
      </c>
      <c r="V289" s="243">
        <v>22</v>
      </c>
      <c r="W289" s="243">
        <v>16</v>
      </c>
      <c r="X289" s="243">
        <v>12</v>
      </c>
      <c r="Y289" s="243">
        <v>15</v>
      </c>
      <c r="Z289" s="243">
        <v>82</v>
      </c>
    </row>
    <row r="290" spans="2:26" x14ac:dyDescent="0.2">
      <c r="B290" s="267" t="s">
        <v>13</v>
      </c>
      <c r="C290" s="243">
        <v>3</v>
      </c>
      <c r="D290" s="243">
        <v>8</v>
      </c>
      <c r="E290" s="243">
        <v>7</v>
      </c>
      <c r="F290" s="243">
        <v>9</v>
      </c>
      <c r="G290" s="243">
        <v>8</v>
      </c>
      <c r="H290" s="243">
        <v>35</v>
      </c>
      <c r="I290" s="243">
        <v>3</v>
      </c>
      <c r="J290" s="243">
        <v>2</v>
      </c>
      <c r="K290" s="243">
        <v>4</v>
      </c>
      <c r="M290" s="243">
        <v>5</v>
      </c>
      <c r="N290" s="243">
        <v>14</v>
      </c>
      <c r="O290" s="243">
        <v>4</v>
      </c>
      <c r="P290" s="243">
        <v>1</v>
      </c>
      <c r="Q290" s="243">
        <v>3</v>
      </c>
      <c r="R290" s="243">
        <v>2</v>
      </c>
      <c r="S290" s="243">
        <v>4</v>
      </c>
      <c r="T290" s="243">
        <v>14</v>
      </c>
      <c r="U290" s="243">
        <v>1</v>
      </c>
      <c r="X290" s="243">
        <v>4</v>
      </c>
      <c r="Y290" s="243">
        <v>2</v>
      </c>
      <c r="Z290" s="243">
        <v>7</v>
      </c>
    </row>
    <row r="291" spans="2:26" x14ac:dyDescent="0.2">
      <c r="B291" s="267" t="s">
        <v>15</v>
      </c>
      <c r="C291" s="243">
        <v>11</v>
      </c>
      <c r="D291" s="243">
        <v>9</v>
      </c>
      <c r="E291" s="243">
        <v>8</v>
      </c>
      <c r="F291" s="243">
        <v>13</v>
      </c>
      <c r="G291" s="243">
        <v>6</v>
      </c>
      <c r="H291" s="243">
        <v>47</v>
      </c>
      <c r="I291" s="243">
        <v>12</v>
      </c>
      <c r="J291" s="243">
        <v>7</v>
      </c>
      <c r="K291" s="243">
        <v>1</v>
      </c>
      <c r="L291" s="243">
        <v>5</v>
      </c>
      <c r="M291" s="243">
        <v>3</v>
      </c>
      <c r="N291" s="243">
        <v>28</v>
      </c>
      <c r="O291" s="243">
        <v>4</v>
      </c>
      <c r="P291" s="243">
        <v>3</v>
      </c>
      <c r="Q291" s="243">
        <v>3</v>
      </c>
      <c r="R291" s="243">
        <v>7</v>
      </c>
      <c r="S291" s="243">
        <v>3</v>
      </c>
      <c r="T291" s="243">
        <v>20</v>
      </c>
      <c r="U291" s="243">
        <v>3</v>
      </c>
      <c r="V291" s="243">
        <v>4</v>
      </c>
      <c r="W291" s="243">
        <v>1</v>
      </c>
      <c r="X291" s="243">
        <v>3</v>
      </c>
      <c r="Y291" s="243">
        <v>4</v>
      </c>
      <c r="Z291" s="243">
        <v>15</v>
      </c>
    </row>
    <row r="292" spans="2:26" x14ac:dyDescent="0.2">
      <c r="B292" s="267" t="s">
        <v>17</v>
      </c>
      <c r="C292" s="243">
        <v>10</v>
      </c>
      <c r="D292" s="243">
        <v>12</v>
      </c>
      <c r="E292" s="243">
        <v>9</v>
      </c>
      <c r="F292" s="243">
        <v>8</v>
      </c>
      <c r="G292" s="243">
        <v>3</v>
      </c>
      <c r="H292" s="243">
        <v>42</v>
      </c>
      <c r="I292" s="243">
        <v>8</v>
      </c>
      <c r="J292" s="243">
        <v>7</v>
      </c>
      <c r="K292" s="243">
        <v>5</v>
      </c>
      <c r="L292" s="243">
        <v>2</v>
      </c>
      <c r="M292" s="243">
        <v>5</v>
      </c>
      <c r="N292" s="243">
        <v>27</v>
      </c>
      <c r="O292" s="243">
        <v>2</v>
      </c>
      <c r="P292" s="243">
        <v>5</v>
      </c>
      <c r="Q292" s="243">
        <v>3</v>
      </c>
      <c r="R292" s="243">
        <v>2</v>
      </c>
      <c r="S292" s="243">
        <v>1</v>
      </c>
      <c r="T292" s="243">
        <v>13</v>
      </c>
      <c r="U292" s="243">
        <v>2</v>
      </c>
      <c r="V292" s="243">
        <v>4</v>
      </c>
      <c r="W292" s="243">
        <v>4</v>
      </c>
      <c r="X292" s="243">
        <v>1</v>
      </c>
      <c r="Y292" s="243">
        <v>4</v>
      </c>
      <c r="Z292" s="243">
        <v>15</v>
      </c>
    </row>
    <row r="293" spans="2:26" x14ac:dyDescent="0.2">
      <c r="B293" s="267" t="s">
        <v>19</v>
      </c>
      <c r="C293" s="243">
        <v>14</v>
      </c>
      <c r="D293" s="243">
        <v>8</v>
      </c>
      <c r="E293" s="243">
        <v>8</v>
      </c>
      <c r="F293" s="243">
        <v>7</v>
      </c>
      <c r="G293" s="243">
        <v>2</v>
      </c>
      <c r="H293" s="243">
        <v>39</v>
      </c>
      <c r="I293" s="243">
        <v>8</v>
      </c>
      <c r="J293" s="243">
        <v>6</v>
      </c>
      <c r="K293" s="243">
        <v>3</v>
      </c>
      <c r="L293" s="243">
        <v>9</v>
      </c>
      <c r="M293" s="243">
        <v>3</v>
      </c>
      <c r="N293" s="243">
        <v>29</v>
      </c>
      <c r="O293" s="243">
        <v>3</v>
      </c>
      <c r="P293" s="243">
        <v>3</v>
      </c>
      <c r="Q293" s="243">
        <v>2</v>
      </c>
      <c r="R293" s="243">
        <v>1</v>
      </c>
      <c r="S293" s="243">
        <v>3</v>
      </c>
      <c r="T293" s="243">
        <v>12</v>
      </c>
      <c r="U293" s="243">
        <v>2</v>
      </c>
      <c r="V293" s="243">
        <v>2</v>
      </c>
      <c r="W293" s="243">
        <v>1</v>
      </c>
      <c r="X293" s="243">
        <v>3</v>
      </c>
      <c r="Y293" s="243">
        <v>1</v>
      </c>
      <c r="Z293" s="243">
        <v>9</v>
      </c>
    </row>
    <row r="294" spans="2:26" x14ac:dyDescent="0.2">
      <c r="B294" s="267" t="s">
        <v>21</v>
      </c>
      <c r="C294" s="243">
        <v>9</v>
      </c>
      <c r="D294" s="243">
        <v>9</v>
      </c>
      <c r="E294" s="243">
        <v>1</v>
      </c>
      <c r="F294" s="243">
        <v>6</v>
      </c>
      <c r="G294" s="243">
        <v>8</v>
      </c>
      <c r="H294" s="243">
        <v>33</v>
      </c>
      <c r="I294" s="243">
        <v>3</v>
      </c>
      <c r="J294" s="243">
        <v>4</v>
      </c>
      <c r="K294" s="243">
        <v>1</v>
      </c>
      <c r="L294" s="243">
        <v>5</v>
      </c>
      <c r="M294" s="243">
        <v>2</v>
      </c>
      <c r="N294" s="243">
        <v>15</v>
      </c>
      <c r="O294" s="243">
        <v>4</v>
      </c>
      <c r="Q294" s="243">
        <v>3</v>
      </c>
      <c r="R294" s="243">
        <v>1</v>
      </c>
      <c r="S294" s="243">
        <v>3</v>
      </c>
      <c r="T294" s="243">
        <v>11</v>
      </c>
      <c r="U294" s="243">
        <v>5</v>
      </c>
      <c r="V294" s="243">
        <v>1</v>
      </c>
      <c r="W294" s="243">
        <v>1</v>
      </c>
      <c r="X294" s="243">
        <v>1</v>
      </c>
      <c r="Y294" s="243">
        <v>3</v>
      </c>
      <c r="Z294" s="243">
        <v>11</v>
      </c>
    </row>
    <row r="295" spans="2:26" x14ac:dyDescent="0.2">
      <c r="B295" s="267" t="s">
        <v>23</v>
      </c>
      <c r="C295" s="243">
        <v>13</v>
      </c>
      <c r="D295" s="243">
        <v>8</v>
      </c>
      <c r="E295" s="243">
        <v>9</v>
      </c>
      <c r="F295" s="243">
        <v>4</v>
      </c>
      <c r="G295" s="243">
        <v>10</v>
      </c>
      <c r="H295" s="243">
        <v>44</v>
      </c>
      <c r="I295" s="243">
        <v>9</v>
      </c>
      <c r="J295" s="243">
        <v>10</v>
      </c>
      <c r="K295" s="243">
        <v>8</v>
      </c>
      <c r="L295" s="243">
        <v>3</v>
      </c>
      <c r="M295" s="243">
        <v>4</v>
      </c>
      <c r="N295" s="243">
        <v>34</v>
      </c>
      <c r="O295" s="243">
        <v>4</v>
      </c>
      <c r="P295" s="243">
        <v>4</v>
      </c>
      <c r="Q295" s="243">
        <v>5</v>
      </c>
      <c r="R295" s="243">
        <v>3</v>
      </c>
      <c r="S295" s="243">
        <v>4</v>
      </c>
      <c r="T295" s="243">
        <v>20</v>
      </c>
      <c r="U295" s="243">
        <v>3</v>
      </c>
      <c r="V295" s="243">
        <v>8</v>
      </c>
      <c r="W295" s="243">
        <v>4</v>
      </c>
      <c r="X295" s="243">
        <v>7</v>
      </c>
      <c r="Y295" s="243">
        <v>2</v>
      </c>
      <c r="Z295" s="243">
        <v>24</v>
      </c>
    </row>
    <row r="296" spans="2:26" x14ac:dyDescent="0.2">
      <c r="B296" s="267" t="s">
        <v>25</v>
      </c>
      <c r="C296" s="243">
        <v>13</v>
      </c>
      <c r="D296" s="243">
        <v>11</v>
      </c>
      <c r="E296" s="243">
        <v>5</v>
      </c>
      <c r="F296" s="243">
        <v>3</v>
      </c>
      <c r="G296" s="243">
        <v>6</v>
      </c>
      <c r="H296" s="243">
        <v>38</v>
      </c>
      <c r="I296" s="243">
        <v>2</v>
      </c>
      <c r="J296" s="243">
        <v>5</v>
      </c>
      <c r="K296" s="243">
        <v>4</v>
      </c>
      <c r="L296" s="243">
        <v>7</v>
      </c>
      <c r="M296" s="243">
        <v>2</v>
      </c>
      <c r="N296" s="243">
        <v>20</v>
      </c>
      <c r="O296" s="243">
        <v>1</v>
      </c>
      <c r="P296" s="243">
        <v>1</v>
      </c>
      <c r="S296" s="243">
        <v>5</v>
      </c>
      <c r="T296" s="243">
        <v>7</v>
      </c>
      <c r="U296" s="243">
        <v>1</v>
      </c>
      <c r="V296" s="243">
        <v>3</v>
      </c>
      <c r="W296" s="243">
        <v>2</v>
      </c>
      <c r="X296" s="243">
        <v>2</v>
      </c>
      <c r="Z296" s="243">
        <v>8</v>
      </c>
    </row>
    <row r="297" spans="2:26" x14ac:dyDescent="0.2">
      <c r="B297" s="267" t="s">
        <v>27</v>
      </c>
      <c r="C297" s="243">
        <v>6</v>
      </c>
      <c r="D297" s="243">
        <v>6</v>
      </c>
      <c r="E297" s="243">
        <v>5</v>
      </c>
      <c r="F297" s="243">
        <v>10</v>
      </c>
      <c r="G297" s="243">
        <v>6</v>
      </c>
      <c r="H297" s="243">
        <v>33</v>
      </c>
      <c r="I297" s="243">
        <v>5</v>
      </c>
      <c r="J297" s="243">
        <v>4</v>
      </c>
      <c r="K297" s="243">
        <v>6</v>
      </c>
      <c r="L297" s="243">
        <v>1</v>
      </c>
      <c r="M297" s="243">
        <v>3</v>
      </c>
      <c r="N297" s="243">
        <v>19</v>
      </c>
      <c r="O297" s="243">
        <v>5</v>
      </c>
      <c r="P297" s="243">
        <v>5</v>
      </c>
      <c r="Q297" s="243">
        <v>5</v>
      </c>
      <c r="R297" s="243">
        <v>1</v>
      </c>
      <c r="S297" s="243">
        <v>3</v>
      </c>
      <c r="T297" s="243">
        <v>19</v>
      </c>
      <c r="U297" s="243">
        <v>2</v>
      </c>
      <c r="V297" s="243">
        <v>3</v>
      </c>
      <c r="W297" s="243">
        <v>2</v>
      </c>
      <c r="X297" s="243">
        <v>2</v>
      </c>
      <c r="Y297" s="243">
        <v>1</v>
      </c>
      <c r="Z297" s="243">
        <v>10</v>
      </c>
    </row>
    <row r="298" spans="2:26" x14ac:dyDescent="0.2">
      <c r="B298" s="267" t="s">
        <v>29</v>
      </c>
      <c r="C298" s="243">
        <v>4</v>
      </c>
      <c r="D298" s="243">
        <v>10</v>
      </c>
      <c r="E298" s="243">
        <v>7</v>
      </c>
      <c r="F298" s="243">
        <v>9</v>
      </c>
      <c r="G298" s="243">
        <v>5</v>
      </c>
      <c r="H298" s="243">
        <v>35</v>
      </c>
      <c r="I298" s="243">
        <v>6</v>
      </c>
      <c r="J298" s="243">
        <v>5</v>
      </c>
      <c r="K298" s="243">
        <v>7</v>
      </c>
      <c r="L298" s="243">
        <v>4</v>
      </c>
      <c r="M298" s="243">
        <v>1</v>
      </c>
      <c r="N298" s="243">
        <v>23</v>
      </c>
      <c r="O298" s="243">
        <v>2</v>
      </c>
      <c r="P298" s="243">
        <v>5</v>
      </c>
      <c r="Q298" s="243">
        <v>4</v>
      </c>
      <c r="R298" s="243">
        <v>2</v>
      </c>
      <c r="S298" s="243">
        <v>3</v>
      </c>
      <c r="T298" s="243">
        <v>16</v>
      </c>
      <c r="U298" s="243">
        <v>1</v>
      </c>
      <c r="V298" s="243">
        <v>5</v>
      </c>
      <c r="W298" s="243">
        <v>7</v>
      </c>
      <c r="X298" s="243">
        <v>2</v>
      </c>
      <c r="Y298" s="243">
        <v>2</v>
      </c>
      <c r="Z298" s="243">
        <v>17</v>
      </c>
    </row>
    <row r="299" spans="2:26" x14ac:dyDescent="0.2">
      <c r="B299" s="267" t="s">
        <v>31</v>
      </c>
      <c r="C299" s="243">
        <v>6</v>
      </c>
      <c r="D299" s="243">
        <v>7</v>
      </c>
      <c r="E299" s="243">
        <v>4</v>
      </c>
      <c r="F299" s="243">
        <v>7</v>
      </c>
      <c r="G299" s="243">
        <v>8</v>
      </c>
      <c r="H299" s="243">
        <v>32</v>
      </c>
      <c r="I299" s="243">
        <v>4</v>
      </c>
      <c r="J299" s="243">
        <v>7</v>
      </c>
      <c r="K299" s="243">
        <v>4</v>
      </c>
      <c r="L299" s="243">
        <v>2</v>
      </c>
      <c r="M299" s="243">
        <v>4</v>
      </c>
      <c r="N299" s="243">
        <v>21</v>
      </c>
      <c r="O299" s="243">
        <v>2</v>
      </c>
      <c r="P299" s="243">
        <v>3</v>
      </c>
      <c r="Q299" s="243">
        <v>4</v>
      </c>
      <c r="R299" s="243">
        <v>3</v>
      </c>
      <c r="S299" s="243">
        <v>4</v>
      </c>
      <c r="T299" s="243">
        <v>16</v>
      </c>
      <c r="U299" s="243">
        <v>2</v>
      </c>
      <c r="V299" s="243">
        <v>2</v>
      </c>
      <c r="W299" s="243">
        <v>2</v>
      </c>
      <c r="X299" s="243">
        <v>2</v>
      </c>
      <c r="Y299" s="243">
        <v>3</v>
      </c>
      <c r="Z299" s="243">
        <v>11</v>
      </c>
    </row>
    <row r="300" spans="2:26" x14ac:dyDescent="0.2">
      <c r="B300" s="267" t="s">
        <v>33</v>
      </c>
      <c r="C300" s="243">
        <v>15</v>
      </c>
      <c r="D300" s="243">
        <v>7</v>
      </c>
      <c r="E300" s="243">
        <v>8</v>
      </c>
      <c r="F300" s="243">
        <v>5</v>
      </c>
      <c r="G300" s="243">
        <v>6</v>
      </c>
      <c r="H300" s="243">
        <v>41</v>
      </c>
      <c r="I300" s="243">
        <v>6</v>
      </c>
      <c r="J300" s="243">
        <v>4</v>
      </c>
      <c r="K300" s="243">
        <v>6</v>
      </c>
      <c r="L300" s="243">
        <v>1</v>
      </c>
      <c r="M300" s="243">
        <v>4</v>
      </c>
      <c r="N300" s="243">
        <v>21</v>
      </c>
      <c r="O300" s="243">
        <v>3</v>
      </c>
      <c r="P300" s="243">
        <v>4</v>
      </c>
      <c r="Q300" s="243">
        <v>3</v>
      </c>
      <c r="R300" s="243">
        <v>2</v>
      </c>
      <c r="S300" s="243">
        <v>1</v>
      </c>
      <c r="T300" s="243">
        <v>13</v>
      </c>
      <c r="U300" s="243">
        <v>2</v>
      </c>
      <c r="V300" s="243">
        <v>1</v>
      </c>
      <c r="W300" s="243">
        <v>3</v>
      </c>
      <c r="X300" s="243">
        <v>1</v>
      </c>
      <c r="Y300" s="243">
        <v>1</v>
      </c>
      <c r="Z300" s="243">
        <v>8</v>
      </c>
    </row>
    <row r="301" spans="2:26" x14ac:dyDescent="0.2">
      <c r="B301" s="267" t="s">
        <v>35</v>
      </c>
      <c r="C301" s="243">
        <v>14</v>
      </c>
      <c r="D301" s="243">
        <v>10</v>
      </c>
      <c r="E301" s="243">
        <v>2</v>
      </c>
      <c r="F301" s="243">
        <v>9</v>
      </c>
      <c r="G301" s="243">
        <v>6</v>
      </c>
      <c r="H301" s="243">
        <v>41</v>
      </c>
      <c r="I301" s="243">
        <v>7</v>
      </c>
      <c r="J301" s="243">
        <v>3</v>
      </c>
      <c r="K301" s="243">
        <v>5</v>
      </c>
      <c r="L301" s="243">
        <v>8</v>
      </c>
      <c r="M301" s="243">
        <v>4</v>
      </c>
      <c r="N301" s="243">
        <v>27</v>
      </c>
      <c r="O301" s="243">
        <v>4</v>
      </c>
      <c r="P301" s="243">
        <v>5</v>
      </c>
      <c r="Q301" s="243">
        <v>3</v>
      </c>
      <c r="R301" s="243">
        <v>4</v>
      </c>
      <c r="S301" s="243">
        <v>4</v>
      </c>
      <c r="T301" s="243">
        <v>20</v>
      </c>
      <c r="U301" s="243">
        <v>1</v>
      </c>
      <c r="V301" s="243">
        <v>2</v>
      </c>
      <c r="W301" s="243">
        <v>3</v>
      </c>
      <c r="X301" s="243">
        <v>1</v>
      </c>
      <c r="Y301" s="243">
        <v>4</v>
      </c>
      <c r="Z301" s="243">
        <v>11</v>
      </c>
    </row>
    <row r="302" spans="2:26" x14ac:dyDescent="0.2">
      <c r="B302" s="267" t="s">
        <v>37</v>
      </c>
      <c r="C302" s="243">
        <v>20</v>
      </c>
      <c r="D302" s="243">
        <v>12</v>
      </c>
      <c r="E302" s="243">
        <v>15</v>
      </c>
      <c r="F302" s="243">
        <v>10</v>
      </c>
      <c r="G302" s="243">
        <v>11</v>
      </c>
      <c r="H302" s="243">
        <v>68</v>
      </c>
      <c r="I302" s="243">
        <v>9</v>
      </c>
      <c r="J302" s="243">
        <v>13</v>
      </c>
      <c r="K302" s="243">
        <v>4</v>
      </c>
      <c r="L302" s="243">
        <v>5</v>
      </c>
      <c r="M302" s="243">
        <v>1</v>
      </c>
      <c r="N302" s="243">
        <v>32</v>
      </c>
      <c r="O302" s="243">
        <v>3</v>
      </c>
      <c r="P302" s="243">
        <v>6</v>
      </c>
      <c r="Q302" s="243">
        <v>5</v>
      </c>
      <c r="R302" s="243">
        <v>7</v>
      </c>
      <c r="S302" s="243">
        <v>4</v>
      </c>
      <c r="T302" s="243">
        <v>25</v>
      </c>
      <c r="U302" s="243">
        <v>6</v>
      </c>
      <c r="V302" s="243">
        <v>3</v>
      </c>
      <c r="W302" s="243">
        <v>6</v>
      </c>
      <c r="X302" s="243">
        <v>3</v>
      </c>
      <c r="Y302" s="243">
        <v>5</v>
      </c>
      <c r="Z302" s="243">
        <v>23</v>
      </c>
    </row>
    <row r="303" spans="2:26" x14ac:dyDescent="0.2">
      <c r="B303" s="267" t="s">
        <v>39</v>
      </c>
      <c r="C303" s="243">
        <v>7</v>
      </c>
      <c r="D303" s="243">
        <v>12</v>
      </c>
      <c r="E303" s="243">
        <v>6</v>
      </c>
      <c r="F303" s="243">
        <v>6</v>
      </c>
      <c r="G303" s="243">
        <v>15</v>
      </c>
      <c r="H303" s="243">
        <v>46</v>
      </c>
      <c r="I303" s="243">
        <v>7</v>
      </c>
      <c r="J303" s="243">
        <v>5</v>
      </c>
      <c r="K303" s="243">
        <v>4</v>
      </c>
      <c r="L303" s="243">
        <v>2</v>
      </c>
      <c r="M303" s="243">
        <v>4</v>
      </c>
      <c r="N303" s="243">
        <v>22</v>
      </c>
      <c r="O303" s="243">
        <v>2</v>
      </c>
      <c r="P303" s="243">
        <v>3</v>
      </c>
      <c r="Q303" s="243">
        <v>3</v>
      </c>
      <c r="R303" s="243">
        <v>2</v>
      </c>
      <c r="S303" s="243">
        <v>4</v>
      </c>
      <c r="T303" s="243">
        <v>14</v>
      </c>
      <c r="U303" s="243">
        <v>2</v>
      </c>
      <c r="V303" s="243">
        <v>2</v>
      </c>
      <c r="X303" s="243">
        <v>3</v>
      </c>
      <c r="Y303" s="243">
        <v>3</v>
      </c>
      <c r="Z303" s="243">
        <v>10</v>
      </c>
    </row>
    <row r="304" spans="2:26" x14ac:dyDescent="0.2">
      <c r="B304" s="267" t="s">
        <v>41</v>
      </c>
      <c r="C304" s="243">
        <v>8</v>
      </c>
      <c r="D304" s="243">
        <v>8</v>
      </c>
      <c r="E304" s="243">
        <v>5</v>
      </c>
      <c r="F304" s="243">
        <v>9</v>
      </c>
      <c r="G304" s="243">
        <v>11</v>
      </c>
      <c r="H304" s="243">
        <v>41</v>
      </c>
      <c r="I304" s="243">
        <v>4</v>
      </c>
      <c r="J304" s="243">
        <v>6</v>
      </c>
      <c r="K304" s="243">
        <v>3</v>
      </c>
      <c r="L304" s="243">
        <v>4</v>
      </c>
      <c r="M304" s="243">
        <v>3</v>
      </c>
      <c r="N304" s="243">
        <v>20</v>
      </c>
      <c r="O304" s="243">
        <v>3</v>
      </c>
      <c r="P304" s="243">
        <v>3</v>
      </c>
      <c r="Q304" s="243">
        <v>2</v>
      </c>
      <c r="R304" s="243">
        <v>1</v>
      </c>
      <c r="S304" s="243">
        <v>4</v>
      </c>
      <c r="T304" s="243">
        <v>13</v>
      </c>
      <c r="U304" s="243">
        <v>3</v>
      </c>
      <c r="V304" s="243">
        <v>2</v>
      </c>
      <c r="X304" s="243">
        <v>1</v>
      </c>
      <c r="Y304" s="243">
        <v>2</v>
      </c>
      <c r="Z304" s="243">
        <v>8</v>
      </c>
    </row>
    <row r="305" spans="2:26" x14ac:dyDescent="0.2">
      <c r="B305" s="267" t="s">
        <v>43</v>
      </c>
      <c r="C305" s="243">
        <v>7</v>
      </c>
      <c r="D305" s="243">
        <v>8</v>
      </c>
      <c r="E305" s="243">
        <v>4</v>
      </c>
      <c r="F305" s="243">
        <v>12</v>
      </c>
      <c r="G305" s="243">
        <v>5</v>
      </c>
      <c r="H305" s="243">
        <v>36</v>
      </c>
      <c r="I305" s="243">
        <v>4</v>
      </c>
      <c r="J305" s="243">
        <v>3</v>
      </c>
      <c r="K305" s="243">
        <v>5</v>
      </c>
      <c r="L305" s="243">
        <v>2</v>
      </c>
      <c r="M305" s="243">
        <v>2</v>
      </c>
      <c r="N305" s="243">
        <v>16</v>
      </c>
      <c r="O305" s="243">
        <v>2</v>
      </c>
      <c r="P305" s="243">
        <v>4</v>
      </c>
      <c r="Q305" s="243">
        <v>2</v>
      </c>
      <c r="R305" s="243">
        <v>2</v>
      </c>
      <c r="S305" s="243">
        <v>3</v>
      </c>
      <c r="T305" s="243">
        <v>13</v>
      </c>
      <c r="U305" s="243">
        <v>4</v>
      </c>
      <c r="V305" s="243">
        <v>1</v>
      </c>
      <c r="W305" s="243">
        <v>7</v>
      </c>
      <c r="X305" s="243">
        <v>6</v>
      </c>
      <c r="Z305" s="243">
        <v>18</v>
      </c>
    </row>
    <row r="306" spans="2:26" x14ac:dyDescent="0.2">
      <c r="B306" s="267" t="s">
        <v>45</v>
      </c>
      <c r="C306" s="243">
        <v>8</v>
      </c>
      <c r="D306" s="243">
        <v>8</v>
      </c>
      <c r="E306" s="243">
        <v>7</v>
      </c>
      <c r="F306" s="243">
        <v>6</v>
      </c>
      <c r="G306" s="243">
        <v>7</v>
      </c>
      <c r="H306" s="243">
        <v>36</v>
      </c>
      <c r="I306" s="243">
        <v>7</v>
      </c>
      <c r="J306" s="243">
        <v>2</v>
      </c>
      <c r="K306" s="243">
        <v>1</v>
      </c>
      <c r="L306" s="243">
        <v>3</v>
      </c>
      <c r="M306" s="243">
        <v>2</v>
      </c>
      <c r="N306" s="243">
        <v>15</v>
      </c>
      <c r="O306" s="243">
        <v>7</v>
      </c>
      <c r="P306" s="243">
        <v>3</v>
      </c>
      <c r="Q306" s="243">
        <v>2</v>
      </c>
      <c r="R306" s="243">
        <v>3</v>
      </c>
      <c r="S306" s="243">
        <v>2</v>
      </c>
      <c r="T306" s="243">
        <v>17</v>
      </c>
      <c r="U306" s="243">
        <v>2</v>
      </c>
      <c r="V306" s="243">
        <v>1</v>
      </c>
      <c r="W306" s="243">
        <v>1</v>
      </c>
      <c r="X306" s="243">
        <v>3</v>
      </c>
      <c r="Y306" s="243">
        <v>5</v>
      </c>
      <c r="Z306" s="243">
        <v>12</v>
      </c>
    </row>
    <row r="307" spans="2:26" x14ac:dyDescent="0.2">
      <c r="B307" s="258"/>
      <c r="C307" s="258">
        <v>263</v>
      </c>
      <c r="D307" s="258">
        <v>215</v>
      </c>
      <c r="E307" s="258">
        <v>180</v>
      </c>
      <c r="F307" s="258">
        <v>182</v>
      </c>
      <c r="G307" s="258">
        <v>177</v>
      </c>
      <c r="H307" s="258">
        <v>1017</v>
      </c>
      <c r="I307" s="258">
        <v>157</v>
      </c>
      <c r="J307" s="258">
        <v>138</v>
      </c>
      <c r="K307" s="258">
        <v>105</v>
      </c>
      <c r="L307" s="258">
        <v>95</v>
      </c>
      <c r="M307" s="258">
        <v>79</v>
      </c>
      <c r="N307" s="258">
        <v>574</v>
      </c>
      <c r="O307" s="258">
        <v>81</v>
      </c>
      <c r="P307" s="258">
        <v>84</v>
      </c>
      <c r="Q307" s="258">
        <v>84</v>
      </c>
      <c r="R307" s="258">
        <v>64</v>
      </c>
      <c r="S307" s="258">
        <v>78</v>
      </c>
      <c r="T307" s="258">
        <v>391</v>
      </c>
      <c r="U307" s="258">
        <v>59</v>
      </c>
      <c r="V307" s="258">
        <v>66</v>
      </c>
      <c r="W307" s="258">
        <v>60</v>
      </c>
      <c r="X307" s="258">
        <v>57</v>
      </c>
      <c r="Y307" s="258">
        <v>57</v>
      </c>
      <c r="Z307" s="258">
        <v>299</v>
      </c>
    </row>
    <row r="308" spans="2:26" x14ac:dyDescent="0.2">
      <c r="B308" s="258"/>
      <c r="C308" s="258"/>
      <c r="D308" s="258"/>
      <c r="E308" s="258"/>
      <c r="F308" s="258"/>
      <c r="G308" s="258"/>
      <c r="H308" s="258"/>
      <c r="I308" s="258"/>
      <c r="J308" s="258"/>
      <c r="K308" s="258"/>
      <c r="L308" s="258"/>
      <c r="M308" s="258"/>
      <c r="N308" s="258"/>
      <c r="O308" s="258"/>
      <c r="P308" s="258"/>
      <c r="Q308" s="258"/>
      <c r="R308" s="258"/>
      <c r="S308" s="258"/>
      <c r="T308" s="258"/>
      <c r="U308" s="258"/>
      <c r="V308" s="258"/>
      <c r="W308" s="258"/>
      <c r="X308" s="258"/>
      <c r="Y308" s="258"/>
      <c r="Z308" s="258"/>
    </row>
    <row r="309" spans="2:26" x14ac:dyDescent="0.2">
      <c r="B309" s="258"/>
      <c r="C309" s="258"/>
      <c r="D309" s="258"/>
      <c r="E309" s="258"/>
      <c r="F309" s="258"/>
      <c r="G309" s="258"/>
      <c r="H309" s="258"/>
      <c r="I309" s="258"/>
      <c r="J309" s="258"/>
      <c r="K309" s="258"/>
      <c r="L309" s="258"/>
      <c r="M309" s="258"/>
      <c r="N309" s="258"/>
      <c r="O309" s="258"/>
      <c r="P309" s="258"/>
      <c r="Q309" s="258"/>
      <c r="R309" s="258"/>
      <c r="S309" s="258"/>
      <c r="T309" s="258"/>
      <c r="U309" s="258"/>
      <c r="V309" s="258"/>
      <c r="W309" s="258"/>
      <c r="X309" s="258"/>
      <c r="Y309" s="258"/>
      <c r="Z309" s="258"/>
    </row>
    <row r="310" spans="2:26" x14ac:dyDescent="0.2">
      <c r="B310" s="258"/>
      <c r="C310" s="258"/>
      <c r="D310" s="258"/>
      <c r="E310" s="258"/>
      <c r="F310" s="258"/>
      <c r="G310" s="258"/>
      <c r="H310" s="258"/>
      <c r="I310" s="258"/>
      <c r="J310" s="258"/>
      <c r="K310" s="258"/>
      <c r="L310" s="258"/>
      <c r="M310" s="258"/>
      <c r="N310" s="258"/>
      <c r="O310" s="258"/>
      <c r="P310" s="258"/>
      <c r="Q310" s="258"/>
      <c r="R310" s="258"/>
      <c r="S310" s="258"/>
      <c r="T310" s="258"/>
      <c r="U310" s="258"/>
      <c r="V310" s="258"/>
      <c r="W310" s="258"/>
      <c r="X310" s="258"/>
      <c r="Y310" s="258"/>
      <c r="Z310" s="258"/>
    </row>
    <row r="313" spans="2:26" x14ac:dyDescent="0.2">
      <c r="B313" s="273"/>
      <c r="C313" s="273">
        <v>80</v>
      </c>
      <c r="D313" s="273">
        <v>81</v>
      </c>
      <c r="E313" s="273">
        <v>82</v>
      </c>
      <c r="F313" s="273">
        <v>83</v>
      </c>
      <c r="G313" s="273">
        <v>84</v>
      </c>
      <c r="H313" s="273" t="s">
        <v>243</v>
      </c>
      <c r="I313" s="273">
        <v>85</v>
      </c>
      <c r="J313" s="273">
        <v>86</v>
      </c>
      <c r="K313" s="273">
        <v>87</v>
      </c>
      <c r="L313" s="273">
        <v>88</v>
      </c>
      <c r="M313" s="273">
        <v>89</v>
      </c>
      <c r="N313" s="273" t="s">
        <v>244</v>
      </c>
      <c r="O313" s="273">
        <v>90</v>
      </c>
      <c r="P313" s="273">
        <v>91</v>
      </c>
      <c r="Q313" s="273">
        <v>92</v>
      </c>
      <c r="R313" s="273">
        <v>93</v>
      </c>
      <c r="S313" s="273">
        <v>94</v>
      </c>
      <c r="T313" s="273" t="s">
        <v>245</v>
      </c>
      <c r="U313" s="273">
        <v>95</v>
      </c>
      <c r="V313" s="273">
        <v>96</v>
      </c>
      <c r="W313" s="273">
        <v>97</v>
      </c>
      <c r="X313" s="273" t="s">
        <v>246</v>
      </c>
      <c r="Y313" s="273" t="s">
        <v>247</v>
      </c>
    </row>
    <row r="314" spans="2:26" x14ac:dyDescent="0.2">
      <c r="B314" s="267" t="s">
        <v>11</v>
      </c>
      <c r="C314" s="243">
        <v>20</v>
      </c>
      <c r="D314" s="243">
        <v>10</v>
      </c>
      <c r="E314" s="243">
        <v>15</v>
      </c>
      <c r="F314" s="243">
        <v>14</v>
      </c>
      <c r="G314" s="243">
        <v>13</v>
      </c>
      <c r="H314" s="243">
        <v>72</v>
      </c>
      <c r="I314" s="243">
        <v>3</v>
      </c>
      <c r="J314" s="243">
        <v>5</v>
      </c>
      <c r="K314" s="243">
        <v>8</v>
      </c>
      <c r="L314" s="243">
        <v>4</v>
      </c>
      <c r="M314" s="243">
        <v>2</v>
      </c>
      <c r="N314" s="243">
        <v>22</v>
      </c>
      <c r="O314" s="243">
        <v>1</v>
      </c>
      <c r="P314" s="243">
        <v>2</v>
      </c>
      <c r="R314" s="243">
        <v>1</v>
      </c>
      <c r="T314" s="243">
        <v>4</v>
      </c>
      <c r="U314" s="243">
        <v>2</v>
      </c>
      <c r="W314" s="243">
        <v>1</v>
      </c>
      <c r="X314" s="243">
        <v>3</v>
      </c>
    </row>
    <row r="315" spans="2:26" x14ac:dyDescent="0.2">
      <c r="B315" s="267" t="s">
        <v>13</v>
      </c>
      <c r="D315" s="243">
        <v>3</v>
      </c>
      <c r="H315" s="243">
        <v>3</v>
      </c>
      <c r="I315" s="243">
        <v>2</v>
      </c>
      <c r="J315" s="243">
        <v>3</v>
      </c>
      <c r="N315" s="243">
        <v>5</v>
      </c>
      <c r="S315" s="243">
        <v>1</v>
      </c>
      <c r="T315" s="243">
        <v>1</v>
      </c>
    </row>
    <row r="316" spans="2:26" x14ac:dyDescent="0.2">
      <c r="B316" s="267" t="s">
        <v>15</v>
      </c>
      <c r="D316" s="243">
        <v>1</v>
      </c>
      <c r="E316" s="243">
        <v>3</v>
      </c>
      <c r="F316" s="243">
        <v>1</v>
      </c>
      <c r="G316" s="243">
        <v>4</v>
      </c>
      <c r="H316" s="243">
        <v>9</v>
      </c>
      <c r="J316" s="243">
        <v>5</v>
      </c>
      <c r="N316" s="243">
        <v>5</v>
      </c>
      <c r="R316" s="243">
        <v>1</v>
      </c>
      <c r="T316" s="243">
        <v>1</v>
      </c>
    </row>
    <row r="317" spans="2:26" x14ac:dyDescent="0.2">
      <c r="B317" s="267" t="s">
        <v>17</v>
      </c>
      <c r="E317" s="243">
        <v>2</v>
      </c>
      <c r="F317" s="243">
        <v>4</v>
      </c>
      <c r="H317" s="243">
        <v>6</v>
      </c>
      <c r="J317" s="243">
        <v>3</v>
      </c>
      <c r="M317" s="243">
        <v>1</v>
      </c>
      <c r="N317" s="243">
        <v>4</v>
      </c>
      <c r="Q317" s="243">
        <v>1</v>
      </c>
      <c r="T317" s="243">
        <v>1</v>
      </c>
    </row>
    <row r="318" spans="2:26" x14ac:dyDescent="0.2">
      <c r="B318" s="267" t="s">
        <v>19</v>
      </c>
      <c r="C318" s="243">
        <v>6</v>
      </c>
      <c r="D318" s="243">
        <v>1</v>
      </c>
      <c r="E318" s="243">
        <v>1</v>
      </c>
      <c r="F318" s="243">
        <v>1</v>
      </c>
      <c r="H318" s="243">
        <v>9</v>
      </c>
      <c r="I318" s="243">
        <v>2</v>
      </c>
      <c r="J318" s="243">
        <v>1</v>
      </c>
      <c r="L318" s="243">
        <v>1</v>
      </c>
      <c r="N318" s="243">
        <v>4</v>
      </c>
      <c r="O318" s="243">
        <v>1</v>
      </c>
      <c r="Q318" s="243">
        <v>1</v>
      </c>
      <c r="T318" s="243">
        <v>2</v>
      </c>
    </row>
    <row r="319" spans="2:26" x14ac:dyDescent="0.2">
      <c r="B319" s="267" t="s">
        <v>21</v>
      </c>
      <c r="C319" s="243">
        <v>1</v>
      </c>
      <c r="D319" s="243">
        <v>1</v>
      </c>
      <c r="E319" s="243">
        <v>1</v>
      </c>
      <c r="F319" s="243">
        <v>2</v>
      </c>
      <c r="G319" s="243">
        <v>3</v>
      </c>
      <c r="H319" s="243">
        <v>8</v>
      </c>
      <c r="I319" s="243">
        <v>1</v>
      </c>
      <c r="K319" s="243">
        <v>2</v>
      </c>
      <c r="N319" s="243">
        <v>3</v>
      </c>
      <c r="O319" s="243">
        <v>2</v>
      </c>
      <c r="P319" s="243">
        <v>1</v>
      </c>
      <c r="T319" s="243">
        <v>3</v>
      </c>
      <c r="V319" s="243">
        <v>1</v>
      </c>
      <c r="X319" s="243">
        <v>1</v>
      </c>
      <c r="Y319" s="243">
        <v>1</v>
      </c>
    </row>
    <row r="320" spans="2:26" x14ac:dyDescent="0.2">
      <c r="B320" s="267" t="s">
        <v>23</v>
      </c>
      <c r="C320" s="243">
        <v>2</v>
      </c>
      <c r="D320" s="243">
        <v>2</v>
      </c>
      <c r="E320" s="243">
        <v>4</v>
      </c>
      <c r="F320" s="243">
        <v>3</v>
      </c>
      <c r="G320" s="243">
        <v>2</v>
      </c>
      <c r="H320" s="243">
        <v>13</v>
      </c>
      <c r="I320" s="243">
        <v>1</v>
      </c>
      <c r="J320" s="243">
        <v>1</v>
      </c>
      <c r="L320" s="243">
        <v>1</v>
      </c>
      <c r="M320" s="243">
        <v>1</v>
      </c>
      <c r="N320" s="243">
        <v>4</v>
      </c>
      <c r="O320" s="243">
        <v>1</v>
      </c>
      <c r="T320" s="243">
        <v>1</v>
      </c>
    </row>
    <row r="321" spans="2:25" x14ac:dyDescent="0.2">
      <c r="B321" s="267" t="s">
        <v>25</v>
      </c>
      <c r="C321" s="243">
        <v>4</v>
      </c>
      <c r="D321" s="243">
        <v>2</v>
      </c>
      <c r="E321" s="243">
        <v>4</v>
      </c>
      <c r="F321" s="243">
        <v>4</v>
      </c>
      <c r="H321" s="243">
        <v>14</v>
      </c>
      <c r="M321" s="243">
        <v>1</v>
      </c>
      <c r="N321" s="243">
        <v>1</v>
      </c>
      <c r="Q321" s="243">
        <v>1</v>
      </c>
      <c r="R321" s="243">
        <v>1</v>
      </c>
      <c r="T321" s="243">
        <v>2</v>
      </c>
    </row>
    <row r="322" spans="2:25" x14ac:dyDescent="0.2">
      <c r="B322" s="267" t="s">
        <v>27</v>
      </c>
      <c r="C322" s="243">
        <v>2</v>
      </c>
      <c r="D322" s="243">
        <v>1</v>
      </c>
      <c r="F322" s="243">
        <v>1</v>
      </c>
      <c r="H322" s="243">
        <v>4</v>
      </c>
      <c r="J322" s="243">
        <v>2</v>
      </c>
      <c r="M322" s="243">
        <v>1</v>
      </c>
      <c r="N322" s="243">
        <v>3</v>
      </c>
    </row>
    <row r="323" spans="2:25" x14ac:dyDescent="0.2">
      <c r="B323" s="267" t="s">
        <v>29</v>
      </c>
      <c r="C323" s="243">
        <v>2</v>
      </c>
      <c r="D323" s="243">
        <v>2</v>
      </c>
      <c r="F323" s="243">
        <v>3</v>
      </c>
      <c r="G323" s="243">
        <v>1</v>
      </c>
      <c r="H323" s="243">
        <v>8</v>
      </c>
      <c r="I323" s="243">
        <v>1</v>
      </c>
      <c r="K323" s="243">
        <v>1</v>
      </c>
      <c r="L323" s="243">
        <v>1</v>
      </c>
      <c r="M323" s="243">
        <v>1</v>
      </c>
      <c r="N323" s="243">
        <v>4</v>
      </c>
    </row>
    <row r="324" spans="2:25" x14ac:dyDescent="0.2">
      <c r="B324" s="267" t="s">
        <v>31</v>
      </c>
      <c r="C324" s="243">
        <v>1</v>
      </c>
      <c r="E324" s="243">
        <v>3</v>
      </c>
      <c r="F324" s="243">
        <v>1</v>
      </c>
      <c r="H324" s="243">
        <v>5</v>
      </c>
      <c r="J324" s="243">
        <v>4</v>
      </c>
      <c r="K324" s="243">
        <v>2</v>
      </c>
      <c r="M324" s="243">
        <v>1</v>
      </c>
      <c r="N324" s="243">
        <v>7</v>
      </c>
    </row>
    <row r="325" spans="2:25" x14ac:dyDescent="0.2">
      <c r="B325" s="267" t="s">
        <v>33</v>
      </c>
      <c r="C325" s="243">
        <v>3</v>
      </c>
      <c r="D325" s="243">
        <v>3</v>
      </c>
      <c r="E325" s="243">
        <v>2</v>
      </c>
      <c r="G325" s="243">
        <v>1</v>
      </c>
      <c r="H325" s="243">
        <v>9</v>
      </c>
      <c r="I325" s="243">
        <v>1</v>
      </c>
      <c r="L325" s="243">
        <v>1</v>
      </c>
      <c r="N325" s="243">
        <v>2</v>
      </c>
      <c r="O325" s="243">
        <v>1</v>
      </c>
      <c r="T325" s="243">
        <v>1</v>
      </c>
    </row>
    <row r="326" spans="2:25" x14ac:dyDescent="0.2">
      <c r="B326" s="267" t="s">
        <v>35</v>
      </c>
      <c r="C326" s="243">
        <v>2</v>
      </c>
      <c r="E326" s="243">
        <v>4</v>
      </c>
      <c r="G326" s="243">
        <v>1</v>
      </c>
      <c r="H326" s="243">
        <v>7</v>
      </c>
      <c r="I326" s="243">
        <v>2</v>
      </c>
      <c r="J326" s="243">
        <v>1</v>
      </c>
      <c r="M326" s="243">
        <v>1</v>
      </c>
      <c r="N326" s="243">
        <v>4</v>
      </c>
      <c r="O326" s="243">
        <v>1</v>
      </c>
      <c r="R326" s="243">
        <v>1</v>
      </c>
      <c r="T326" s="243">
        <v>2</v>
      </c>
    </row>
    <row r="327" spans="2:25" x14ac:dyDescent="0.2">
      <c r="B327" s="267" t="s">
        <v>37</v>
      </c>
      <c r="C327" s="243">
        <v>4</v>
      </c>
      <c r="D327" s="243">
        <v>2</v>
      </c>
      <c r="E327" s="243">
        <v>2</v>
      </c>
      <c r="F327" s="243">
        <v>3</v>
      </c>
      <c r="H327" s="243">
        <v>11</v>
      </c>
      <c r="I327" s="243">
        <v>2</v>
      </c>
      <c r="K327" s="243">
        <v>1</v>
      </c>
      <c r="M327" s="243">
        <v>1</v>
      </c>
      <c r="N327" s="243">
        <v>4</v>
      </c>
      <c r="R327" s="243">
        <v>1</v>
      </c>
      <c r="T327" s="243">
        <v>1</v>
      </c>
    </row>
    <row r="328" spans="2:25" x14ac:dyDescent="0.2">
      <c r="B328" s="267" t="s">
        <v>39</v>
      </c>
      <c r="C328" s="243">
        <v>4</v>
      </c>
      <c r="E328" s="243">
        <v>2</v>
      </c>
      <c r="F328" s="243">
        <v>1</v>
      </c>
      <c r="H328" s="243">
        <v>7</v>
      </c>
      <c r="L328" s="243">
        <v>1</v>
      </c>
      <c r="M328" s="243">
        <v>2</v>
      </c>
      <c r="N328" s="243">
        <v>3</v>
      </c>
    </row>
    <row r="329" spans="2:25" x14ac:dyDescent="0.2">
      <c r="B329" s="267" t="s">
        <v>41</v>
      </c>
      <c r="C329" s="243">
        <v>4</v>
      </c>
      <c r="D329" s="243">
        <v>1</v>
      </c>
      <c r="F329" s="243">
        <v>2</v>
      </c>
      <c r="H329" s="243">
        <v>7</v>
      </c>
      <c r="I329" s="243">
        <v>2</v>
      </c>
      <c r="L329" s="243">
        <v>1</v>
      </c>
      <c r="N329" s="243">
        <v>3</v>
      </c>
    </row>
    <row r="330" spans="2:25" x14ac:dyDescent="0.2">
      <c r="B330" s="267" t="s">
        <v>43</v>
      </c>
      <c r="C330" s="243">
        <v>2</v>
      </c>
      <c r="D330" s="243">
        <v>2</v>
      </c>
      <c r="E330" s="243">
        <v>4</v>
      </c>
      <c r="F330" s="243">
        <v>1</v>
      </c>
      <c r="G330" s="243">
        <v>2</v>
      </c>
      <c r="H330" s="243">
        <v>11</v>
      </c>
      <c r="L330" s="243">
        <v>1</v>
      </c>
      <c r="N330" s="243">
        <v>1</v>
      </c>
      <c r="R330" s="243">
        <v>1</v>
      </c>
      <c r="T330" s="243">
        <v>1</v>
      </c>
    </row>
    <row r="331" spans="2:25" x14ac:dyDescent="0.2">
      <c r="B331" s="267" t="s">
        <v>45</v>
      </c>
      <c r="C331" s="243">
        <v>2</v>
      </c>
      <c r="D331" s="243">
        <v>2</v>
      </c>
      <c r="G331" s="243">
        <v>1</v>
      </c>
      <c r="H331" s="243">
        <v>5</v>
      </c>
      <c r="J331" s="243">
        <v>2</v>
      </c>
      <c r="N331" s="243">
        <v>2</v>
      </c>
      <c r="O331" s="243">
        <v>1</v>
      </c>
      <c r="Q331" s="243">
        <v>1</v>
      </c>
      <c r="T331" s="243">
        <v>2</v>
      </c>
    </row>
    <row r="332" spans="2:25" s="258" customFormat="1" x14ac:dyDescent="0.2">
      <c r="C332" s="258">
        <v>59</v>
      </c>
      <c r="D332" s="258">
        <v>33</v>
      </c>
      <c r="E332" s="258">
        <v>47</v>
      </c>
      <c r="F332" s="258">
        <v>41</v>
      </c>
      <c r="G332" s="258">
        <v>28</v>
      </c>
      <c r="H332" s="258">
        <v>208</v>
      </c>
      <c r="I332" s="258">
        <v>17</v>
      </c>
      <c r="J332" s="258">
        <v>27</v>
      </c>
      <c r="K332" s="258">
        <v>14</v>
      </c>
      <c r="L332" s="258">
        <v>11</v>
      </c>
      <c r="M332" s="258">
        <v>12</v>
      </c>
      <c r="N332" s="258">
        <v>81</v>
      </c>
      <c r="O332" s="258">
        <v>8</v>
      </c>
      <c r="P332" s="258">
        <v>3</v>
      </c>
      <c r="Q332" s="258">
        <v>4</v>
      </c>
      <c r="R332" s="258">
        <v>6</v>
      </c>
      <c r="S332" s="258">
        <v>1</v>
      </c>
      <c r="T332" s="258">
        <v>22</v>
      </c>
      <c r="U332" s="258">
        <v>2</v>
      </c>
      <c r="V332" s="258">
        <v>1</v>
      </c>
      <c r="W332" s="258">
        <v>1</v>
      </c>
      <c r="X332" s="258">
        <v>4</v>
      </c>
      <c r="Y332" s="258">
        <v>1</v>
      </c>
    </row>
  </sheetData>
  <mergeCells count="4">
    <mergeCell ref="B111:AA111"/>
    <mergeCell ref="B220:AA220"/>
    <mergeCell ref="B1:AA1"/>
    <mergeCell ref="B110:AA11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ХБХ</vt:lpstr>
      <vt:lpstr>Sheet2</vt:lpstr>
      <vt:lpstr>1</vt:lpstr>
      <vt:lpstr>2</vt:lpstr>
      <vt:lpstr>3</vt:lpstr>
      <vt:lpstr>4</vt:lpstr>
      <vt:lpstr>5.1</vt:lpstr>
      <vt:lpstr>5.2</vt:lpstr>
      <vt:lpstr>5.3</vt:lpstr>
      <vt:lpstr>5.4</vt:lpstr>
      <vt:lpstr>5.5</vt:lpstr>
      <vt:lpstr>6.1</vt:lpstr>
      <vt:lpstr>6.2</vt:lpstr>
      <vt:lpstr>havsralt</vt:lpstr>
      <vt:lpstr>Sheet4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Tserenlkham_G</dc:creator>
  <cp:lastModifiedBy>Uuganbayar</cp:lastModifiedBy>
  <cp:lastPrinted>2021-03-24T07:28:21Z</cp:lastPrinted>
  <dcterms:created xsi:type="dcterms:W3CDTF">2021-01-11T06:17:08Z</dcterms:created>
  <dcterms:modified xsi:type="dcterms:W3CDTF">2021-03-24T08:20:21Z</dcterms:modified>
</cp:coreProperties>
</file>