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0" i="1"/>
  <c r="F19"/>
  <c r="F16"/>
  <c r="F8"/>
  <c r="F7"/>
  <c r="E20" l="1"/>
  <c r="E19"/>
  <c r="E16"/>
  <c r="E15"/>
  <c r="E13"/>
  <c r="E12"/>
  <c r="E11"/>
  <c r="E8"/>
  <c r="E7"/>
  <c r="D20" l="1"/>
  <c r="C20"/>
  <c r="B20"/>
  <c r="D19"/>
  <c r="C19"/>
  <c r="B19"/>
  <c r="B17" s="1"/>
  <c r="D16"/>
  <c r="C16"/>
  <c r="B16"/>
  <c r="B9" s="1"/>
  <c r="D15"/>
  <c r="C15"/>
  <c r="B15"/>
  <c r="B8"/>
  <c r="D7"/>
  <c r="C7"/>
  <c r="B7"/>
  <c r="C17" l="1"/>
  <c r="D17"/>
  <c r="E17"/>
  <c r="F17"/>
  <c r="C9"/>
  <c r="D9"/>
  <c r="E9"/>
  <c r="F9"/>
  <c r="B6"/>
  <c r="B5" s="1"/>
  <c r="C6"/>
  <c r="D6"/>
  <c r="E6"/>
  <c r="F6"/>
  <c r="C5"/>
  <c r="D5"/>
  <c r="F5" l="1"/>
  <c r="E5"/>
</calcChain>
</file>

<file path=xl/sharedStrings.xml><?xml version="1.0" encoding="utf-8"?>
<sst xmlns="http://schemas.openxmlformats.org/spreadsheetml/2006/main" count="18" uniqueCount="18">
  <si>
    <t>Салбар</t>
  </si>
  <si>
    <t>Дүн</t>
  </si>
  <si>
    <t>Уул уурхай олборлох аж үйлдвэр</t>
  </si>
  <si>
    <t xml:space="preserve">               Нүүрс олборлолт</t>
  </si>
  <si>
    <t xml:space="preserve">               Бусад ашигт малтмал олборлолт</t>
  </si>
  <si>
    <t>Боловсруулах аж үйлдвэр</t>
  </si>
  <si>
    <t xml:space="preserve">        Хүнсний бүтээгдэхүүн үйлдвэрлэл</t>
  </si>
  <si>
    <t xml:space="preserve">        Хувцас үйлдвэрлэл</t>
  </si>
  <si>
    <t xml:space="preserve">        Гутал үйлдвэрлэл</t>
  </si>
  <si>
    <t xml:space="preserve">        Мод,  модон эдлэл үйлдвэрлэл</t>
  </si>
  <si>
    <t xml:space="preserve">        Машин тоног төхөөрөмжөөс бусад төмөр</t>
  </si>
  <si>
    <t xml:space="preserve">             эдлэл үйлдвэрлэл</t>
  </si>
  <si>
    <t xml:space="preserve">       Боловсруулах үйлдвэрийн бусад</t>
  </si>
  <si>
    <t xml:space="preserve">Цахилгаан, дулааны эрчим хүч </t>
  </si>
  <si>
    <t>үйлдвэрлэлт, усан хангамж</t>
  </si>
  <si>
    <t xml:space="preserve">              Цахилгаан, дулаан, уур үйлдвэрлэл</t>
  </si>
  <si>
    <t xml:space="preserve">              Ус ариутгал, усан хангамж</t>
  </si>
  <si>
    <t>АЖ ҮЙЛДВЭРИЙН БҮТЭЭГДЭХҮҮН ҮЙЛДВЭРЛЭЛ,  салбараар,  2008-2015 он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</si>
</sst>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name val="Arial"/>
      <family val="2"/>
    </font>
    <font>
      <sz val="10"/>
      <name val="Arial Mon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theme="0" tint="-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0070C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3" fillId="0" borderId="0" xfId="0" applyNumberFormat="1" applyFont="1" applyBorder="1"/>
    <xf numFmtId="0" fontId="2" fillId="3" borderId="3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"/>
    </xf>
    <xf numFmtId="164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/>
    </xf>
    <xf numFmtId="164" fontId="5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164" fontId="2" fillId="3" borderId="7" xfId="0" applyNumberFormat="1" applyFont="1" applyFill="1" applyBorder="1" applyAlignment="1">
      <alignment horizontal="center"/>
    </xf>
    <xf numFmtId="164" fontId="2" fillId="3" borderId="7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6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7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9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0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1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2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3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4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5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6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7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8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9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0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1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2"/>
  <sheetViews>
    <sheetView tabSelected="1" workbookViewId="0">
      <selection activeCell="M10" sqref="M10"/>
    </sheetView>
  </sheetViews>
  <sheetFormatPr defaultRowHeight="15"/>
  <cols>
    <col min="1" max="1" width="51.140625" customWidth="1"/>
    <col min="2" max="3" width="11.7109375" customWidth="1"/>
    <col min="4" max="5" width="11.28515625" customWidth="1"/>
    <col min="6" max="6" width="10.7109375" customWidth="1"/>
  </cols>
  <sheetData>
    <row r="2" spans="1:6">
      <c r="A2" t="s">
        <v>17</v>
      </c>
    </row>
    <row r="4" spans="1:6" ht="30.75" customHeight="1">
      <c r="A4" s="1" t="s">
        <v>0</v>
      </c>
      <c r="B4" s="32">
        <v>2011</v>
      </c>
      <c r="C4" s="31">
        <v>2012</v>
      </c>
      <c r="D4" s="32">
        <v>2013</v>
      </c>
      <c r="E4" s="30">
        <v>2014</v>
      </c>
      <c r="F4" s="33">
        <v>2015</v>
      </c>
    </row>
    <row r="5" spans="1:6">
      <c r="A5" s="2" t="s">
        <v>1</v>
      </c>
      <c r="B5" s="13">
        <f>+B6+B9+B17</f>
        <v>3353.3199999999997</v>
      </c>
      <c r="C5" s="13">
        <f t="shared" ref="C5:F5" si="0">+C6+C9+C17</f>
        <v>11665.053300000001</v>
      </c>
      <c r="D5" s="16">
        <f t="shared" si="0"/>
        <v>9843.24</v>
      </c>
      <c r="E5" s="13">
        <f t="shared" si="0"/>
        <v>11065.63</v>
      </c>
      <c r="F5" s="16">
        <f t="shared" si="0"/>
        <v>10504.400000000001</v>
      </c>
    </row>
    <row r="6" spans="1:6">
      <c r="A6" s="3" t="s">
        <v>2</v>
      </c>
      <c r="B6" s="21">
        <f t="shared" ref="B6:F6" si="1">+B7+B8</f>
        <v>122.39999999999999</v>
      </c>
      <c r="C6" s="21">
        <f t="shared" si="1"/>
        <v>8039.4000000000015</v>
      </c>
      <c r="D6" s="22">
        <f t="shared" si="1"/>
        <v>5122.8999999999996</v>
      </c>
      <c r="E6" s="21">
        <f t="shared" si="1"/>
        <v>3809.7000000000003</v>
      </c>
      <c r="F6" s="22">
        <f t="shared" si="1"/>
        <v>1740.4</v>
      </c>
    </row>
    <row r="7" spans="1:6">
      <c r="A7" s="4" t="s">
        <v>3</v>
      </c>
      <c r="B7" s="7">
        <f>72+9.6+11.5</f>
        <v>93.1</v>
      </c>
      <c r="C7" s="7">
        <f>88.6+5096+28.6+2511.6+39+275.6</f>
        <v>8039.4000000000015</v>
      </c>
      <c r="D7" s="19">
        <f>91.8+4873.4+10.5+45.7+38.5+63</f>
        <v>5122.8999999999996</v>
      </c>
      <c r="E7" s="7">
        <f>2586.5+9.8+28+38.5+28</f>
        <v>2690.8</v>
      </c>
      <c r="F7" s="10">
        <f>1236.9+223.6</f>
        <v>1460.5</v>
      </c>
    </row>
    <row r="8" spans="1:6">
      <c r="A8" s="3" t="s">
        <v>4</v>
      </c>
      <c r="B8" s="8">
        <f>25.7+1.8+1.8</f>
        <v>29.3</v>
      </c>
      <c r="C8" s="9"/>
      <c r="D8" s="12"/>
      <c r="E8" s="8">
        <f>344+40+251.6+10.7+55+2.6+157.2+257.8</f>
        <v>1118.9000000000001</v>
      </c>
      <c r="F8" s="11">
        <f>120+159.9</f>
        <v>279.89999999999998</v>
      </c>
    </row>
    <row r="9" spans="1:6">
      <c r="A9" s="4" t="s">
        <v>5</v>
      </c>
      <c r="B9" s="28">
        <f>+B10+B11+B12+B13+B14+B16</f>
        <v>595.11999999999989</v>
      </c>
      <c r="C9" s="28">
        <f t="shared" ref="C9:F9" si="2">+C10+C11+C12+C13+C14+C16</f>
        <v>747.31999999999994</v>
      </c>
      <c r="D9" s="29">
        <f t="shared" si="2"/>
        <v>695.7399999999999</v>
      </c>
      <c r="E9" s="28">
        <f t="shared" si="2"/>
        <v>1355.0299999999997</v>
      </c>
      <c r="F9" s="29">
        <f t="shared" si="2"/>
        <v>1420.1</v>
      </c>
    </row>
    <row r="10" spans="1:6">
      <c r="A10" s="3" t="s">
        <v>6</v>
      </c>
      <c r="B10" s="8">
        <v>283.42999999999995</v>
      </c>
      <c r="C10" s="8">
        <v>338.51</v>
      </c>
      <c r="D10" s="11">
        <v>394.04999999999995</v>
      </c>
      <c r="E10" s="23">
        <v>487.07999999999993</v>
      </c>
      <c r="F10" s="24">
        <v>778.09999999999991</v>
      </c>
    </row>
    <row r="11" spans="1:6">
      <c r="A11" s="4" t="s">
        <v>7</v>
      </c>
      <c r="B11" s="14">
        <v>19.100000000000005</v>
      </c>
      <c r="C11" s="14">
        <v>26.470000000000006</v>
      </c>
      <c r="D11" s="17">
        <v>35.1</v>
      </c>
      <c r="E11" s="7">
        <f>21.1+6.2+2.5+6.1+3.2+2.8+2.9+6.2+3.4+5.1</f>
        <v>59.5</v>
      </c>
      <c r="F11" s="10">
        <v>67.8</v>
      </c>
    </row>
    <row r="12" spans="1:6">
      <c r="A12" s="3" t="s">
        <v>8</v>
      </c>
      <c r="B12" s="25">
        <v>1</v>
      </c>
      <c r="C12" s="25">
        <v>0.47</v>
      </c>
      <c r="D12" s="24">
        <v>3.9</v>
      </c>
      <c r="E12" s="8">
        <f>0.58+0.4+0.1+10.4+1.5+0.9+1.1+2.2+2.3</f>
        <v>19.48</v>
      </c>
      <c r="F12" s="11">
        <v>12.9</v>
      </c>
    </row>
    <row r="13" spans="1:6">
      <c r="A13" s="4" t="s">
        <v>9</v>
      </c>
      <c r="B13" s="14">
        <v>19.79</v>
      </c>
      <c r="C13" s="14">
        <v>14.604999999999999</v>
      </c>
      <c r="D13" s="17">
        <v>38.900000000000006</v>
      </c>
      <c r="E13" s="7">
        <f>3.3+0.2+1.8+1.4+0.4+0.9+0.9+1.5+1.7+6.9</f>
        <v>19</v>
      </c>
      <c r="F13" s="10">
        <v>40</v>
      </c>
    </row>
    <row r="14" spans="1:6">
      <c r="A14" s="3" t="s">
        <v>10</v>
      </c>
      <c r="B14" s="25"/>
      <c r="C14" s="25"/>
      <c r="D14" s="24"/>
      <c r="E14" s="25"/>
      <c r="F14" s="11"/>
    </row>
    <row r="15" spans="1:6">
      <c r="A15" s="4" t="s">
        <v>11</v>
      </c>
      <c r="B15" s="18">
        <f>1.3+0.09+0.7</f>
        <v>2.09</v>
      </c>
      <c r="C15" s="7">
        <f>0.78+0.02+0.02+0.05+0.2</f>
        <v>1.07</v>
      </c>
      <c r="D15" s="10">
        <f>0.2+3.5+4.2+0.2+0.2+0.4+0.1+0.4+0.2</f>
        <v>9.3999999999999986</v>
      </c>
      <c r="E15" s="7">
        <f>0.43+0.3+0.1+0.2+0.1+0.4+0.2</f>
        <v>1.7300000000000002</v>
      </c>
      <c r="F15" s="10">
        <v>4.9000000000000004</v>
      </c>
    </row>
    <row r="16" spans="1:6">
      <c r="A16" s="3" t="s">
        <v>12</v>
      </c>
      <c r="B16" s="8">
        <f>40.2-1.3+1.1+0.1+2.9+0.2+5.4+0.2+1.7+0.2+4.5+2.6+7.3+0.1+8.7+0.5+16.8+0.9+5.2+0.2+5.3+89+50.4+2.2+6.5+11.8+0.2-110+8.5+0.7+8.5+0.7+0.5+100</f>
        <v>271.79999999999995</v>
      </c>
      <c r="C16" s="8">
        <f>90.165+3.8+0.2+4.1+0.2+3.1-0.1+11.3+2+2.5+0.2+5.6+0.8+2+1+0.4+3.3+10.6+104+3.3+1.5+2.6+2.1+4.3+32.2+0.3+44.9+1.4+0.3+0.8+19.9+8.3+0.2</f>
        <v>367.26499999999993</v>
      </c>
      <c r="D16" s="11">
        <f>18.1+4.8+17.9+1+43.5+0.8+0.8+1+5.2+0.09+6.6+14.8+0.2-17.8+6.6+0.1+4.5+21.4+0.2+1.2+0.3+11+7.8+11.4+0.9-2+0.1+0.4+5.2+9.3+22.1+0.5+7.8+0.5+5.3+3.2+2.4+0.9-5.2+3.5+7.2+0.2</f>
        <v>223.79</v>
      </c>
      <c r="E16" s="8">
        <f>20.97+0.9+2.8+0.02+3.6+3+0.2+7.5+0.3+2.6+35.4+0.04+0.2+11.4+5.2+17.2+0.4+4.3+2.7+0.2+3.9+0.2+3.1+9.4+0.2+15+3.1+30.8+3.8+14.6+0.06+3.7+8.6+168+254-123.4+0.2+9.9+11.4+45.3+0.1+4.4+7.9+131.1+19.7+2.9+0.3+1.8+0.3+1.1+0.08+16.8+0.3+2.4</f>
        <v>769.9699999999998</v>
      </c>
      <c r="F16" s="11">
        <f>14.8+82.2+78.3+155.1+15.7+1.5+57.7+14.5+9.5+5.9+0.2+3.8+0.6+18.9+62.6</f>
        <v>521.29999999999995</v>
      </c>
    </row>
    <row r="17" spans="1:6">
      <c r="A17" s="4" t="s">
        <v>13</v>
      </c>
      <c r="B17" s="15">
        <f>+B19+B20</f>
        <v>2635.7999999999997</v>
      </c>
      <c r="C17" s="15">
        <f t="shared" ref="C17:F17" si="3">+C19+C20</f>
        <v>2878.3333000000002</v>
      </c>
      <c r="D17" s="20">
        <f t="shared" si="3"/>
        <v>4024.6000000000004</v>
      </c>
      <c r="E17" s="15">
        <f t="shared" si="3"/>
        <v>5900.9</v>
      </c>
      <c r="F17" s="20">
        <f t="shared" si="3"/>
        <v>7343.9000000000005</v>
      </c>
    </row>
    <row r="18" spans="1:6">
      <c r="A18" s="3" t="s">
        <v>14</v>
      </c>
      <c r="B18" s="25"/>
      <c r="C18" s="25"/>
      <c r="D18" s="24"/>
      <c r="E18" s="25"/>
      <c r="F18" s="24"/>
    </row>
    <row r="19" spans="1:6">
      <c r="A19" s="4" t="s">
        <v>15</v>
      </c>
      <c r="B19" s="18">
        <f>1051.2+49.1+141.1-29.7+3.5+141.1+2.1+87.5+15.9+4.5+516.9</f>
        <v>1983.1999999999998</v>
      </c>
      <c r="C19" s="18">
        <f>1109+46.2+223.4+9.9+5.3+25.8+337.1+441.4+1.5+22.2</f>
        <v>2221.8000000000002</v>
      </c>
      <c r="D19" s="10">
        <f>1316.3+54+32.9+4.1+3.4+3.4+5.3+406.2+457.3+3+13.4+5+21.9+903.6</f>
        <v>3229.8</v>
      </c>
      <c r="E19" s="7">
        <f>1633.9+241.1+4.4+19.8+5.1+5+3.9+5.9+5.1+152.3+386.8+5.2+109.9+764.7+4.9+123.5+1160.3+6.2</f>
        <v>4638</v>
      </c>
      <c r="F19" s="10">
        <f>1196.9+4695.2+58.7</f>
        <v>5950.8</v>
      </c>
    </row>
    <row r="20" spans="1:6">
      <c r="A20" s="6" t="s">
        <v>16</v>
      </c>
      <c r="B20" s="26">
        <f>396.4+139.3+1.2+40.4+15.9+40.4+15.9+2+1.1</f>
        <v>652.6</v>
      </c>
      <c r="C20" s="26">
        <f>394+113.1333+15.7+18.2+41.4+12.9+45.5+15.7</f>
        <v>656.53330000000005</v>
      </c>
      <c r="D20" s="27">
        <f>50.2+248.4+99.1+42.1+22.6+59.9+65.9+43.6+27.2+3.4+40.4+23.6+44.1+24.3</f>
        <v>794.80000000000007</v>
      </c>
      <c r="E20" s="27">
        <f>193.7+52.8+27.8+39.3+64.7+63+42.1+38.9+62.3+59.4+46.9+117.3+75.9+46.5+30.2+51.1+28.2+43.4+26.6+4.2+73.2+49.9+25.5</f>
        <v>1262.9000000000001</v>
      </c>
      <c r="F20" s="27">
        <f>482.4+286.3+353.2+271.2</f>
        <v>1393.1000000000001</v>
      </c>
    </row>
    <row r="21" spans="1:6">
      <c r="B21" s="5"/>
    </row>
    <row r="22" spans="1:6">
      <c r="B22" s="5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Amarzaya</dc:creator>
  <cp:lastModifiedBy>Amarzaya</cp:lastModifiedBy>
  <dcterms:created xsi:type="dcterms:W3CDTF">2016-10-28T05:18:20Z</dcterms:created>
  <dcterms:modified xsi:type="dcterms:W3CDTF">2016-10-28T05:49:01Z</dcterms:modified>
</cp:coreProperties>
</file>