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15" activeTab="17"/>
  </bookViews>
  <sheets>
    <sheet name="TO1A-2" sheetId="1" r:id="rId1"/>
    <sheet name="TOSUM1302" sheetId="2" r:id="rId2"/>
    <sheet name="ONT-2012-2" sheetId="4" r:id="rId3"/>
    <sheet name="ZR-1-1" sheetId="5" r:id="rId4"/>
    <sheet name="AX-3CGP-2-ah3" sheetId="6" r:id="rId5"/>
    <sheet name="AX-3CGP-2-shab" sheetId="7" r:id="rId6"/>
    <sheet name="daatgal2014-1-nd2014" sheetId="8" r:id="rId7"/>
    <sheet name="daatgal2014-1-nds2014" sheetId="9" r:id="rId8"/>
    <sheet name="CPI" sheetId="10" r:id="rId9"/>
    <sheet name="UNE_02" sheetId="11" r:id="rId10"/>
    <sheet name="ХАА une" sheetId="12" r:id="rId11"/>
    <sheet name="ervvl mend 2014-1-nbaralt" sheetId="13" r:id="rId12"/>
    <sheet name="ervvl mend-2014-1-nbsh" sheetId="14" r:id="rId13"/>
    <sheet name="evvl mend-2014-1-yzled" sheetId="15" r:id="rId14"/>
    <sheet name="ervvl mend-h-ovchin" sheetId="16" r:id="rId15"/>
    <sheet name="ervvl mend-jhyanalt" sheetId="17" r:id="rId16"/>
    <sheet name="ervvl mend-torolt" sheetId="18" r:id="rId17"/>
    <sheet name="AY12013-2-GOLNER" sheetId="20" r:id="rId18"/>
    <sheet name="AY12013-2-NB" sheetId="21" r:id="rId19"/>
    <sheet name="GEMT2013-2-2013sum" sheetId="22" r:id="rId20"/>
    <sheet name="GEMT2013-2-gemt2013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3" l="1"/>
  <c r="E32" i="23"/>
  <c r="E31" i="23"/>
  <c r="E29" i="23"/>
  <c r="E28" i="23"/>
  <c r="E27" i="23"/>
  <c r="E25" i="23"/>
  <c r="E23" i="23"/>
  <c r="E22" i="23"/>
  <c r="E21" i="23"/>
  <c r="E16" i="23"/>
  <c r="E14" i="23"/>
  <c r="E13" i="23"/>
  <c r="D6" i="23"/>
  <c r="E6" i="23" s="1"/>
  <c r="C6" i="23"/>
  <c r="C35" i="23" s="1"/>
  <c r="E5" i="23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B57" i="22"/>
  <c r="D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D57" i="22" s="1"/>
  <c r="C57" i="22" s="1"/>
  <c r="C41" i="22"/>
  <c r="E15" i="21"/>
  <c r="E14" i="21"/>
  <c r="D13" i="21"/>
  <c r="E13" i="21" s="1"/>
  <c r="C13" i="21"/>
  <c r="E12" i="21"/>
  <c r="E11" i="21"/>
  <c r="E10" i="21"/>
  <c r="D9" i="21"/>
  <c r="E9" i="21" s="1"/>
  <c r="C9" i="21"/>
  <c r="E8" i="21"/>
  <c r="E7" i="21"/>
  <c r="D6" i="21"/>
  <c r="E6" i="21" s="1"/>
  <c r="C6" i="21"/>
  <c r="C5" i="21" s="1"/>
  <c r="M22" i="20"/>
  <c r="M21" i="20"/>
  <c r="M20" i="20"/>
  <c r="M19" i="20"/>
  <c r="M16" i="20"/>
  <c r="M15" i="20"/>
  <c r="M14" i="20"/>
  <c r="M13" i="20"/>
  <c r="M12" i="20"/>
  <c r="M11" i="20"/>
  <c r="M10" i="20"/>
  <c r="M9" i="20"/>
  <c r="M8" i="20"/>
  <c r="M7" i="20"/>
  <c r="M6" i="20"/>
  <c r="M5" i="20"/>
  <c r="G24" i="18"/>
  <c r="F24" i="18"/>
  <c r="E24" i="18"/>
  <c r="D24" i="18"/>
  <c r="B24" i="18"/>
  <c r="C23" i="18"/>
  <c r="C22" i="18"/>
  <c r="C21" i="18"/>
  <c r="C20" i="18"/>
  <c r="C19" i="18"/>
  <c r="C18" i="18"/>
  <c r="C13" i="18"/>
  <c r="C11" i="18"/>
  <c r="C10" i="18"/>
  <c r="C24" i="18" s="1"/>
  <c r="E19" i="17"/>
  <c r="D19" i="17"/>
  <c r="C19" i="17"/>
  <c r="B19" i="17"/>
  <c r="H56" i="16"/>
  <c r="F55" i="16"/>
  <c r="F54" i="16"/>
  <c r="D54" i="16"/>
  <c r="I53" i="16"/>
  <c r="F53" i="16"/>
  <c r="D53" i="16"/>
  <c r="J52" i="16"/>
  <c r="I52" i="16"/>
  <c r="F52" i="16"/>
  <c r="J51" i="16"/>
  <c r="I51" i="16"/>
  <c r="H51" i="16"/>
  <c r="J50" i="16"/>
  <c r="I50" i="16"/>
  <c r="H49" i="16"/>
  <c r="F48" i="16"/>
  <c r="I47" i="16"/>
  <c r="F47" i="16"/>
  <c r="F46" i="16"/>
  <c r="D46" i="16"/>
  <c r="J45" i="16"/>
  <c r="I45" i="16"/>
  <c r="F45" i="16"/>
  <c r="I44" i="16"/>
  <c r="F44" i="16"/>
  <c r="J43" i="16"/>
  <c r="F43" i="16"/>
  <c r="J42" i="16"/>
  <c r="I42" i="16"/>
  <c r="H42" i="16"/>
  <c r="J41" i="16"/>
  <c r="I41" i="16"/>
  <c r="J40" i="16"/>
  <c r="G40" i="16"/>
  <c r="H57" i="16" s="1"/>
  <c r="E40" i="16"/>
  <c r="F56" i="16" s="1"/>
  <c r="C40" i="16"/>
  <c r="D55" i="16" s="1"/>
  <c r="I27" i="15"/>
  <c r="H27" i="15"/>
  <c r="G27" i="15"/>
  <c r="F27" i="15"/>
  <c r="E27" i="15"/>
  <c r="C27" i="15"/>
  <c r="D26" i="15"/>
  <c r="B26" i="15" s="1"/>
  <c r="D25" i="15"/>
  <c r="B25" i="15"/>
  <c r="D24" i="15"/>
  <c r="B24" i="15" s="1"/>
  <c r="D23" i="15"/>
  <c r="B23" i="15"/>
  <c r="D22" i="15"/>
  <c r="B22" i="15" s="1"/>
  <c r="D21" i="15"/>
  <c r="B21" i="15"/>
  <c r="D20" i="15"/>
  <c r="B20" i="15" s="1"/>
  <c r="D19" i="15"/>
  <c r="B19" i="15"/>
  <c r="D18" i="15"/>
  <c r="B18" i="15" s="1"/>
  <c r="D17" i="15"/>
  <c r="B17" i="15"/>
  <c r="D16" i="15"/>
  <c r="B16" i="15" s="1"/>
  <c r="D15" i="15"/>
  <c r="B15" i="15"/>
  <c r="D14" i="15"/>
  <c r="B14" i="15" s="1"/>
  <c r="D13" i="15"/>
  <c r="B13" i="15"/>
  <c r="D12" i="15"/>
  <c r="B12" i="15" s="1"/>
  <c r="D11" i="15"/>
  <c r="B11" i="15"/>
  <c r="D10" i="15"/>
  <c r="B10" i="15" s="1"/>
  <c r="D9" i="15"/>
  <c r="B9" i="15"/>
  <c r="D8" i="15"/>
  <c r="B8" i="15" s="1"/>
  <c r="D7" i="15"/>
  <c r="B7" i="15"/>
  <c r="D6" i="15"/>
  <c r="D27" i="15" s="1"/>
  <c r="L45" i="14"/>
  <c r="K45" i="14"/>
  <c r="J45" i="14"/>
  <c r="I45" i="14"/>
  <c r="H45" i="14"/>
  <c r="G45" i="14"/>
  <c r="E45" i="14"/>
  <c r="D45" i="14"/>
  <c r="C45" i="14"/>
  <c r="F44" i="14"/>
  <c r="B44" i="14"/>
  <c r="F43" i="14"/>
  <c r="B43" i="14"/>
  <c r="F42" i="14"/>
  <c r="B42" i="14"/>
  <c r="F41" i="14"/>
  <c r="B41" i="14"/>
  <c r="F40" i="14"/>
  <c r="B40" i="14"/>
  <c r="F39" i="14"/>
  <c r="B39" i="14"/>
  <c r="F38" i="14"/>
  <c r="B38" i="14"/>
  <c r="F37" i="14"/>
  <c r="B37" i="14"/>
  <c r="F36" i="14"/>
  <c r="B36" i="14"/>
  <c r="F35" i="14"/>
  <c r="B35" i="14"/>
  <c r="F34" i="14"/>
  <c r="B34" i="14"/>
  <c r="F33" i="14"/>
  <c r="B33" i="14"/>
  <c r="F32" i="14"/>
  <c r="B32" i="14"/>
  <c r="F31" i="14"/>
  <c r="B31" i="14"/>
  <c r="F30" i="14"/>
  <c r="F45" i="14" s="1"/>
  <c r="B30" i="14"/>
  <c r="B45" i="14" s="1"/>
  <c r="G19" i="9"/>
  <c r="F19" i="9"/>
  <c r="G18" i="9"/>
  <c r="F18" i="9"/>
  <c r="G17" i="9"/>
  <c r="F17" i="9"/>
  <c r="G16" i="9"/>
  <c r="F16" i="9"/>
  <c r="G15" i="9"/>
  <c r="F15" i="9"/>
  <c r="F13" i="9"/>
  <c r="E13" i="9"/>
  <c r="D13" i="9"/>
  <c r="C13" i="9"/>
  <c r="G13" i="9" s="1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54" i="8"/>
  <c r="G54" i="8" s="1"/>
  <c r="E54" i="8"/>
  <c r="D54" i="8"/>
  <c r="C54" i="8"/>
  <c r="B54" i="8"/>
  <c r="G53" i="8"/>
  <c r="D53" i="8"/>
  <c r="G52" i="8"/>
  <c r="D52" i="8"/>
  <c r="G51" i="8"/>
  <c r="D51" i="8"/>
  <c r="G50" i="8"/>
  <c r="D50" i="8"/>
  <c r="G49" i="8"/>
  <c r="D49" i="8"/>
  <c r="G48" i="8"/>
  <c r="D48" i="8"/>
  <c r="G47" i="8"/>
  <c r="D47" i="8"/>
  <c r="G46" i="8"/>
  <c r="D46" i="8"/>
  <c r="G45" i="8"/>
  <c r="D45" i="8"/>
  <c r="G44" i="8"/>
  <c r="D44" i="8"/>
  <c r="G43" i="8"/>
  <c r="D43" i="8"/>
  <c r="G42" i="8"/>
  <c r="D42" i="8"/>
  <c r="G41" i="8"/>
  <c r="D41" i="8"/>
  <c r="G40" i="8"/>
  <c r="D40" i="8"/>
  <c r="G39" i="8"/>
  <c r="D39" i="8"/>
  <c r="D35" i="23" l="1"/>
  <c r="E35" i="23" s="1"/>
  <c r="D5" i="21"/>
  <c r="E5" i="21" s="1"/>
  <c r="H44" i="16"/>
  <c r="H52" i="16"/>
  <c r="H55" i="16"/>
  <c r="D57" i="16"/>
  <c r="D41" i="16"/>
  <c r="H43" i="16"/>
  <c r="H45" i="16"/>
  <c r="H47" i="16"/>
  <c r="H48" i="16"/>
  <c r="D50" i="16"/>
  <c r="F41" i="16"/>
  <c r="D42" i="16"/>
  <c r="H46" i="16"/>
  <c r="D49" i="16"/>
  <c r="F50" i="16"/>
  <c r="D51" i="16"/>
  <c r="H53" i="16"/>
  <c r="H54" i="16"/>
  <c r="D56" i="16"/>
  <c r="F57" i="16"/>
  <c r="I40" i="16"/>
  <c r="H41" i="16"/>
  <c r="F42" i="16"/>
  <c r="D43" i="16"/>
  <c r="D44" i="16"/>
  <c r="D45" i="16"/>
  <c r="D47" i="16"/>
  <c r="D48" i="16"/>
  <c r="F49" i="16"/>
  <c r="H50" i="16"/>
  <c r="F51" i="16"/>
  <c r="D52" i="16"/>
  <c r="B6" i="15"/>
  <c r="B27" i="15" s="1"/>
  <c r="F6" i="9"/>
  <c r="B60" i="7"/>
  <c r="C59" i="7" s="1"/>
  <c r="C58" i="7"/>
  <c r="C57" i="7"/>
  <c r="C56" i="7"/>
  <c r="C54" i="7"/>
  <c r="C53" i="7"/>
  <c r="C52" i="7"/>
  <c r="C50" i="7"/>
  <c r="C49" i="7"/>
  <c r="C48" i="7"/>
  <c r="C47" i="7"/>
  <c r="C46" i="7"/>
  <c r="C45" i="7"/>
  <c r="C44" i="7"/>
  <c r="C43" i="7"/>
  <c r="C42" i="7"/>
  <c r="C41" i="7"/>
  <c r="C40" i="7"/>
  <c r="C39" i="7"/>
  <c r="E22" i="6"/>
  <c r="D22" i="6"/>
  <c r="F22" i="6" s="1"/>
  <c r="C22" i="6"/>
  <c r="B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N48" i="5"/>
  <c r="O48" i="5" s="1"/>
  <c r="M48" i="5"/>
  <c r="O47" i="5"/>
  <c r="N47" i="5"/>
  <c r="M47" i="5"/>
  <c r="N46" i="5"/>
  <c r="O46" i="5" s="1"/>
  <c r="M46" i="5"/>
  <c r="N45" i="5"/>
  <c r="O45" i="5" s="1"/>
  <c r="M45" i="5"/>
  <c r="N44" i="5"/>
  <c r="O44" i="5" s="1"/>
  <c r="M44" i="5"/>
  <c r="O43" i="5"/>
  <c r="N43" i="5"/>
  <c r="M43" i="5"/>
  <c r="N42" i="5"/>
  <c r="O42" i="5" s="1"/>
  <c r="M42" i="5"/>
  <c r="N41" i="5"/>
  <c r="O41" i="5" s="1"/>
  <c r="M41" i="5"/>
  <c r="E20" i="4"/>
  <c r="E19" i="4"/>
  <c r="E18" i="4"/>
  <c r="E17" i="4"/>
  <c r="F16" i="4"/>
  <c r="E16" i="4"/>
  <c r="F15" i="4"/>
  <c r="E15" i="4"/>
  <c r="F14" i="4"/>
  <c r="E14" i="4"/>
  <c r="E13" i="4"/>
  <c r="E12" i="4"/>
  <c r="E11" i="4"/>
  <c r="E10" i="4"/>
  <c r="E9" i="4"/>
  <c r="E8" i="4"/>
  <c r="F7" i="4"/>
  <c r="E7" i="4"/>
  <c r="F6" i="4"/>
  <c r="E6" i="4"/>
  <c r="D5" i="4"/>
  <c r="F5" i="4" s="1"/>
  <c r="C5" i="4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4" i="1"/>
  <c r="F34" i="1"/>
  <c r="G32" i="1"/>
  <c r="F32" i="1"/>
  <c r="G29" i="1"/>
  <c r="F29" i="1"/>
  <c r="E28" i="1"/>
  <c r="G28" i="1" s="1"/>
  <c r="D28" i="1"/>
  <c r="G27" i="1"/>
  <c r="G26" i="1"/>
  <c r="F26" i="1"/>
  <c r="G25" i="1"/>
  <c r="E24" i="1"/>
  <c r="G24" i="1" s="1"/>
  <c r="D24" i="1"/>
  <c r="C24" i="1"/>
  <c r="G23" i="1"/>
  <c r="F23" i="1"/>
  <c r="G19" i="1"/>
  <c r="F19" i="1"/>
  <c r="G18" i="1"/>
  <c r="G17" i="1"/>
  <c r="F17" i="1"/>
  <c r="E16" i="1"/>
  <c r="G16" i="1" s="1"/>
  <c r="D16" i="1"/>
  <c r="G15" i="1"/>
  <c r="G14" i="1"/>
  <c r="F14" i="1"/>
  <c r="G12" i="1"/>
  <c r="F12" i="1"/>
  <c r="G9" i="1"/>
  <c r="F9" i="1"/>
  <c r="E8" i="1"/>
  <c r="F8" i="1" s="1"/>
  <c r="D8" i="1"/>
  <c r="C8" i="1"/>
  <c r="C7" i="1" s="1"/>
  <c r="C6" i="1" s="1"/>
  <c r="C5" i="1" s="1"/>
  <c r="C33" i="1" s="1"/>
  <c r="C35" i="1" s="1"/>
  <c r="D7" i="1"/>
  <c r="D6" i="1" s="1"/>
  <c r="D5" i="1" s="1"/>
  <c r="D33" i="1" s="1"/>
  <c r="D35" i="1" s="1"/>
  <c r="F40" i="16" l="1"/>
  <c r="H40" i="16"/>
  <c r="D40" i="16"/>
  <c r="C51" i="7"/>
  <c r="C60" i="7" s="1"/>
  <c r="C55" i="7"/>
  <c r="E5" i="4"/>
  <c r="E7" i="1"/>
  <c r="F16" i="1"/>
  <c r="F24" i="1"/>
  <c r="F28" i="1"/>
  <c r="G8" i="1"/>
  <c r="G7" i="1" l="1"/>
  <c r="F7" i="1"/>
  <c r="E6" i="1"/>
  <c r="E5" i="1" l="1"/>
  <c r="G6" i="1"/>
  <c r="F6" i="1"/>
  <c r="E33" i="1" l="1"/>
  <c r="G5" i="1"/>
  <c r="F5" i="1"/>
  <c r="F33" i="1" l="1"/>
  <c r="G33" i="1"/>
  <c r="E35" i="1"/>
  <c r="G35" i="1" l="1"/>
  <c r="F35" i="1"/>
</calcChain>
</file>

<file path=xl/sharedStrings.xml><?xml version="1.0" encoding="utf-8"?>
<sst xmlns="http://schemas.openxmlformats.org/spreadsheetml/2006/main" count="869" uniqueCount="500">
  <si>
    <t>ÎÐÎÍ ÍÓÒÃÈÉÍ ÒªÑÂÈÉÍ ÎÐËÎÃÛÍ Ã¯ÉÖÝÒÃÝËÈÉÍ ÌÝÄÝÝ</t>
  </si>
  <si>
    <t xml:space="preserve">   2014.03.10</t>
  </si>
  <si>
    <t xml:space="preserve">        /ìÿí.òºã/</t>
  </si>
  <si>
    <t>¯ç¿¿ëýëò</t>
  </si>
  <si>
    <t>ìºð</t>
  </si>
  <si>
    <t>2013 îíû</t>
  </si>
  <si>
    <t>2014 îíû</t>
  </si>
  <si>
    <t xml:space="preserve"> 13/12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</si>
  <si>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</si>
  <si>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</si>
  <si>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</si>
  <si>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</si>
  <si>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</si>
  <si>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</si>
  <si>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</si>
  <si>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</si>
  <si>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</si>
  <si>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</si>
  <si>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</si>
  <si>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</si>
  <si>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</si>
  <si>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</si>
  <si>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</si>
  <si>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</si>
  <si>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</si>
  <si>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</si>
  <si>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</si>
  <si>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</si>
  <si>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</si>
  <si>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</si>
  <si>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</si>
  <si>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</si>
  <si>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</si>
  <si>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</si>
  <si>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</si>
  <si>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</si>
  <si>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</si>
  <si>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</si>
  <si>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</si>
  <si>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</si>
  <si>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</si>
  <si>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</si>
  <si>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</si>
  <si>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 xml:space="preserve"> Òºñâèéí îðëîãûí òºëºâëºãººíèé áèåëýëò</t>
  </si>
  <si>
    <t xml:space="preserve">   2014.03.07</t>
  </si>
  <si>
    <t xml:space="preserve">                                    /ìÿí.òºã/</t>
  </si>
  <si>
    <t>Ñóìä</t>
  </si>
  <si>
    <t xml:space="preserve"> Æèëèéí ýõíýýñ</t>
  </si>
  <si>
    <t>2-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</si>
  <si>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</si>
  <si>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</si>
  <si>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</si>
  <si>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</si>
  <si>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</si>
  <si>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</si>
  <si>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</si>
  <si>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</si>
  <si>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</si>
  <si>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</si>
  <si>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</si>
  <si>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</si>
  <si>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</si>
  <si>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</si>
  <si>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</si>
  <si>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</si>
  <si>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</si>
  <si>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</si>
  <si>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2014.03.10    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</si>
  <si>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</si>
  <si>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</si>
  <si>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</si>
  <si>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</si>
  <si>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</si>
  <si>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</si>
  <si>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</si>
  <si>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</si>
  <si>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</si>
  <si>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</si>
  <si>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</si>
  <si>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</si>
  <si>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</si>
  <si>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</si>
  <si>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</si>
  <si>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</si>
  <si>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</si>
  <si>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</si>
  <si>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</si>
  <si>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</si>
  <si>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</si>
  <si>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</si>
  <si>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</si>
  <si>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2014-03-10</t>
  </si>
  <si>
    <t xml:space="preserve"> /ìÿí.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</si>
  <si>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</si>
  <si>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</si>
  <si>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</si>
  <si>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</si>
  <si>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</si>
  <si>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</si>
  <si>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</si>
  <si>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</si>
  <si>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</si>
  <si>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</si>
  <si>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</si>
  <si>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</si>
  <si>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</si>
  <si>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</si>
  <si>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</si>
  <si>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</si>
  <si>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</si>
  <si>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</si>
  <si>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</si>
  <si>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2014.03.04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</si>
  <si>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</si>
  <si>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</si>
  <si>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</si>
  <si>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</si>
  <si>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</si>
  <si>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</si>
  <si>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Øèíýýð áèé áîëñîí àæëûí áàéð</t>
  </si>
  <si>
    <t xml:space="preserve"> 2014.03.04</t>
  </si>
  <si>
    <t>Ýäèéí çàñãèéí ñàëáàðûí àíãèëàë</t>
  </si>
  <si>
    <t>Øèíýýð áèé áîëñîí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</si>
  <si>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</si>
  <si>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</si>
  <si>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</si>
  <si>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</si>
  <si>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</si>
  <si>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</si>
  <si>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</si>
  <si>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</si>
  <si>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</si>
  <si>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</si>
  <si>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</si>
  <si>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</si>
  <si>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</si>
  <si>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</si>
  <si>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</si>
  <si>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</si>
  <si>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</si>
  <si>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</si>
  <si>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</si>
  <si>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</si>
  <si>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</si>
  <si>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</si>
  <si>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</si>
  <si>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ÍÈÉÃÌÈÉÍ ÄÀÀÒÃÀËÛÍ ØÈÌÒÃÝËÈÉÍ ÎÐËÎÃÎ, ÒÝÒÃÝÂÝÐÈÉÍ ÑÀÍÕ¯¯ÆÈËÒ</t>
  </si>
  <si>
    <t xml:space="preserve">   2014.03.06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</si>
  <si>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</si>
  <si>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</si>
  <si>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</si>
  <si>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</si>
  <si>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</si>
  <si>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</si>
  <si>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</si>
  <si>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2014.03.06</t>
  </si>
  <si>
    <t>2013 оны                   II сар</t>
  </si>
  <si>
    <t>2014 оны II сар</t>
  </si>
  <si>
    <r>
      <rPr>
        <u/>
        <sz val="10"/>
        <color theme="1"/>
        <rFont val="Arial Mon"/>
        <family val="2"/>
      </rPr>
      <t xml:space="preserve">2014   II   </t>
    </r>
    <r>
      <rPr>
        <sz val="10"/>
        <color theme="1"/>
        <rFont val="Arial Mon"/>
        <family val="2"/>
      </rPr>
      <t>2013   II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</si>
  <si>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</si>
  <si>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</si>
  <si>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</si>
  <si>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</si>
  <si>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</si>
  <si>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</si>
  <si>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</si>
  <si>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</si>
  <si>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</si>
  <si>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</si>
  <si>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</si>
  <si>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</si>
  <si>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АЙМГИЙН ХЭРЭГЛЭЭНИЙ ҮНИЙН ИНДЕКС</t>
  </si>
  <si>
    <t>Áàðààíû á¿ëãýýð</t>
  </si>
  <si>
    <t>2014-02</t>
  </si>
  <si>
    <t>2013-02</t>
  </si>
  <si>
    <t>2013-12</t>
  </si>
  <si>
    <t>2014-01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</si>
  <si>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</si>
  <si>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</si>
  <si>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</si>
  <si>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</si>
  <si>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</si>
  <si>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</si>
  <si>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</si>
  <si>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</si>
  <si>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</si>
  <si>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</si>
  <si>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</si>
  <si>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</si>
  <si>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</si>
  <si>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</si>
  <si>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</si>
  <si>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</si>
  <si>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</si>
  <si>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</si>
  <si>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</si>
  <si>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</si>
  <si>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</si>
  <si>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</si>
  <si>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</si>
  <si>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</si>
  <si>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</si>
  <si>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</si>
  <si>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</si>
  <si>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</si>
  <si>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</si>
  <si>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</si>
  <si>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</si>
  <si>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</si>
  <si>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</si>
  <si>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</si>
  <si>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</si>
  <si>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</si>
  <si>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</si>
  <si>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</si>
  <si>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</si>
  <si>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</si>
  <si>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</si>
  <si>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</si>
  <si>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</si>
  <si>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</si>
  <si>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</si>
  <si>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</si>
  <si>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</si>
  <si>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</si>
  <si>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</si>
  <si>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</si>
  <si>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</si>
  <si>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</si>
  <si>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</si>
  <si>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</si>
  <si>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02-ð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</si>
  <si>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</si>
  <si>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</si>
  <si>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</si>
  <si>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</si>
  <si>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</si>
  <si>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</si>
  <si>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</si>
  <si>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</si>
  <si>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</si>
  <si>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</si>
  <si>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</si>
  <si>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</si>
  <si>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</si>
  <si>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</si>
  <si>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</si>
  <si>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</si>
  <si>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</si>
  <si>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</si>
  <si>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</si>
  <si>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</si>
  <si>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</si>
  <si>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</si>
  <si>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</si>
  <si>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</si>
  <si>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</si>
  <si>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</si>
  <si>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</si>
  <si>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</si>
  <si>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</si>
  <si>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</si>
  <si>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</si>
  <si>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</si>
  <si>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</si>
  <si>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</si>
  <si>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</si>
  <si>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</si>
  <si>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</si>
  <si>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</si>
  <si>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</si>
  <si>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</si>
  <si>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</si>
  <si>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</si>
  <si>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</si>
  <si>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</si>
  <si>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</si>
  <si>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</si>
  <si>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</si>
  <si>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</si>
  <si>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</si>
  <si>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</si>
  <si>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</si>
  <si>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</si>
  <si>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</si>
  <si>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</si>
  <si>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</si>
  <si>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</si>
  <si>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</si>
  <si>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</si>
  <si>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</si>
  <si>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</si>
  <si>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</si>
  <si>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</si>
  <si>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</si>
  <si>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</si>
  <si>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</si>
  <si>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</si>
  <si>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</si>
  <si>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</si>
  <si>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</si>
  <si>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</si>
  <si>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</si>
  <si>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</si>
  <si>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</si>
  <si>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</si>
  <si>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</si>
  <si>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</si>
  <si>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</si>
  <si>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</si>
  <si>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Нас барсан хүний тоо, онуудаар</t>
  </si>
  <si>
    <t>2014.03.05</t>
  </si>
  <si>
    <t>2012 - II сар</t>
  </si>
  <si>
    <t>2013 - II сар</t>
  </si>
  <si>
    <t>2014 - II сар</t>
  </si>
  <si>
    <t>Оны эхний 1000 хүнд ногдох нас баралт</t>
  </si>
  <si>
    <t>Нас барсан бүгд</t>
  </si>
  <si>
    <t xml:space="preserve">Үүнээс эмнэ-лэгт </t>
  </si>
  <si>
    <t>Тайлбар. Эрүүл мэндийн газрын мэдээгээр</t>
  </si>
  <si>
    <t>НАС БАРАЛТ ,  2014 оны  2 сарын байдлаар</t>
  </si>
  <si>
    <t>Сумын нэр</t>
  </si>
  <si>
    <t>2014  оны II сар</t>
  </si>
  <si>
    <t>Нас баралтын шалтгаан</t>
  </si>
  <si>
    <t>Нас баралт-áүгд</t>
  </si>
  <si>
    <t>Хүйс</t>
  </si>
  <si>
    <t>Хорт хавдрын нас баралт</t>
  </si>
  <si>
    <t xml:space="preserve">Нас баралтын гадны шалтгаан </t>
  </si>
  <si>
    <t>Үүнээс</t>
  </si>
  <si>
    <t>Эр</t>
  </si>
  <si>
    <t>Эм</t>
  </si>
  <si>
    <t xml:space="preserve">Амиа хорлосон </t>
  </si>
  <si>
    <t>Бусдад хорлогдсон</t>
  </si>
  <si>
    <t>үйлдвэрийн осол</t>
  </si>
  <si>
    <t>зам тээврийн осол</t>
  </si>
  <si>
    <t>Бусад осол</t>
  </si>
  <si>
    <t>өвчнөөр</t>
  </si>
  <si>
    <t>Эрүүл мэндийн газрын мэдээгээр</t>
  </si>
  <si>
    <t>Амбулаторын үзлэгийн 2014 оны 2 р сарын мэдээ</t>
  </si>
  <si>
    <t>Үзүүлэлт</t>
  </si>
  <si>
    <t>Үзлэгийн тоо-Бүгд</t>
  </si>
  <si>
    <t>Урьдчилан сэргийлэх үзлэгийн тоо</t>
  </si>
  <si>
    <t>Амбулторын үзлэгийн тоо</t>
  </si>
  <si>
    <t>Идэвхтэй хяналт</t>
  </si>
  <si>
    <t>Гэрийн идэвхтэй хяналт</t>
  </si>
  <si>
    <t>Гэрийн дуудлагын үзлэгийн тоо</t>
  </si>
  <si>
    <t>Анх</t>
  </si>
  <si>
    <t>Давтан</t>
  </si>
  <si>
    <t>Адаацаг</t>
  </si>
  <si>
    <t>Íýãäñýí ýìíýëýã</t>
  </si>
  <si>
    <t>Ìºíõäýëãýð</t>
  </si>
  <si>
    <t>Ýëáýðýëáóÿí</t>
  </si>
  <si>
    <t>ÌÓÝÒºâ</t>
  </si>
  <si>
    <t>Áîðæãèí ìàíäàë</t>
  </si>
  <si>
    <t>ªëçèéò ìàíäàë</t>
  </si>
  <si>
    <t>Халдварт өвчнөөр өвчлөгчдийн тоо, эзлэх хувь онуудаар</t>
  </si>
  <si>
    <t>2012 оны II сар</t>
  </si>
  <si>
    <t>2013 оны II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</si>
  <si>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</si>
  <si>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</si>
  <si>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</si>
  <si>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</si>
  <si>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</si>
  <si>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</si>
  <si>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</si>
  <si>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</si>
  <si>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</si>
  <si>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</si>
  <si>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</si>
  <si>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</si>
  <si>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</si>
  <si>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</si>
  <si>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</si>
  <si>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</si>
  <si>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</si>
  <si>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</si>
  <si>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</si>
  <si>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</si>
  <si>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</si>
  <si>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</si>
  <si>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</si>
  <si>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Менингококкт халдвар</t>
  </si>
  <si>
    <t>Шинээр хяналтанд авсан жирэмсэн эмэгтэйчүүдийн БЗДХ-ын шинжилгээнд хамрагдсан байдал /2014 оны 2 сард/</t>
  </si>
  <si>
    <t>Заг хүйтэн</t>
  </si>
  <si>
    <t>Тэмбүү</t>
  </si>
  <si>
    <t>ХДХВ/ДОХ</t>
  </si>
  <si>
    <t xml:space="preserve">Төрсөн эх болон амьд төрсөн хүүхдийн тоо, 2014 оны 2 р сард </t>
  </si>
  <si>
    <t>Төрөлт</t>
  </si>
  <si>
    <t>Төрсөн эхийн тоо</t>
  </si>
  <si>
    <t>Амьд төрсөн хүүхэд</t>
  </si>
  <si>
    <t>үүнээс</t>
  </si>
  <si>
    <t>Байршил</t>
  </si>
  <si>
    <t>Эрэгтэй</t>
  </si>
  <si>
    <t>Эмэгтэй</t>
  </si>
  <si>
    <t>Хот</t>
  </si>
  <si>
    <t>Хөдөө</t>
  </si>
  <si>
    <t xml:space="preserve">ÃÎË ÍÝÐ ÒªÐËÈÉÍ Á¯ÒÝÝÃÄÝÕ¯¯Í ¯ÉËÄÂÝÐËÝËÒ                                                      </t>
  </si>
  <si>
    <t>2014.03.07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</si>
  <si>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</si>
  <si>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</si>
  <si>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</si>
  <si>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</si>
  <si>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</si>
  <si>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</si>
  <si>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</si>
  <si>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</si>
  <si>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</si>
  <si>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</si>
  <si>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</si>
  <si>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</si>
  <si>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</si>
  <si>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</si>
  <si>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</si>
  <si>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</si>
  <si>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</si>
  <si>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</si>
  <si>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</si>
  <si>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</si>
  <si>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</si>
  <si>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</si>
  <si>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</si>
  <si>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</si>
  <si>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</si>
  <si>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</si>
  <si>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</si>
  <si>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</si>
  <si>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</si>
  <si>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</si>
  <si>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</si>
  <si>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</si>
  <si>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ìÿí,òºã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</si>
  <si>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</si>
  <si>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</si>
  <si>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</si>
  <si>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</si>
  <si>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</si>
  <si>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</si>
  <si>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</si>
  <si>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</si>
  <si>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</si>
  <si>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</si>
  <si>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</si>
  <si>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</si>
  <si>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`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</si>
  <si>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</si>
  <si>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</si>
  <si>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</si>
  <si>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</si>
  <si>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</si>
  <si>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</si>
  <si>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</si>
  <si>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</si>
  <si>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</si>
  <si>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</si>
  <si>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</si>
  <si>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</si>
  <si>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</si>
  <si>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</si>
  <si>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</si>
  <si>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</si>
  <si>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</si>
  <si>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</si>
  <si>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</si>
  <si>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</si>
  <si>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</si>
  <si>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</si>
  <si>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</si>
  <si>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13/12 õóâü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</si>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</sst>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"/>
    <numFmt numFmtId="171" formatCode="##########0.00"/>
    <numFmt numFmtId="172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sz val="8"/>
      <name val="Arial"/>
      <family val="2"/>
    </font>
    <font>
      <i/>
      <sz val="10"/>
      <name val="Dutch Mon"/>
    </font>
    <font>
      <sz val="9"/>
      <name val="Arial Mon"/>
      <family val="2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b/>
      <sz val="8"/>
      <name val="Arial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rgb="FFFF000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sz val="8"/>
      <color theme="1"/>
      <name val="Arial Mon"/>
      <family val="2"/>
    </font>
    <font>
      <sz val="12"/>
      <color theme="1"/>
      <name val="Arial Mon"/>
      <family val="2"/>
    </font>
    <font>
      <sz val="9"/>
      <color theme="1"/>
      <name val="Arial Mon"/>
      <family val="2"/>
    </font>
    <font>
      <b/>
      <sz val="9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b/>
      <sz val="12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165" fontId="20" fillId="0" borderId="0"/>
    <xf numFmtId="0" fontId="15" fillId="0" borderId="0" applyNumberFormat="0" applyFill="0" applyBorder="0" applyAlignment="0" applyProtection="0"/>
    <xf numFmtId="0" fontId="1" fillId="0" borderId="0"/>
  </cellStyleXfs>
  <cellXfs count="47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/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11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horizontal="center"/>
    </xf>
    <xf numFmtId="1" fontId="13" fillId="0" borderId="0" xfId="0" applyNumberFormat="1" applyFont="1"/>
    <xf numFmtId="1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textRotation="90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14" fillId="0" borderId="0" xfId="0" applyNumberFormat="1" applyFont="1" applyAlignment="1">
      <alignment horizontal="center"/>
    </xf>
    <xf numFmtId="0" fontId="2" fillId="2" borderId="6" xfId="2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4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64" fontId="17" fillId="0" borderId="0" xfId="0" applyNumberFormat="1" applyFont="1" applyFill="1" applyBorder="1"/>
    <xf numFmtId="16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2" fontId="21" fillId="5" borderId="6" xfId="3" applyNumberFormat="1" applyFont="1" applyFill="1" applyBorder="1" applyAlignment="1">
      <alignment horizontal="center" vertical="center"/>
    </xf>
    <xf numFmtId="0" fontId="21" fillId="5" borderId="6" xfId="0" applyFont="1" applyFill="1" applyBorder="1" applyAlignment="1"/>
    <xf numFmtId="2" fontId="21" fillId="5" borderId="7" xfId="3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/>
    <xf numFmtId="0" fontId="3" fillId="0" borderId="0" xfId="0" applyFont="1" applyFill="1" applyBorder="1"/>
    <xf numFmtId="166" fontId="22" fillId="0" borderId="0" xfId="0" applyNumberFormat="1" applyFont="1" applyFill="1" applyBorder="1"/>
    <xf numFmtId="167" fontId="3" fillId="0" borderId="0" xfId="0" applyNumberFormat="1" applyFont="1" applyFill="1" applyBorder="1"/>
    <xf numFmtId="16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9" fillId="0" borderId="0" xfId="0" applyFont="1" applyFill="1" applyBorder="1"/>
    <xf numFmtId="168" fontId="4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4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9" fillId="0" borderId="7" xfId="0" applyFont="1" applyFill="1" applyBorder="1" applyAlignment="1">
      <alignment wrapText="1"/>
    </xf>
    <xf numFmtId="0" fontId="9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2" fontId="21" fillId="5" borderId="10" xfId="3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25" fillId="0" borderId="0" xfId="4" applyFont="1" applyFill="1" applyBorder="1"/>
    <xf numFmtId="0" fontId="3" fillId="0" borderId="0" xfId="4" applyFont="1" applyFill="1" applyBorder="1" applyAlignment="1"/>
    <xf numFmtId="0" fontId="3" fillId="0" borderId="0" xfId="4" applyFont="1" applyFill="1" applyBorder="1"/>
    <xf numFmtId="0" fontId="3" fillId="0" borderId="0" xfId="4" applyFont="1" applyFill="1" applyBorder="1" applyAlignment="1">
      <alignment vertical="top"/>
    </xf>
    <xf numFmtId="0" fontId="3" fillId="0" borderId="0" xfId="4" applyFont="1" applyFill="1" applyBorder="1" applyAlignment="1">
      <alignment wrapText="1"/>
    </xf>
    <xf numFmtId="168" fontId="4" fillId="0" borderId="0" xfId="4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21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69" fontId="3" fillId="0" borderId="8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170" fontId="4" fillId="0" borderId="8" xfId="0" applyNumberFormat="1" applyFont="1" applyBorder="1" applyAlignment="1">
      <alignment horizontal="center"/>
    </xf>
    <xf numFmtId="170" fontId="28" fillId="0" borderId="8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0" fontId="4" fillId="0" borderId="8" xfId="0" applyNumberFormat="1" applyFont="1" applyFill="1" applyBorder="1" applyAlignment="1">
      <alignment horizontal="center"/>
    </xf>
    <xf numFmtId="0" fontId="29" fillId="0" borderId="8" xfId="0" applyFont="1" applyBorder="1" applyAlignment="1">
      <alignment wrapText="1"/>
    </xf>
    <xf numFmtId="171" fontId="4" fillId="0" borderId="0" xfId="0" applyNumberFormat="1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172" fontId="3" fillId="0" borderId="8" xfId="0" applyNumberFormat="1" applyFont="1" applyFill="1" applyBorder="1" applyAlignment="1">
      <alignment vertical="center"/>
    </xf>
    <xf numFmtId="172" fontId="3" fillId="0" borderId="8" xfId="1" applyNumberFormat="1" applyFont="1" applyBorder="1" applyAlignment="1">
      <alignment vertical="center"/>
    </xf>
    <xf numFmtId="172" fontId="30" fillId="0" borderId="8" xfId="1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right" vertical="center"/>
    </xf>
    <xf numFmtId="172" fontId="3" fillId="0" borderId="8" xfId="1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/>
    <xf numFmtId="0" fontId="17" fillId="0" borderId="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7" xfId="0" applyFont="1" applyFill="1" applyBorder="1"/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Alignment="1">
      <alignment horizontal="left" vertic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32" fillId="6" borderId="6" xfId="0" applyFont="1" applyFill="1" applyBorder="1" applyAlignment="1">
      <alignment horizontal="right"/>
    </xf>
    <xf numFmtId="0" fontId="32" fillId="0" borderId="6" xfId="0" applyFont="1" applyBorder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32" fillId="6" borderId="0" xfId="0" applyFont="1" applyFill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2" fillId="0" borderId="7" xfId="0" applyFont="1" applyBorder="1" applyAlignment="1">
      <alignment horizontal="left" vertical="center"/>
    </xf>
    <xf numFmtId="0" fontId="32" fillId="6" borderId="7" xfId="0" applyFont="1" applyFill="1" applyBorder="1" applyAlignment="1">
      <alignment horizontal="right"/>
    </xf>
    <xf numFmtId="0" fontId="32" fillId="0" borderId="7" xfId="0" applyFont="1" applyBorder="1" applyAlignment="1">
      <alignment horizontal="right"/>
    </xf>
    <xf numFmtId="0" fontId="16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14" fontId="17" fillId="0" borderId="8" xfId="0" applyNumberFormat="1" applyFont="1" applyBorder="1" applyAlignment="1">
      <alignment horizontal="center"/>
    </xf>
    <xf numFmtId="14" fontId="17" fillId="0" borderId="8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35" fillId="0" borderId="12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17" fillId="0" borderId="6" xfId="0" applyFont="1" applyBorder="1"/>
    <xf numFmtId="164" fontId="17" fillId="0" borderId="6" xfId="0" applyNumberFormat="1" applyFont="1" applyBorder="1"/>
    <xf numFmtId="164" fontId="17" fillId="0" borderId="4" xfId="0" applyNumberFormat="1" applyFont="1" applyBorder="1"/>
    <xf numFmtId="0" fontId="17" fillId="0" borderId="6" xfId="0" applyFont="1" applyBorder="1" applyAlignment="1">
      <alignment horizontal="center" vertical="center" textRotation="255" wrapText="1"/>
    </xf>
    <xf numFmtId="0" fontId="17" fillId="0" borderId="12" xfId="0" applyFont="1" applyBorder="1" applyAlignment="1">
      <alignment horizontal="left" wrapText="1"/>
    </xf>
    <xf numFmtId="164" fontId="17" fillId="0" borderId="0" xfId="0" applyNumberFormat="1" applyFont="1" applyBorder="1"/>
    <xf numFmtId="0" fontId="17" fillId="0" borderId="0" xfId="0" applyFont="1" applyBorder="1" applyAlignment="1">
      <alignment horizontal="center" vertical="center" textRotation="255" wrapText="1"/>
    </xf>
    <xf numFmtId="0" fontId="17" fillId="0" borderId="11" xfId="0" applyFont="1" applyBorder="1" applyAlignment="1">
      <alignment horizontal="left" wrapText="1"/>
    </xf>
    <xf numFmtId="0" fontId="17" fillId="0" borderId="0" xfId="0" applyFont="1" applyBorder="1"/>
    <xf numFmtId="0" fontId="17" fillId="0" borderId="11" xfId="0" applyFont="1" applyBorder="1" applyAlignment="1">
      <alignment horizontal="left"/>
    </xf>
    <xf numFmtId="0" fontId="17" fillId="0" borderId="7" xfId="0" applyFont="1" applyBorder="1" applyAlignment="1">
      <alignment horizontal="center" vertical="center" textRotation="255" wrapText="1"/>
    </xf>
    <xf numFmtId="0" fontId="17" fillId="0" borderId="15" xfId="0" applyFont="1" applyBorder="1" applyAlignment="1">
      <alignment horizontal="left" wrapText="1"/>
    </xf>
    <xf numFmtId="164" fontId="17" fillId="0" borderId="7" xfId="0" applyNumberFormat="1" applyFont="1" applyBorder="1"/>
    <xf numFmtId="0" fontId="17" fillId="0" borderId="7" xfId="0" applyFont="1" applyBorder="1"/>
    <xf numFmtId="0" fontId="36" fillId="0" borderId="0" xfId="0" applyFont="1" applyBorder="1" applyAlignment="1">
      <alignment horizontal="center" vertical="center" wrapText="1"/>
    </xf>
    <xf numFmtId="0" fontId="31" fillId="0" borderId="0" xfId="0" applyFont="1"/>
    <xf numFmtId="14" fontId="17" fillId="0" borderId="0" xfId="0" applyNumberFormat="1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6" fillId="0" borderId="6" xfId="0" applyFont="1" applyBorder="1"/>
    <xf numFmtId="0" fontId="2" fillId="0" borderId="0" xfId="0" applyFont="1" applyFill="1" applyBorder="1" applyAlignment="1">
      <alignment horizontal="left" vertical="center" wrapText="1"/>
    </xf>
    <xf numFmtId="0" fontId="16" fillId="0" borderId="0" xfId="0" applyFont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/>
    <xf numFmtId="0" fontId="17" fillId="0" borderId="0" xfId="0" applyFont="1"/>
    <xf numFmtId="0" fontId="4" fillId="0" borderId="5" xfId="0" applyFont="1" applyFill="1" applyBorder="1" applyAlignment="1">
      <alignment horizontal="left" vertical="center"/>
    </xf>
    <xf numFmtId="0" fontId="17" fillId="0" borderId="0" xfId="0" applyFont="1" applyFill="1"/>
    <xf numFmtId="0" fontId="1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5" fillId="0" borderId="8" xfId="0" applyFont="1" applyBorder="1" applyAlignment="1"/>
    <xf numFmtId="0" fontId="15" fillId="0" borderId="1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0" fontId="0" fillId="7" borderId="0" xfId="0" applyFill="1" applyBorder="1"/>
    <xf numFmtId="0" fontId="8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0" fillId="7" borderId="0" xfId="0" applyNumberFormat="1" applyFill="1" applyBorder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" fillId="0" borderId="0" xfId="5"/>
    <xf numFmtId="164" fontId="0" fillId="2" borderId="0" xfId="0" applyNumberFormat="1" applyFill="1" applyBorder="1"/>
    <xf numFmtId="0" fontId="1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38" fillId="0" borderId="0" xfId="0" applyFont="1" applyBorder="1" applyAlignment="1">
      <alignment horizontal="left" vertical="center" wrapText="1"/>
    </xf>
    <xf numFmtId="0" fontId="39" fillId="0" borderId="0" xfId="0" applyFont="1"/>
    <xf numFmtId="0" fontId="0" fillId="0" borderId="0" xfId="0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38" fillId="0" borderId="0" xfId="0" applyFont="1" applyBorder="1" applyAlignment="1">
      <alignment vertical="center" wrapText="1"/>
    </xf>
    <xf numFmtId="0" fontId="38" fillId="0" borderId="7" xfId="0" applyFont="1" applyBorder="1" applyAlignment="1">
      <alignment horizontal="left"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4" fillId="0" borderId="0" xfId="0" applyFont="1" applyBorder="1"/>
    <xf numFmtId="0" fontId="40" fillId="4" borderId="0" xfId="0" applyFont="1" applyFill="1" applyBorder="1"/>
    <xf numFmtId="0" fontId="40" fillId="4" borderId="0" xfId="0" applyFont="1" applyFill="1" applyBorder="1" applyAlignment="1">
      <alignment horizontal="center"/>
    </xf>
    <xf numFmtId="164" fontId="40" fillId="4" borderId="0" xfId="0" applyNumberFormat="1" applyFont="1" applyFill="1" applyBorder="1" applyAlignment="1">
      <alignment horizontal="center"/>
    </xf>
    <xf numFmtId="0" fontId="40" fillId="4" borderId="0" xfId="0" applyFont="1" applyFill="1"/>
    <xf numFmtId="0" fontId="40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3" fillId="0" borderId="13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textRotation="90"/>
    </xf>
    <xf numFmtId="0" fontId="3" fillId="0" borderId="14" xfId="0" applyFont="1" applyFill="1" applyBorder="1" applyAlignment="1">
      <alignment horizontal="center" vertical="center" textRotation="90" wrapText="1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/>
    </xf>
    <xf numFmtId="164" fontId="40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textRotation="1"/>
    </xf>
    <xf numFmtId="0" fontId="4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</cellXfs>
  <cellStyles count="6">
    <cellStyle name="Comma" xfId="1" builtinId="3"/>
    <cellStyle name="Normal" xfId="0" builtinId="0"/>
    <cellStyle name="Normal 2" xfId="2"/>
    <cellStyle name="Normal 5" xfId="5"/>
    <cellStyle name="Normal_UB2000-12" xfId="3"/>
    <cellStyle name="RowLevel_3" xfId="4" builtinId="1" iLevel="2"/>
  </cellStyles>
  <dxfs count="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N6" sqref="N6"/>
    </sheetView>
  </sheetViews>
  <sheetFormatPr defaultRowHeight="11.25"/>
  <cols>
    <col min="1" max="1" width="24.5703125" style="41" customWidth="1"/>
    <col min="2" max="2" width="4.7109375" style="5" customWidth="1"/>
    <col min="3" max="3" width="8.85546875" style="5" customWidth="1"/>
    <col min="4" max="4" width="8.1406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8.1406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8.1406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8.1406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8.1406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8.1406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8.1406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8.1406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8.1406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8.1406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8.1406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8.1406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8.1406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8.1406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8.1406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8.1406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8.1406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8.1406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8.1406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8.1406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8.1406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8.1406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8.1406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8.1406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8.1406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8.1406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8.1406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8.1406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8.1406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8.1406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8.1406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8.1406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8.1406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8.1406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8.1406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8.1406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8.1406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8.1406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8.1406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8.1406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8.1406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8.1406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8.1406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8.1406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8.1406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8.1406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8.1406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8.1406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8.1406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8.1406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8.1406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8.1406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8.1406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8.1406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8.1406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8.1406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8.1406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8.1406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8.1406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8.1406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8.1406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8.1406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8.1406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8.1406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10" ht="15.75" customHeight="1">
      <c r="A1" s="1" t="s">
        <v>0</v>
      </c>
      <c r="B1" s="1"/>
      <c r="C1" s="1"/>
      <c r="D1" s="1"/>
      <c r="E1" s="1"/>
      <c r="F1" s="1"/>
      <c r="G1" s="1"/>
    </row>
    <row r="2" spans="1:10" ht="13.5" customHeight="1">
      <c r="A2" s="3" t="s">
        <v>1</v>
      </c>
      <c r="B2" s="4"/>
      <c r="E2" s="6" t="s">
        <v>2</v>
      </c>
      <c r="F2" s="4"/>
    </row>
    <row r="3" spans="1:10" ht="15.7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10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10" s="20" customFormat="1" ht="21" customHeight="1">
      <c r="A5" s="16" t="s">
        <v>12</v>
      </c>
      <c r="B5" s="17">
        <v>1</v>
      </c>
      <c r="C5" s="18">
        <f>SUM(C6+C27+C28)</f>
        <v>5777112</v>
      </c>
      <c r="D5" s="18">
        <f>SUM(D6+D27+D28)</f>
        <v>4135896.2</v>
      </c>
      <c r="E5" s="18">
        <f>SUM(E6+E27+E28)</f>
        <v>3450712.3</v>
      </c>
      <c r="F5" s="18">
        <f>(E5/D5)*100</f>
        <v>83.433242352648975</v>
      </c>
      <c r="G5" s="18">
        <f t="shared" ref="G5:G19" si="0">(E5/C5)*100</f>
        <v>59.730749550986715</v>
      </c>
      <c r="H5" s="19"/>
    </row>
    <row r="6" spans="1:10" ht="13.5" customHeight="1">
      <c r="A6" s="21" t="s">
        <v>13</v>
      </c>
      <c r="B6" s="22">
        <v>2</v>
      </c>
      <c r="C6" s="23">
        <f>C7+C24</f>
        <v>390643.79999999993</v>
      </c>
      <c r="D6" s="23">
        <f>D7+D24</f>
        <v>667142</v>
      </c>
      <c r="E6" s="23">
        <f>E7+E24</f>
        <v>433169.89999999997</v>
      </c>
      <c r="F6" s="23">
        <f>(E6/D6)*100</f>
        <v>64.929190487182638</v>
      </c>
      <c r="G6" s="23">
        <f t="shared" si="0"/>
        <v>110.88615767100363</v>
      </c>
      <c r="H6" s="24"/>
    </row>
    <row r="7" spans="1:10" ht="15" customHeight="1">
      <c r="A7" s="21" t="s">
        <v>14</v>
      </c>
      <c r="B7" s="22">
        <v>3</v>
      </c>
      <c r="C7" s="23">
        <f>SUM(C8+C14+C15+C16)</f>
        <v>357342.69999999995</v>
      </c>
      <c r="D7" s="23">
        <f>SUM(D8+D14+D15+D16)</f>
        <v>405652</v>
      </c>
      <c r="E7" s="23">
        <f>SUM(E8+E14+E15+E16)</f>
        <v>420622.39999999997</v>
      </c>
      <c r="F7" s="23">
        <f>(E7/D7)*100</f>
        <v>103.69045388658257</v>
      </c>
      <c r="G7" s="23">
        <f t="shared" si="0"/>
        <v>117.70840708373223</v>
      </c>
    </row>
    <row r="8" spans="1:10" ht="21" customHeight="1">
      <c r="A8" s="21" t="s">
        <v>15</v>
      </c>
      <c r="B8" s="22">
        <v>4</v>
      </c>
      <c r="C8" s="23">
        <f>SUM(C9:C13)</f>
        <v>330145</v>
      </c>
      <c r="D8" s="23">
        <f>SUM(D9:D13)</f>
        <v>367404</v>
      </c>
      <c r="E8" s="23">
        <f>SUM(E9:E13)</f>
        <v>392138.60000000003</v>
      </c>
      <c r="F8" s="23">
        <f>(E8/D8)*100</f>
        <v>106.73226203307532</v>
      </c>
      <c r="G8" s="23">
        <f t="shared" si="0"/>
        <v>118.77768859137652</v>
      </c>
    </row>
    <row r="9" spans="1:10" ht="21.75" customHeight="1">
      <c r="A9" s="25" t="s">
        <v>16</v>
      </c>
      <c r="B9" s="26"/>
      <c r="C9" s="27">
        <v>302807</v>
      </c>
      <c r="D9" s="27">
        <v>339640</v>
      </c>
      <c r="E9" s="27">
        <v>357863.2</v>
      </c>
      <c r="F9" s="27">
        <f>(E9/D9)*100</f>
        <v>105.3654457661053</v>
      </c>
      <c r="G9" s="27">
        <f t="shared" si="0"/>
        <v>118.18194427473605</v>
      </c>
      <c r="H9" s="24"/>
    </row>
    <row r="10" spans="1:10" ht="21" customHeight="1">
      <c r="A10" s="28" t="s">
        <v>17</v>
      </c>
      <c r="B10" s="26">
        <v>5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10" ht="15" customHeight="1">
      <c r="A11" s="28" t="s">
        <v>18</v>
      </c>
      <c r="B11" s="26">
        <v>6</v>
      </c>
      <c r="C11" s="27">
        <v>0</v>
      </c>
      <c r="D11" s="27">
        <v>5000</v>
      </c>
      <c r="E11" s="27">
        <v>0</v>
      </c>
      <c r="F11" s="27">
        <v>0</v>
      </c>
      <c r="G11" s="27">
        <v>0</v>
      </c>
    </row>
    <row r="12" spans="1:10" ht="21.75" customHeight="1">
      <c r="A12" s="28" t="s">
        <v>19</v>
      </c>
      <c r="B12" s="26">
        <v>7</v>
      </c>
      <c r="C12" s="27">
        <v>25679</v>
      </c>
      <c r="D12" s="27">
        <v>22764</v>
      </c>
      <c r="E12" s="27">
        <v>34275.4</v>
      </c>
      <c r="F12" s="27">
        <f>(E12/D12)*100</f>
        <v>150.56844139869972</v>
      </c>
      <c r="G12" s="27">
        <f t="shared" si="0"/>
        <v>133.47638147902956</v>
      </c>
    </row>
    <row r="13" spans="1:10" ht="13.5" customHeight="1">
      <c r="A13" s="28" t="s">
        <v>20</v>
      </c>
      <c r="B13" s="26">
        <v>8</v>
      </c>
      <c r="C13" s="27">
        <v>1659</v>
      </c>
      <c r="D13" s="27">
        <v>0</v>
      </c>
      <c r="E13" s="27">
        <v>0</v>
      </c>
      <c r="F13" s="27">
        <v>0</v>
      </c>
      <c r="G13" s="27">
        <v>0</v>
      </c>
    </row>
    <row r="14" spans="1:10" s="20" customFormat="1" ht="15" customHeight="1">
      <c r="A14" s="29" t="s">
        <v>21</v>
      </c>
      <c r="B14" s="22">
        <v>9</v>
      </c>
      <c r="C14" s="23">
        <v>2258.6</v>
      </c>
      <c r="D14" s="23">
        <v>4116</v>
      </c>
      <c r="E14" s="23">
        <v>2814.6</v>
      </c>
      <c r="F14" s="23">
        <f>(E14/D14)*100</f>
        <v>68.381924198250729</v>
      </c>
      <c r="G14" s="23">
        <f>(E14/C14)*100</f>
        <v>124.61701939254407</v>
      </c>
    </row>
    <row r="15" spans="1:10" ht="15" customHeight="1">
      <c r="A15" s="29" t="s">
        <v>22</v>
      </c>
      <c r="B15" s="22">
        <v>12</v>
      </c>
      <c r="C15" s="23">
        <v>366.6</v>
      </c>
      <c r="D15" s="23">
        <v>0</v>
      </c>
      <c r="E15" s="23">
        <v>826.6</v>
      </c>
      <c r="F15" s="23">
        <v>0</v>
      </c>
      <c r="G15" s="23">
        <f t="shared" si="0"/>
        <v>225.47735951991271</v>
      </c>
      <c r="H15" s="20"/>
      <c r="J15" s="30"/>
    </row>
    <row r="16" spans="1:10" ht="11.25" customHeight="1">
      <c r="A16" s="29" t="s">
        <v>23</v>
      </c>
      <c r="B16" s="22">
        <v>13</v>
      </c>
      <c r="C16" s="31">
        <v>24572.5</v>
      </c>
      <c r="D16" s="31">
        <f>SUM(D17:D23)</f>
        <v>34132</v>
      </c>
      <c r="E16" s="31">
        <f>SUM(E17:E23)</f>
        <v>24842.600000000002</v>
      </c>
      <c r="F16" s="23">
        <f>(E16/D16)*100</f>
        <v>72.783897808508144</v>
      </c>
      <c r="G16" s="23">
        <f t="shared" si="0"/>
        <v>101.0991962559772</v>
      </c>
      <c r="J16" s="30"/>
    </row>
    <row r="17" spans="1:10" ht="12.75" customHeight="1">
      <c r="A17" s="32" t="s">
        <v>24</v>
      </c>
      <c r="B17" s="33">
        <v>14</v>
      </c>
      <c r="C17" s="34">
        <v>14548.9</v>
      </c>
      <c r="D17" s="34">
        <v>5860</v>
      </c>
      <c r="E17" s="34">
        <v>9555.5</v>
      </c>
      <c r="F17" s="34">
        <f>(E17/D17)*100</f>
        <v>163.06313993174061</v>
      </c>
      <c r="G17" s="34">
        <f t="shared" si="0"/>
        <v>65.678504904150842</v>
      </c>
      <c r="J17" s="34"/>
    </row>
    <row r="18" spans="1:10" ht="12.75" customHeight="1">
      <c r="A18" s="32" t="s">
        <v>25</v>
      </c>
      <c r="B18" s="33">
        <v>15</v>
      </c>
      <c r="C18" s="34">
        <v>2650</v>
      </c>
      <c r="D18" s="34">
        <v>0</v>
      </c>
      <c r="E18" s="34">
        <v>936</v>
      </c>
      <c r="F18" s="34">
        <v>0</v>
      </c>
      <c r="G18" s="34">
        <f t="shared" si="0"/>
        <v>35.320754716981135</v>
      </c>
      <c r="I18" s="34"/>
      <c r="J18" s="34"/>
    </row>
    <row r="19" spans="1:10" ht="12.75" customHeight="1">
      <c r="A19" s="32" t="s">
        <v>26</v>
      </c>
      <c r="B19" s="33">
        <v>16</v>
      </c>
      <c r="C19" s="34">
        <v>6930.2</v>
      </c>
      <c r="D19" s="34">
        <v>25972</v>
      </c>
      <c r="E19" s="34">
        <v>12876.5</v>
      </c>
      <c r="F19" s="34">
        <f>(E19/D19)*100</f>
        <v>49.578392114584936</v>
      </c>
      <c r="G19" s="34">
        <f t="shared" si="0"/>
        <v>185.80271853626158</v>
      </c>
      <c r="J19" s="34"/>
    </row>
    <row r="20" spans="1:10" ht="12.75" customHeight="1">
      <c r="A20" s="32" t="s">
        <v>27</v>
      </c>
      <c r="B20" s="33">
        <v>17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J20" s="34"/>
    </row>
    <row r="21" spans="1:10" ht="12.75" customHeight="1">
      <c r="A21" s="32" t="s">
        <v>28</v>
      </c>
      <c r="B21" s="33">
        <v>18</v>
      </c>
      <c r="C21" s="34">
        <v>341.6</v>
      </c>
      <c r="D21" s="34">
        <v>0</v>
      </c>
      <c r="E21" s="34">
        <v>145.69999999999999</v>
      </c>
      <c r="F21" s="34">
        <v>0</v>
      </c>
      <c r="G21" s="34">
        <v>0</v>
      </c>
      <c r="J21" s="34"/>
    </row>
    <row r="22" spans="1:10" ht="12.75" customHeight="1">
      <c r="A22" s="32" t="s">
        <v>29</v>
      </c>
      <c r="B22" s="33">
        <v>19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J22" s="34"/>
    </row>
    <row r="23" spans="1:10" ht="12.75" customHeight="1">
      <c r="A23" s="28" t="s">
        <v>30</v>
      </c>
      <c r="B23" s="26">
        <v>20</v>
      </c>
      <c r="C23" s="27">
        <v>101.8</v>
      </c>
      <c r="D23" s="27">
        <v>2300</v>
      </c>
      <c r="E23" s="27">
        <v>1328.9</v>
      </c>
      <c r="F23" s="34">
        <f>(E23/D23)*100</f>
        <v>57.778260869565223</v>
      </c>
      <c r="G23" s="34">
        <f>(E23/C23)*100</f>
        <v>1305.4027504911594</v>
      </c>
      <c r="J23" s="27"/>
    </row>
    <row r="24" spans="1:10" ht="18.75" customHeight="1">
      <c r="A24" s="29" t="s">
        <v>31</v>
      </c>
      <c r="B24" s="22">
        <v>19</v>
      </c>
      <c r="C24" s="23">
        <f>SUM(C25:C26)</f>
        <v>33301.1</v>
      </c>
      <c r="D24" s="23">
        <f>SUM(D25:D26)</f>
        <v>261490</v>
      </c>
      <c r="E24" s="23">
        <f>SUM(E25:E26)</f>
        <v>12547.5</v>
      </c>
      <c r="F24" s="23">
        <f>(E24/D24)*100</f>
        <v>4.7984626563157295</v>
      </c>
      <c r="G24" s="23">
        <f>(E24/C24)*100</f>
        <v>37.678935530658144</v>
      </c>
      <c r="J24" s="35"/>
    </row>
    <row r="25" spans="1:10" ht="21.75" customHeight="1">
      <c r="A25" s="32" t="s">
        <v>32</v>
      </c>
      <c r="B25" s="33">
        <v>22</v>
      </c>
      <c r="C25" s="34">
        <v>7185.8</v>
      </c>
      <c r="D25" s="34">
        <v>0</v>
      </c>
      <c r="E25" s="34">
        <v>0</v>
      </c>
      <c r="F25" s="23">
        <v>0</v>
      </c>
      <c r="G25" s="34">
        <f>(E25/C25)*100</f>
        <v>0</v>
      </c>
      <c r="J25" s="30"/>
    </row>
    <row r="26" spans="1:10" ht="15" customHeight="1">
      <c r="A26" s="28" t="s">
        <v>33</v>
      </c>
      <c r="B26" s="26">
        <v>23</v>
      </c>
      <c r="C26" s="34">
        <v>26115.3</v>
      </c>
      <c r="D26" s="27">
        <v>261490</v>
      </c>
      <c r="E26" s="34">
        <v>12547.5</v>
      </c>
      <c r="F26" s="34">
        <f>(E26/D26)*100</f>
        <v>4.7984626563157295</v>
      </c>
      <c r="G26" s="34">
        <f>(E26/C26)*100</f>
        <v>48.046547426221416</v>
      </c>
    </row>
    <row r="27" spans="1:10" s="20" customFormat="1" ht="15" customHeight="1">
      <c r="A27" s="28" t="s">
        <v>34</v>
      </c>
      <c r="B27" s="26">
        <v>24</v>
      </c>
      <c r="C27" s="27">
        <v>10629.6</v>
      </c>
      <c r="D27" s="27">
        <v>0</v>
      </c>
      <c r="E27" s="27">
        <v>34161.300000000003</v>
      </c>
      <c r="F27" s="34">
        <v>0</v>
      </c>
      <c r="G27" s="34">
        <f>(E27/C27)*100</f>
        <v>321.37897945360129</v>
      </c>
    </row>
    <row r="28" spans="1:10" ht="15.75" customHeight="1">
      <c r="A28" s="29" t="s">
        <v>35</v>
      </c>
      <c r="B28" s="22">
        <v>26</v>
      </c>
      <c r="C28" s="23">
        <v>5375838.5999999996</v>
      </c>
      <c r="D28" s="23">
        <f>SUM(D29:D32)</f>
        <v>3468754.2</v>
      </c>
      <c r="E28" s="23">
        <f>SUM(E29:E32)</f>
        <v>2983381.1</v>
      </c>
      <c r="F28" s="23">
        <f t="shared" ref="F28:F35" si="1">(E28/D28)*100</f>
        <v>86.007278924519923</v>
      </c>
      <c r="G28" s="23">
        <f t="shared" ref="G28:G35" si="2">(E28/C28)*100</f>
        <v>55.496106226105823</v>
      </c>
    </row>
    <row r="29" spans="1:10" ht="22.5" customHeight="1">
      <c r="A29" s="32" t="s">
        <v>36</v>
      </c>
      <c r="B29" s="33">
        <v>28</v>
      </c>
      <c r="C29" s="34">
        <v>1503700</v>
      </c>
      <c r="D29" s="34">
        <v>1740500</v>
      </c>
      <c r="E29" s="34">
        <v>1740500</v>
      </c>
      <c r="F29" s="34">
        <f t="shared" si="1"/>
        <v>100</v>
      </c>
      <c r="G29" s="34">
        <f t="shared" si="2"/>
        <v>115.74782203897054</v>
      </c>
    </row>
    <row r="30" spans="1:10" ht="22.5" customHeight="1">
      <c r="A30" s="32" t="s">
        <v>37</v>
      </c>
      <c r="B30" s="33"/>
      <c r="C30" s="34">
        <v>3428173.6</v>
      </c>
      <c r="D30" s="34">
        <v>0</v>
      </c>
      <c r="E30" s="34">
        <v>0</v>
      </c>
      <c r="F30" s="34">
        <v>0</v>
      </c>
      <c r="G30" s="34">
        <v>0</v>
      </c>
    </row>
    <row r="31" spans="1:10" ht="22.5" customHeight="1">
      <c r="A31" s="32" t="s">
        <v>38</v>
      </c>
      <c r="B31" s="33"/>
      <c r="C31" s="34">
        <v>443965</v>
      </c>
      <c r="D31" s="34">
        <v>0</v>
      </c>
      <c r="E31" s="34">
        <v>0</v>
      </c>
      <c r="F31" s="34">
        <v>0</v>
      </c>
      <c r="G31" s="34">
        <v>0</v>
      </c>
    </row>
    <row r="32" spans="1:10" ht="24" customHeight="1">
      <c r="A32" s="32" t="s">
        <v>39</v>
      </c>
      <c r="B32" s="33"/>
      <c r="C32" s="34">
        <v>1070224</v>
      </c>
      <c r="D32" s="34">
        <v>1728254.2</v>
      </c>
      <c r="E32" s="34">
        <v>1242881.1000000001</v>
      </c>
      <c r="F32" s="34">
        <f t="shared" si="1"/>
        <v>71.915410360350933</v>
      </c>
      <c r="G32" s="34">
        <f t="shared" si="2"/>
        <v>116.13280023621225</v>
      </c>
    </row>
    <row r="33" spans="1:8" ht="26.25" customHeight="1">
      <c r="A33" s="29" t="s">
        <v>40</v>
      </c>
      <c r="B33" s="22">
        <v>29</v>
      </c>
      <c r="C33" s="23">
        <f>C5-C28</f>
        <v>401273.40000000037</v>
      </c>
      <c r="D33" s="23">
        <f>D5-D28</f>
        <v>667142</v>
      </c>
      <c r="E33" s="23">
        <f>E5-E28</f>
        <v>467331.19999999972</v>
      </c>
      <c r="F33" s="23">
        <f t="shared" si="1"/>
        <v>70.049734539273459</v>
      </c>
      <c r="G33" s="23">
        <f t="shared" si="2"/>
        <v>116.46204308583606</v>
      </c>
    </row>
    <row r="34" spans="1:8" ht="24.75" customHeight="1">
      <c r="A34" s="32" t="s">
        <v>41</v>
      </c>
      <c r="B34" s="33">
        <v>30</v>
      </c>
      <c r="C34" s="27">
        <v>176672.3</v>
      </c>
      <c r="D34" s="27">
        <v>193052.7</v>
      </c>
      <c r="E34" s="27">
        <v>371723.2</v>
      </c>
      <c r="F34" s="34">
        <f t="shared" si="1"/>
        <v>192.55011714417876</v>
      </c>
      <c r="G34" s="34">
        <f t="shared" si="2"/>
        <v>210.40264942495233</v>
      </c>
      <c r="H34" s="24"/>
    </row>
    <row r="35" spans="1:8" ht="18.75" customHeight="1">
      <c r="A35" s="36" t="s">
        <v>42</v>
      </c>
      <c r="B35" s="37">
        <v>31</v>
      </c>
      <c r="C35" s="38">
        <f>C33+C34</f>
        <v>577945.70000000042</v>
      </c>
      <c r="D35" s="38">
        <f>D33+D34</f>
        <v>860194.7</v>
      </c>
      <c r="E35" s="38">
        <f>E33+E34</f>
        <v>839054.39999999967</v>
      </c>
      <c r="F35" s="38">
        <f t="shared" si="1"/>
        <v>97.542381974685469</v>
      </c>
      <c r="G35" s="38">
        <f t="shared" si="2"/>
        <v>145.17875987311595</v>
      </c>
    </row>
    <row r="36" spans="1:8" ht="30.75" customHeight="1">
      <c r="A36" s="39"/>
      <c r="B36" s="39"/>
      <c r="C36" s="39"/>
      <c r="D36" s="39"/>
      <c r="E36" s="39"/>
      <c r="F36" s="39"/>
      <c r="G36" s="39"/>
    </row>
    <row r="37" spans="1:8">
      <c r="A37" s="40"/>
      <c r="B37" s="40"/>
      <c r="C37" s="40"/>
      <c r="E37" s="40"/>
      <c r="F37" s="40"/>
      <c r="G37" s="40"/>
    </row>
    <row r="38" spans="1:8" ht="23.25" customHeight="1">
      <c r="D38" s="42"/>
      <c r="E38" s="42"/>
    </row>
    <row r="39" spans="1:8" ht="10.5" customHeight="1">
      <c r="D39" s="42"/>
      <c r="E39" s="42"/>
    </row>
    <row r="40" spans="1:8" ht="38.25" customHeight="1">
      <c r="C40" s="42"/>
    </row>
    <row r="41" spans="1:8" ht="30" customHeight="1"/>
  </sheetData>
  <mergeCells count="5">
    <mergeCell ref="A1:G1"/>
    <mergeCell ref="A3:A4"/>
    <mergeCell ref="B3:B4"/>
    <mergeCell ref="D3:F3"/>
    <mergeCell ref="A36:G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K5" sqref="K5"/>
    </sheetView>
  </sheetViews>
  <sheetFormatPr defaultRowHeight="12.75"/>
  <cols>
    <col min="1" max="1" width="3.85546875" style="53" customWidth="1"/>
    <col min="2" max="2" width="36.140625" style="53" customWidth="1"/>
    <col min="3" max="3" width="8.140625" style="53" customWidth="1"/>
    <col min="4" max="6" width="7.85546875" style="53" customWidth="1"/>
    <col min="7" max="7" width="4.140625" style="53" customWidth="1"/>
    <col min="8" max="256" width="9.140625" style="53"/>
    <col min="257" max="257" width="3.85546875" style="53" customWidth="1"/>
    <col min="258" max="258" width="36.140625" style="53" customWidth="1"/>
    <col min="259" max="259" width="8.140625" style="53" customWidth="1"/>
    <col min="260" max="262" width="7.85546875" style="53" customWidth="1"/>
    <col min="263" max="263" width="4.140625" style="53" customWidth="1"/>
    <col min="264" max="512" width="9.140625" style="53"/>
    <col min="513" max="513" width="3.85546875" style="53" customWidth="1"/>
    <col min="514" max="514" width="36.140625" style="53" customWidth="1"/>
    <col min="515" max="515" width="8.140625" style="53" customWidth="1"/>
    <col min="516" max="518" width="7.85546875" style="53" customWidth="1"/>
    <col min="519" max="519" width="4.140625" style="53" customWidth="1"/>
    <col min="520" max="768" width="9.140625" style="53"/>
    <col min="769" max="769" width="3.85546875" style="53" customWidth="1"/>
    <col min="770" max="770" width="36.140625" style="53" customWidth="1"/>
    <col min="771" max="771" width="8.140625" style="53" customWidth="1"/>
    <col min="772" max="774" width="7.85546875" style="53" customWidth="1"/>
    <col min="775" max="775" width="4.140625" style="53" customWidth="1"/>
    <col min="776" max="1024" width="9.140625" style="53"/>
    <col min="1025" max="1025" width="3.85546875" style="53" customWidth="1"/>
    <col min="1026" max="1026" width="36.140625" style="53" customWidth="1"/>
    <col min="1027" max="1027" width="8.140625" style="53" customWidth="1"/>
    <col min="1028" max="1030" width="7.85546875" style="53" customWidth="1"/>
    <col min="1031" max="1031" width="4.140625" style="53" customWidth="1"/>
    <col min="1032" max="1280" width="9.140625" style="53"/>
    <col min="1281" max="1281" width="3.85546875" style="53" customWidth="1"/>
    <col min="1282" max="1282" width="36.140625" style="53" customWidth="1"/>
    <col min="1283" max="1283" width="8.140625" style="53" customWidth="1"/>
    <col min="1284" max="1286" width="7.85546875" style="53" customWidth="1"/>
    <col min="1287" max="1287" width="4.140625" style="53" customWidth="1"/>
    <col min="1288" max="1536" width="9.140625" style="53"/>
    <col min="1537" max="1537" width="3.85546875" style="53" customWidth="1"/>
    <col min="1538" max="1538" width="36.140625" style="53" customWidth="1"/>
    <col min="1539" max="1539" width="8.140625" style="53" customWidth="1"/>
    <col min="1540" max="1542" width="7.85546875" style="53" customWidth="1"/>
    <col min="1543" max="1543" width="4.140625" style="53" customWidth="1"/>
    <col min="1544" max="1792" width="9.140625" style="53"/>
    <col min="1793" max="1793" width="3.85546875" style="53" customWidth="1"/>
    <col min="1794" max="1794" width="36.140625" style="53" customWidth="1"/>
    <col min="1795" max="1795" width="8.140625" style="53" customWidth="1"/>
    <col min="1796" max="1798" width="7.85546875" style="53" customWidth="1"/>
    <col min="1799" max="1799" width="4.140625" style="53" customWidth="1"/>
    <col min="1800" max="2048" width="9.140625" style="53"/>
    <col min="2049" max="2049" width="3.85546875" style="53" customWidth="1"/>
    <col min="2050" max="2050" width="36.140625" style="53" customWidth="1"/>
    <col min="2051" max="2051" width="8.140625" style="53" customWidth="1"/>
    <col min="2052" max="2054" width="7.85546875" style="53" customWidth="1"/>
    <col min="2055" max="2055" width="4.140625" style="53" customWidth="1"/>
    <col min="2056" max="2304" width="9.140625" style="53"/>
    <col min="2305" max="2305" width="3.85546875" style="53" customWidth="1"/>
    <col min="2306" max="2306" width="36.140625" style="53" customWidth="1"/>
    <col min="2307" max="2307" width="8.140625" style="53" customWidth="1"/>
    <col min="2308" max="2310" width="7.85546875" style="53" customWidth="1"/>
    <col min="2311" max="2311" width="4.140625" style="53" customWidth="1"/>
    <col min="2312" max="2560" width="9.140625" style="53"/>
    <col min="2561" max="2561" width="3.85546875" style="53" customWidth="1"/>
    <col min="2562" max="2562" width="36.140625" style="53" customWidth="1"/>
    <col min="2563" max="2563" width="8.140625" style="53" customWidth="1"/>
    <col min="2564" max="2566" width="7.85546875" style="53" customWidth="1"/>
    <col min="2567" max="2567" width="4.140625" style="53" customWidth="1"/>
    <col min="2568" max="2816" width="9.140625" style="53"/>
    <col min="2817" max="2817" width="3.85546875" style="53" customWidth="1"/>
    <col min="2818" max="2818" width="36.140625" style="53" customWidth="1"/>
    <col min="2819" max="2819" width="8.140625" style="53" customWidth="1"/>
    <col min="2820" max="2822" width="7.85546875" style="53" customWidth="1"/>
    <col min="2823" max="2823" width="4.140625" style="53" customWidth="1"/>
    <col min="2824" max="3072" width="9.140625" style="53"/>
    <col min="3073" max="3073" width="3.85546875" style="53" customWidth="1"/>
    <col min="3074" max="3074" width="36.140625" style="53" customWidth="1"/>
    <col min="3075" max="3075" width="8.140625" style="53" customWidth="1"/>
    <col min="3076" max="3078" width="7.85546875" style="53" customWidth="1"/>
    <col min="3079" max="3079" width="4.140625" style="53" customWidth="1"/>
    <col min="3080" max="3328" width="9.140625" style="53"/>
    <col min="3329" max="3329" width="3.85546875" style="53" customWidth="1"/>
    <col min="3330" max="3330" width="36.140625" style="53" customWidth="1"/>
    <col min="3331" max="3331" width="8.140625" style="53" customWidth="1"/>
    <col min="3332" max="3334" width="7.85546875" style="53" customWidth="1"/>
    <col min="3335" max="3335" width="4.140625" style="53" customWidth="1"/>
    <col min="3336" max="3584" width="9.140625" style="53"/>
    <col min="3585" max="3585" width="3.85546875" style="53" customWidth="1"/>
    <col min="3586" max="3586" width="36.140625" style="53" customWidth="1"/>
    <col min="3587" max="3587" width="8.140625" style="53" customWidth="1"/>
    <col min="3588" max="3590" width="7.85546875" style="53" customWidth="1"/>
    <col min="3591" max="3591" width="4.140625" style="53" customWidth="1"/>
    <col min="3592" max="3840" width="9.140625" style="53"/>
    <col min="3841" max="3841" width="3.85546875" style="53" customWidth="1"/>
    <col min="3842" max="3842" width="36.140625" style="53" customWidth="1"/>
    <col min="3843" max="3843" width="8.140625" style="53" customWidth="1"/>
    <col min="3844" max="3846" width="7.85546875" style="53" customWidth="1"/>
    <col min="3847" max="3847" width="4.140625" style="53" customWidth="1"/>
    <col min="3848" max="4096" width="9.140625" style="53"/>
    <col min="4097" max="4097" width="3.85546875" style="53" customWidth="1"/>
    <col min="4098" max="4098" width="36.140625" style="53" customWidth="1"/>
    <col min="4099" max="4099" width="8.140625" style="53" customWidth="1"/>
    <col min="4100" max="4102" width="7.85546875" style="53" customWidth="1"/>
    <col min="4103" max="4103" width="4.140625" style="53" customWidth="1"/>
    <col min="4104" max="4352" width="9.140625" style="53"/>
    <col min="4353" max="4353" width="3.85546875" style="53" customWidth="1"/>
    <col min="4354" max="4354" width="36.140625" style="53" customWidth="1"/>
    <col min="4355" max="4355" width="8.140625" style="53" customWidth="1"/>
    <col min="4356" max="4358" width="7.85546875" style="53" customWidth="1"/>
    <col min="4359" max="4359" width="4.140625" style="53" customWidth="1"/>
    <col min="4360" max="4608" width="9.140625" style="53"/>
    <col min="4609" max="4609" width="3.85546875" style="53" customWidth="1"/>
    <col min="4610" max="4610" width="36.140625" style="53" customWidth="1"/>
    <col min="4611" max="4611" width="8.140625" style="53" customWidth="1"/>
    <col min="4612" max="4614" width="7.85546875" style="53" customWidth="1"/>
    <col min="4615" max="4615" width="4.140625" style="53" customWidth="1"/>
    <col min="4616" max="4864" width="9.140625" style="53"/>
    <col min="4865" max="4865" width="3.85546875" style="53" customWidth="1"/>
    <col min="4866" max="4866" width="36.140625" style="53" customWidth="1"/>
    <col min="4867" max="4867" width="8.140625" style="53" customWidth="1"/>
    <col min="4868" max="4870" width="7.85546875" style="53" customWidth="1"/>
    <col min="4871" max="4871" width="4.140625" style="53" customWidth="1"/>
    <col min="4872" max="5120" width="9.140625" style="53"/>
    <col min="5121" max="5121" width="3.85546875" style="53" customWidth="1"/>
    <col min="5122" max="5122" width="36.140625" style="53" customWidth="1"/>
    <col min="5123" max="5123" width="8.140625" style="53" customWidth="1"/>
    <col min="5124" max="5126" width="7.85546875" style="53" customWidth="1"/>
    <col min="5127" max="5127" width="4.140625" style="53" customWidth="1"/>
    <col min="5128" max="5376" width="9.140625" style="53"/>
    <col min="5377" max="5377" width="3.85546875" style="53" customWidth="1"/>
    <col min="5378" max="5378" width="36.140625" style="53" customWidth="1"/>
    <col min="5379" max="5379" width="8.140625" style="53" customWidth="1"/>
    <col min="5380" max="5382" width="7.85546875" style="53" customWidth="1"/>
    <col min="5383" max="5383" width="4.140625" style="53" customWidth="1"/>
    <col min="5384" max="5632" width="9.140625" style="53"/>
    <col min="5633" max="5633" width="3.85546875" style="53" customWidth="1"/>
    <col min="5634" max="5634" width="36.140625" style="53" customWidth="1"/>
    <col min="5635" max="5635" width="8.140625" style="53" customWidth="1"/>
    <col min="5636" max="5638" width="7.85546875" style="53" customWidth="1"/>
    <col min="5639" max="5639" width="4.140625" style="53" customWidth="1"/>
    <col min="5640" max="5888" width="9.140625" style="53"/>
    <col min="5889" max="5889" width="3.85546875" style="53" customWidth="1"/>
    <col min="5890" max="5890" width="36.140625" style="53" customWidth="1"/>
    <col min="5891" max="5891" width="8.140625" style="53" customWidth="1"/>
    <col min="5892" max="5894" width="7.85546875" style="53" customWidth="1"/>
    <col min="5895" max="5895" width="4.140625" style="53" customWidth="1"/>
    <col min="5896" max="6144" width="9.140625" style="53"/>
    <col min="6145" max="6145" width="3.85546875" style="53" customWidth="1"/>
    <col min="6146" max="6146" width="36.140625" style="53" customWidth="1"/>
    <col min="6147" max="6147" width="8.140625" style="53" customWidth="1"/>
    <col min="6148" max="6150" width="7.85546875" style="53" customWidth="1"/>
    <col min="6151" max="6151" width="4.140625" style="53" customWidth="1"/>
    <col min="6152" max="6400" width="9.140625" style="53"/>
    <col min="6401" max="6401" width="3.85546875" style="53" customWidth="1"/>
    <col min="6402" max="6402" width="36.140625" style="53" customWidth="1"/>
    <col min="6403" max="6403" width="8.140625" style="53" customWidth="1"/>
    <col min="6404" max="6406" width="7.85546875" style="53" customWidth="1"/>
    <col min="6407" max="6407" width="4.140625" style="53" customWidth="1"/>
    <col min="6408" max="6656" width="9.140625" style="53"/>
    <col min="6657" max="6657" width="3.85546875" style="53" customWidth="1"/>
    <col min="6658" max="6658" width="36.140625" style="53" customWidth="1"/>
    <col min="6659" max="6659" width="8.140625" style="53" customWidth="1"/>
    <col min="6660" max="6662" width="7.85546875" style="53" customWidth="1"/>
    <col min="6663" max="6663" width="4.140625" style="53" customWidth="1"/>
    <col min="6664" max="6912" width="9.140625" style="53"/>
    <col min="6913" max="6913" width="3.85546875" style="53" customWidth="1"/>
    <col min="6914" max="6914" width="36.140625" style="53" customWidth="1"/>
    <col min="6915" max="6915" width="8.140625" style="53" customWidth="1"/>
    <col min="6916" max="6918" width="7.85546875" style="53" customWidth="1"/>
    <col min="6919" max="6919" width="4.140625" style="53" customWidth="1"/>
    <col min="6920" max="7168" width="9.140625" style="53"/>
    <col min="7169" max="7169" width="3.85546875" style="53" customWidth="1"/>
    <col min="7170" max="7170" width="36.140625" style="53" customWidth="1"/>
    <col min="7171" max="7171" width="8.140625" style="53" customWidth="1"/>
    <col min="7172" max="7174" width="7.85546875" style="53" customWidth="1"/>
    <col min="7175" max="7175" width="4.140625" style="53" customWidth="1"/>
    <col min="7176" max="7424" width="9.140625" style="53"/>
    <col min="7425" max="7425" width="3.85546875" style="53" customWidth="1"/>
    <col min="7426" max="7426" width="36.140625" style="53" customWidth="1"/>
    <col min="7427" max="7427" width="8.140625" style="53" customWidth="1"/>
    <col min="7428" max="7430" width="7.85546875" style="53" customWidth="1"/>
    <col min="7431" max="7431" width="4.140625" style="53" customWidth="1"/>
    <col min="7432" max="7680" width="9.140625" style="53"/>
    <col min="7681" max="7681" width="3.85546875" style="53" customWidth="1"/>
    <col min="7682" max="7682" width="36.140625" style="53" customWidth="1"/>
    <col min="7683" max="7683" width="8.140625" style="53" customWidth="1"/>
    <col min="7684" max="7686" width="7.85546875" style="53" customWidth="1"/>
    <col min="7687" max="7687" width="4.140625" style="53" customWidth="1"/>
    <col min="7688" max="7936" width="9.140625" style="53"/>
    <col min="7937" max="7937" width="3.85546875" style="53" customWidth="1"/>
    <col min="7938" max="7938" width="36.140625" style="53" customWidth="1"/>
    <col min="7939" max="7939" width="8.140625" style="53" customWidth="1"/>
    <col min="7940" max="7942" width="7.85546875" style="53" customWidth="1"/>
    <col min="7943" max="7943" width="4.140625" style="53" customWidth="1"/>
    <col min="7944" max="8192" width="9.140625" style="53"/>
    <col min="8193" max="8193" width="3.85546875" style="53" customWidth="1"/>
    <col min="8194" max="8194" width="36.140625" style="53" customWidth="1"/>
    <col min="8195" max="8195" width="8.140625" style="53" customWidth="1"/>
    <col min="8196" max="8198" width="7.85546875" style="53" customWidth="1"/>
    <col min="8199" max="8199" width="4.140625" style="53" customWidth="1"/>
    <col min="8200" max="8448" width="9.140625" style="53"/>
    <col min="8449" max="8449" width="3.85546875" style="53" customWidth="1"/>
    <col min="8450" max="8450" width="36.140625" style="53" customWidth="1"/>
    <col min="8451" max="8451" width="8.140625" style="53" customWidth="1"/>
    <col min="8452" max="8454" width="7.85546875" style="53" customWidth="1"/>
    <col min="8455" max="8455" width="4.140625" style="53" customWidth="1"/>
    <col min="8456" max="8704" width="9.140625" style="53"/>
    <col min="8705" max="8705" width="3.85546875" style="53" customWidth="1"/>
    <col min="8706" max="8706" width="36.140625" style="53" customWidth="1"/>
    <col min="8707" max="8707" width="8.140625" style="53" customWidth="1"/>
    <col min="8708" max="8710" width="7.85546875" style="53" customWidth="1"/>
    <col min="8711" max="8711" width="4.140625" style="53" customWidth="1"/>
    <col min="8712" max="8960" width="9.140625" style="53"/>
    <col min="8961" max="8961" width="3.85546875" style="53" customWidth="1"/>
    <col min="8962" max="8962" width="36.140625" style="53" customWidth="1"/>
    <col min="8963" max="8963" width="8.140625" style="53" customWidth="1"/>
    <col min="8964" max="8966" width="7.85546875" style="53" customWidth="1"/>
    <col min="8967" max="8967" width="4.140625" style="53" customWidth="1"/>
    <col min="8968" max="9216" width="9.140625" style="53"/>
    <col min="9217" max="9217" width="3.85546875" style="53" customWidth="1"/>
    <col min="9218" max="9218" width="36.140625" style="53" customWidth="1"/>
    <col min="9219" max="9219" width="8.140625" style="53" customWidth="1"/>
    <col min="9220" max="9222" width="7.85546875" style="53" customWidth="1"/>
    <col min="9223" max="9223" width="4.140625" style="53" customWidth="1"/>
    <col min="9224" max="9472" width="9.140625" style="53"/>
    <col min="9473" max="9473" width="3.85546875" style="53" customWidth="1"/>
    <col min="9474" max="9474" width="36.140625" style="53" customWidth="1"/>
    <col min="9475" max="9475" width="8.140625" style="53" customWidth="1"/>
    <col min="9476" max="9478" width="7.85546875" style="53" customWidth="1"/>
    <col min="9479" max="9479" width="4.140625" style="53" customWidth="1"/>
    <col min="9480" max="9728" width="9.140625" style="53"/>
    <col min="9729" max="9729" width="3.85546875" style="53" customWidth="1"/>
    <col min="9730" max="9730" width="36.140625" style="53" customWidth="1"/>
    <col min="9731" max="9731" width="8.140625" style="53" customWidth="1"/>
    <col min="9732" max="9734" width="7.85546875" style="53" customWidth="1"/>
    <col min="9735" max="9735" width="4.140625" style="53" customWidth="1"/>
    <col min="9736" max="9984" width="9.140625" style="53"/>
    <col min="9985" max="9985" width="3.85546875" style="53" customWidth="1"/>
    <col min="9986" max="9986" width="36.140625" style="53" customWidth="1"/>
    <col min="9987" max="9987" width="8.140625" style="53" customWidth="1"/>
    <col min="9988" max="9990" width="7.85546875" style="53" customWidth="1"/>
    <col min="9991" max="9991" width="4.140625" style="53" customWidth="1"/>
    <col min="9992" max="10240" width="9.140625" style="53"/>
    <col min="10241" max="10241" width="3.85546875" style="53" customWidth="1"/>
    <col min="10242" max="10242" width="36.140625" style="53" customWidth="1"/>
    <col min="10243" max="10243" width="8.140625" style="53" customWidth="1"/>
    <col min="10244" max="10246" width="7.85546875" style="53" customWidth="1"/>
    <col min="10247" max="10247" width="4.140625" style="53" customWidth="1"/>
    <col min="10248" max="10496" width="9.140625" style="53"/>
    <col min="10497" max="10497" width="3.85546875" style="53" customWidth="1"/>
    <col min="10498" max="10498" width="36.140625" style="53" customWidth="1"/>
    <col min="10499" max="10499" width="8.140625" style="53" customWidth="1"/>
    <col min="10500" max="10502" width="7.85546875" style="53" customWidth="1"/>
    <col min="10503" max="10503" width="4.140625" style="53" customWidth="1"/>
    <col min="10504" max="10752" width="9.140625" style="53"/>
    <col min="10753" max="10753" width="3.85546875" style="53" customWidth="1"/>
    <col min="10754" max="10754" width="36.140625" style="53" customWidth="1"/>
    <col min="10755" max="10755" width="8.140625" style="53" customWidth="1"/>
    <col min="10756" max="10758" width="7.85546875" style="53" customWidth="1"/>
    <col min="10759" max="10759" width="4.140625" style="53" customWidth="1"/>
    <col min="10760" max="11008" width="9.140625" style="53"/>
    <col min="11009" max="11009" width="3.85546875" style="53" customWidth="1"/>
    <col min="11010" max="11010" width="36.140625" style="53" customWidth="1"/>
    <col min="11011" max="11011" width="8.140625" style="53" customWidth="1"/>
    <col min="11012" max="11014" width="7.85546875" style="53" customWidth="1"/>
    <col min="11015" max="11015" width="4.140625" style="53" customWidth="1"/>
    <col min="11016" max="11264" width="9.140625" style="53"/>
    <col min="11265" max="11265" width="3.85546875" style="53" customWidth="1"/>
    <col min="11266" max="11266" width="36.140625" style="53" customWidth="1"/>
    <col min="11267" max="11267" width="8.140625" style="53" customWidth="1"/>
    <col min="11268" max="11270" width="7.85546875" style="53" customWidth="1"/>
    <col min="11271" max="11271" width="4.140625" style="53" customWidth="1"/>
    <col min="11272" max="11520" width="9.140625" style="53"/>
    <col min="11521" max="11521" width="3.85546875" style="53" customWidth="1"/>
    <col min="11522" max="11522" width="36.140625" style="53" customWidth="1"/>
    <col min="11523" max="11523" width="8.140625" style="53" customWidth="1"/>
    <col min="11524" max="11526" width="7.85546875" style="53" customWidth="1"/>
    <col min="11527" max="11527" width="4.140625" style="53" customWidth="1"/>
    <col min="11528" max="11776" width="9.140625" style="53"/>
    <col min="11777" max="11777" width="3.85546875" style="53" customWidth="1"/>
    <col min="11778" max="11778" width="36.140625" style="53" customWidth="1"/>
    <col min="11779" max="11779" width="8.140625" style="53" customWidth="1"/>
    <col min="11780" max="11782" width="7.85546875" style="53" customWidth="1"/>
    <col min="11783" max="11783" width="4.140625" style="53" customWidth="1"/>
    <col min="11784" max="12032" width="9.140625" style="53"/>
    <col min="12033" max="12033" width="3.85546875" style="53" customWidth="1"/>
    <col min="12034" max="12034" width="36.140625" style="53" customWidth="1"/>
    <col min="12035" max="12035" width="8.140625" style="53" customWidth="1"/>
    <col min="12036" max="12038" width="7.85546875" style="53" customWidth="1"/>
    <col min="12039" max="12039" width="4.140625" style="53" customWidth="1"/>
    <col min="12040" max="12288" width="9.140625" style="53"/>
    <col min="12289" max="12289" width="3.85546875" style="53" customWidth="1"/>
    <col min="12290" max="12290" width="36.140625" style="53" customWidth="1"/>
    <col min="12291" max="12291" width="8.140625" style="53" customWidth="1"/>
    <col min="12292" max="12294" width="7.85546875" style="53" customWidth="1"/>
    <col min="12295" max="12295" width="4.140625" style="53" customWidth="1"/>
    <col min="12296" max="12544" width="9.140625" style="53"/>
    <col min="12545" max="12545" width="3.85546875" style="53" customWidth="1"/>
    <col min="12546" max="12546" width="36.140625" style="53" customWidth="1"/>
    <col min="12547" max="12547" width="8.140625" style="53" customWidth="1"/>
    <col min="12548" max="12550" width="7.85546875" style="53" customWidth="1"/>
    <col min="12551" max="12551" width="4.140625" style="53" customWidth="1"/>
    <col min="12552" max="12800" width="9.140625" style="53"/>
    <col min="12801" max="12801" width="3.85546875" style="53" customWidth="1"/>
    <col min="12802" max="12802" width="36.140625" style="53" customWidth="1"/>
    <col min="12803" max="12803" width="8.140625" style="53" customWidth="1"/>
    <col min="12804" max="12806" width="7.85546875" style="53" customWidth="1"/>
    <col min="12807" max="12807" width="4.140625" style="53" customWidth="1"/>
    <col min="12808" max="13056" width="9.140625" style="53"/>
    <col min="13057" max="13057" width="3.85546875" style="53" customWidth="1"/>
    <col min="13058" max="13058" width="36.140625" style="53" customWidth="1"/>
    <col min="13059" max="13059" width="8.140625" style="53" customWidth="1"/>
    <col min="13060" max="13062" width="7.85546875" style="53" customWidth="1"/>
    <col min="13063" max="13063" width="4.140625" style="53" customWidth="1"/>
    <col min="13064" max="13312" width="9.140625" style="53"/>
    <col min="13313" max="13313" width="3.85546875" style="53" customWidth="1"/>
    <col min="13314" max="13314" width="36.140625" style="53" customWidth="1"/>
    <col min="13315" max="13315" width="8.140625" style="53" customWidth="1"/>
    <col min="13316" max="13318" width="7.85546875" style="53" customWidth="1"/>
    <col min="13319" max="13319" width="4.140625" style="53" customWidth="1"/>
    <col min="13320" max="13568" width="9.140625" style="53"/>
    <col min="13569" max="13569" width="3.85546875" style="53" customWidth="1"/>
    <col min="13570" max="13570" width="36.140625" style="53" customWidth="1"/>
    <col min="13571" max="13571" width="8.140625" style="53" customWidth="1"/>
    <col min="13572" max="13574" width="7.85546875" style="53" customWidth="1"/>
    <col min="13575" max="13575" width="4.140625" style="53" customWidth="1"/>
    <col min="13576" max="13824" width="9.140625" style="53"/>
    <col min="13825" max="13825" width="3.85546875" style="53" customWidth="1"/>
    <col min="13826" max="13826" width="36.140625" style="53" customWidth="1"/>
    <col min="13827" max="13827" width="8.140625" style="53" customWidth="1"/>
    <col min="13828" max="13830" width="7.85546875" style="53" customWidth="1"/>
    <col min="13831" max="13831" width="4.140625" style="53" customWidth="1"/>
    <col min="13832" max="14080" width="9.140625" style="53"/>
    <col min="14081" max="14081" width="3.85546875" style="53" customWidth="1"/>
    <col min="14082" max="14082" width="36.140625" style="53" customWidth="1"/>
    <col min="14083" max="14083" width="8.140625" style="53" customWidth="1"/>
    <col min="14084" max="14086" width="7.85546875" style="53" customWidth="1"/>
    <col min="14087" max="14087" width="4.140625" style="53" customWidth="1"/>
    <col min="14088" max="14336" width="9.140625" style="53"/>
    <col min="14337" max="14337" width="3.85546875" style="53" customWidth="1"/>
    <col min="14338" max="14338" width="36.140625" style="53" customWidth="1"/>
    <col min="14339" max="14339" width="8.140625" style="53" customWidth="1"/>
    <col min="14340" max="14342" width="7.85546875" style="53" customWidth="1"/>
    <col min="14343" max="14343" width="4.140625" style="53" customWidth="1"/>
    <col min="14344" max="14592" width="9.140625" style="53"/>
    <col min="14593" max="14593" width="3.85546875" style="53" customWidth="1"/>
    <col min="14594" max="14594" width="36.140625" style="53" customWidth="1"/>
    <col min="14595" max="14595" width="8.140625" style="53" customWidth="1"/>
    <col min="14596" max="14598" width="7.85546875" style="53" customWidth="1"/>
    <col min="14599" max="14599" width="4.140625" style="53" customWidth="1"/>
    <col min="14600" max="14848" width="9.140625" style="53"/>
    <col min="14849" max="14849" width="3.85546875" style="53" customWidth="1"/>
    <col min="14850" max="14850" width="36.140625" style="53" customWidth="1"/>
    <col min="14851" max="14851" width="8.140625" style="53" customWidth="1"/>
    <col min="14852" max="14854" width="7.85546875" style="53" customWidth="1"/>
    <col min="14855" max="14855" width="4.140625" style="53" customWidth="1"/>
    <col min="14856" max="15104" width="9.140625" style="53"/>
    <col min="15105" max="15105" width="3.85546875" style="53" customWidth="1"/>
    <col min="15106" max="15106" width="36.140625" style="53" customWidth="1"/>
    <col min="15107" max="15107" width="8.140625" style="53" customWidth="1"/>
    <col min="15108" max="15110" width="7.85546875" style="53" customWidth="1"/>
    <col min="15111" max="15111" width="4.140625" style="53" customWidth="1"/>
    <col min="15112" max="15360" width="9.140625" style="53"/>
    <col min="15361" max="15361" width="3.85546875" style="53" customWidth="1"/>
    <col min="15362" max="15362" width="36.140625" style="53" customWidth="1"/>
    <col min="15363" max="15363" width="8.140625" style="53" customWidth="1"/>
    <col min="15364" max="15366" width="7.85546875" style="53" customWidth="1"/>
    <col min="15367" max="15367" width="4.140625" style="53" customWidth="1"/>
    <col min="15368" max="15616" width="9.140625" style="53"/>
    <col min="15617" max="15617" width="3.85546875" style="53" customWidth="1"/>
    <col min="15618" max="15618" width="36.140625" style="53" customWidth="1"/>
    <col min="15619" max="15619" width="8.140625" style="53" customWidth="1"/>
    <col min="15620" max="15622" width="7.85546875" style="53" customWidth="1"/>
    <col min="15623" max="15623" width="4.140625" style="53" customWidth="1"/>
    <col min="15624" max="15872" width="9.140625" style="53"/>
    <col min="15873" max="15873" width="3.85546875" style="53" customWidth="1"/>
    <col min="15874" max="15874" width="36.140625" style="53" customWidth="1"/>
    <col min="15875" max="15875" width="8.140625" style="53" customWidth="1"/>
    <col min="15876" max="15878" width="7.85546875" style="53" customWidth="1"/>
    <col min="15879" max="15879" width="4.140625" style="53" customWidth="1"/>
    <col min="15880" max="16128" width="9.140625" style="53"/>
    <col min="16129" max="16129" width="3.85546875" style="53" customWidth="1"/>
    <col min="16130" max="16130" width="36.140625" style="53" customWidth="1"/>
    <col min="16131" max="16131" width="8.140625" style="53" customWidth="1"/>
    <col min="16132" max="16134" width="7.85546875" style="53" customWidth="1"/>
    <col min="16135" max="16135" width="4.140625" style="53" customWidth="1"/>
    <col min="16136" max="16384" width="9.140625" style="53"/>
  </cols>
  <sheetData>
    <row r="1" spans="1:6" ht="24.75" customHeight="1">
      <c r="A1" s="217" t="s">
        <v>231</v>
      </c>
      <c r="B1" s="217"/>
      <c r="C1" s="217"/>
      <c r="D1" s="217"/>
      <c r="E1" s="217"/>
      <c r="F1" s="217"/>
    </row>
    <row r="2" spans="1:6" ht="5.25" hidden="1" customHeight="1">
      <c r="A2" s="218"/>
      <c r="B2" s="219"/>
    </row>
    <row r="3" spans="1:6" ht="21" customHeight="1">
      <c r="A3" s="220" t="s">
        <v>232</v>
      </c>
      <c r="B3" s="221" t="s">
        <v>233</v>
      </c>
      <c r="C3" s="222" t="s">
        <v>234</v>
      </c>
      <c r="D3" s="222" t="s">
        <v>235</v>
      </c>
      <c r="E3" s="222" t="s">
        <v>236</v>
      </c>
      <c r="F3" s="222" t="s">
        <v>237</v>
      </c>
    </row>
    <row r="4" spans="1:6" ht="13.5" customHeight="1">
      <c r="A4" s="223">
        <v>1</v>
      </c>
      <c r="B4" s="224" t="s">
        <v>238</v>
      </c>
      <c r="C4" s="225">
        <v>1250</v>
      </c>
      <c r="D4" s="225">
        <v>1150</v>
      </c>
      <c r="E4" s="226">
        <v>1300</v>
      </c>
      <c r="F4" s="226">
        <v>1117</v>
      </c>
    </row>
    <row r="5" spans="1:6" ht="13.5" customHeight="1">
      <c r="A5" s="223">
        <v>2</v>
      </c>
      <c r="B5" s="224" t="s">
        <v>239</v>
      </c>
      <c r="C5" s="225">
        <v>900</v>
      </c>
      <c r="D5" s="225">
        <v>850</v>
      </c>
      <c r="E5" s="226">
        <v>975</v>
      </c>
      <c r="F5" s="226">
        <v>825</v>
      </c>
    </row>
    <row r="6" spans="1:6" ht="13.5" customHeight="1">
      <c r="A6" s="223">
        <v>3</v>
      </c>
      <c r="B6" s="224" t="s">
        <v>240</v>
      </c>
      <c r="C6" s="225">
        <v>666.66666666666663</v>
      </c>
      <c r="D6" s="225">
        <v>500</v>
      </c>
      <c r="E6" s="226">
        <v>800</v>
      </c>
      <c r="F6" s="226">
        <v>650</v>
      </c>
    </row>
    <row r="7" spans="1:6" ht="13.5" customHeight="1">
      <c r="A7" s="223">
        <v>4</v>
      </c>
      <c r="B7" s="224" t="s">
        <v>241</v>
      </c>
      <c r="C7" s="225">
        <v>783.33333333333337</v>
      </c>
      <c r="D7" s="225">
        <v>833.33333333333337</v>
      </c>
      <c r="E7" s="226">
        <v>833.3</v>
      </c>
      <c r="F7" s="226">
        <v>825</v>
      </c>
    </row>
    <row r="8" spans="1:6" ht="13.5" customHeight="1">
      <c r="A8" s="223">
        <v>5</v>
      </c>
      <c r="B8" s="224" t="s">
        <v>242</v>
      </c>
      <c r="C8" s="225">
        <v>850</v>
      </c>
      <c r="D8" s="225">
        <v>850</v>
      </c>
      <c r="E8" s="226">
        <v>900</v>
      </c>
      <c r="F8" s="226">
        <v>650</v>
      </c>
    </row>
    <row r="9" spans="1:6" ht="13.5" customHeight="1">
      <c r="A9" s="223">
        <v>6</v>
      </c>
      <c r="B9" s="224" t="s">
        <v>243</v>
      </c>
      <c r="C9" s="225">
        <v>1033.3333333333333</v>
      </c>
      <c r="D9" s="225">
        <v>900</v>
      </c>
      <c r="E9" s="226">
        <v>1500</v>
      </c>
      <c r="F9" s="226">
        <v>1600</v>
      </c>
    </row>
    <row r="10" spans="1:6" ht="13.5" customHeight="1">
      <c r="A10" s="223">
        <v>7</v>
      </c>
      <c r="B10" s="224" t="s">
        <v>244</v>
      </c>
      <c r="C10" s="225">
        <v>986.66666666666663</v>
      </c>
      <c r="D10" s="225">
        <v>983.33333333333337</v>
      </c>
      <c r="E10" s="226">
        <v>966.7</v>
      </c>
      <c r="F10" s="226">
        <v>1000</v>
      </c>
    </row>
    <row r="11" spans="1:6" ht="13.5" customHeight="1">
      <c r="A11" s="223">
        <v>8</v>
      </c>
      <c r="B11" s="224" t="s">
        <v>245</v>
      </c>
      <c r="C11" s="225">
        <v>2166.6666666666665</v>
      </c>
      <c r="D11" s="225">
        <v>2166.6666666666665</v>
      </c>
      <c r="E11" s="226">
        <v>2000</v>
      </c>
      <c r="F11" s="226">
        <v>2000</v>
      </c>
    </row>
    <row r="12" spans="1:6" ht="13.5" customHeight="1">
      <c r="A12" s="223">
        <v>9</v>
      </c>
      <c r="B12" s="224" t="s">
        <v>246</v>
      </c>
      <c r="C12" s="225">
        <v>1700</v>
      </c>
      <c r="D12" s="225">
        <v>1500</v>
      </c>
      <c r="E12" s="226">
        <v>1833.3</v>
      </c>
      <c r="F12" s="226">
        <v>1550</v>
      </c>
    </row>
    <row r="13" spans="1:6" ht="13.5" customHeight="1">
      <c r="A13" s="223">
        <v>10</v>
      </c>
      <c r="B13" s="227" t="s">
        <v>247</v>
      </c>
      <c r="C13" s="225">
        <v>6533.333333333333</v>
      </c>
      <c r="D13" s="225">
        <v>6650</v>
      </c>
      <c r="E13" s="226">
        <v>7000</v>
      </c>
      <c r="F13" s="226">
        <v>6250</v>
      </c>
    </row>
    <row r="14" spans="1:6" ht="13.5" customHeight="1">
      <c r="A14" s="223">
        <v>11</v>
      </c>
      <c r="B14" s="227" t="s">
        <v>248</v>
      </c>
      <c r="C14" s="225">
        <v>5500</v>
      </c>
      <c r="D14" s="225">
        <v>6500</v>
      </c>
      <c r="E14" s="226">
        <v>6500</v>
      </c>
      <c r="F14" s="226">
        <v>5900</v>
      </c>
    </row>
    <row r="15" spans="1:6" ht="13.5" customHeight="1">
      <c r="A15" s="223">
        <v>12</v>
      </c>
      <c r="B15" s="227" t="s">
        <v>249</v>
      </c>
      <c r="C15" s="225">
        <v>5900</v>
      </c>
      <c r="D15" s="225">
        <v>5250</v>
      </c>
      <c r="E15" s="226">
        <v>6000</v>
      </c>
      <c r="F15" s="226">
        <v>5000</v>
      </c>
    </row>
    <row r="16" spans="1:6" ht="13.5" customHeight="1">
      <c r="A16" s="223">
        <v>13</v>
      </c>
      <c r="B16" s="227" t="s">
        <v>250</v>
      </c>
      <c r="C16" s="225">
        <v>1000</v>
      </c>
      <c r="D16" s="225">
        <v>3000</v>
      </c>
      <c r="E16" s="226">
        <v>3000</v>
      </c>
      <c r="F16" s="226">
        <v>1750</v>
      </c>
    </row>
    <row r="17" spans="1:6" ht="13.5" customHeight="1">
      <c r="A17" s="223">
        <v>14</v>
      </c>
      <c r="B17" s="227" t="s">
        <v>251</v>
      </c>
      <c r="C17" s="225">
        <v>8933.3333333333339</v>
      </c>
      <c r="D17" s="225">
        <v>8500</v>
      </c>
      <c r="E17" s="226">
        <v>8666.7000000000007</v>
      </c>
      <c r="F17" s="226">
        <v>6500</v>
      </c>
    </row>
    <row r="18" spans="1:6" ht="13.5" customHeight="1">
      <c r="A18" s="223">
        <v>15</v>
      </c>
      <c r="B18" s="227" t="s">
        <v>252</v>
      </c>
      <c r="C18" s="225">
        <v>2300</v>
      </c>
      <c r="D18" s="225">
        <v>1500</v>
      </c>
      <c r="E18" s="226">
        <v>3000</v>
      </c>
      <c r="F18" s="226">
        <v>2000</v>
      </c>
    </row>
    <row r="19" spans="1:6" ht="13.5" customHeight="1">
      <c r="A19" s="223">
        <v>16</v>
      </c>
      <c r="B19" s="227" t="s">
        <v>253</v>
      </c>
      <c r="C19" s="225">
        <v>2033.3333333333333</v>
      </c>
      <c r="D19" s="225">
        <v>2233.3333333333335</v>
      </c>
      <c r="E19" s="226">
        <v>2133.3000000000002</v>
      </c>
      <c r="F19" s="226">
        <v>2050</v>
      </c>
    </row>
    <row r="20" spans="1:6" ht="13.5" customHeight="1">
      <c r="A20" s="223">
        <v>17</v>
      </c>
      <c r="B20" s="227" t="s">
        <v>254</v>
      </c>
      <c r="C20" s="225">
        <v>15333.333333333334</v>
      </c>
      <c r="D20" s="225">
        <v>11000</v>
      </c>
      <c r="E20" s="226">
        <v>12000</v>
      </c>
      <c r="F20" s="226">
        <v>12000</v>
      </c>
    </row>
    <row r="21" spans="1:6" ht="13.5" customHeight="1">
      <c r="A21" s="223">
        <v>18</v>
      </c>
      <c r="B21" s="228" t="s">
        <v>255</v>
      </c>
      <c r="C21" s="225">
        <v>430</v>
      </c>
      <c r="D21" s="225">
        <v>433.33333333333331</v>
      </c>
      <c r="E21" s="226">
        <v>400</v>
      </c>
      <c r="F21" s="226">
        <v>416.66666666666669</v>
      </c>
    </row>
    <row r="22" spans="1:6" ht="13.5" customHeight="1">
      <c r="A22" s="223">
        <v>19</v>
      </c>
      <c r="B22" s="227" t="s">
        <v>256</v>
      </c>
      <c r="C22" s="225">
        <v>3300</v>
      </c>
      <c r="D22" s="225">
        <v>3400</v>
      </c>
      <c r="E22" s="226">
        <v>3333.3</v>
      </c>
      <c r="F22" s="226">
        <v>3500</v>
      </c>
    </row>
    <row r="23" spans="1:6" ht="13.5" customHeight="1">
      <c r="A23" s="223">
        <v>20</v>
      </c>
      <c r="B23" s="227" t="s">
        <v>257</v>
      </c>
      <c r="C23" s="225"/>
      <c r="D23" s="225">
        <v>900</v>
      </c>
      <c r="E23" s="226">
        <v>800</v>
      </c>
      <c r="F23" s="226">
        <v>1000</v>
      </c>
    </row>
    <row r="24" spans="1:6" ht="13.5" customHeight="1">
      <c r="A24" s="223">
        <v>21</v>
      </c>
      <c r="B24" s="227" t="s">
        <v>258</v>
      </c>
      <c r="C24" s="225">
        <v>8333.3333333333339</v>
      </c>
      <c r="D24" s="225">
        <v>13000</v>
      </c>
      <c r="E24" s="226">
        <v>10000</v>
      </c>
      <c r="F24" s="226">
        <v>10000</v>
      </c>
    </row>
    <row r="25" spans="1:6" ht="13.5" customHeight="1">
      <c r="A25" s="223">
        <v>22</v>
      </c>
      <c r="B25" s="227" t="s">
        <v>259</v>
      </c>
      <c r="C25" s="225">
        <v>3133.3333333333335</v>
      </c>
      <c r="D25" s="225">
        <v>3500</v>
      </c>
      <c r="E25" s="226">
        <v>3500</v>
      </c>
      <c r="F25" s="226">
        <v>3500</v>
      </c>
    </row>
    <row r="26" spans="1:6" ht="13.5" customHeight="1">
      <c r="A26" s="223">
        <v>23</v>
      </c>
      <c r="B26" s="227" t="s">
        <v>260</v>
      </c>
      <c r="C26" s="225">
        <v>766.66666666666663</v>
      </c>
      <c r="D26" s="225">
        <v>700</v>
      </c>
      <c r="E26" s="226">
        <v>1000</v>
      </c>
      <c r="F26" s="226">
        <v>800</v>
      </c>
    </row>
    <row r="27" spans="1:6" ht="13.5" customHeight="1">
      <c r="A27" s="223">
        <v>24</v>
      </c>
      <c r="B27" s="227" t="s">
        <v>261</v>
      </c>
      <c r="C27" s="225">
        <v>1200</v>
      </c>
      <c r="D27" s="225">
        <v>1066.6666666666667</v>
      </c>
      <c r="E27" s="226">
        <v>1500</v>
      </c>
      <c r="F27" s="226">
        <v>1500</v>
      </c>
    </row>
    <row r="28" spans="1:6" ht="13.5" customHeight="1">
      <c r="A28" s="223">
        <v>25</v>
      </c>
      <c r="B28" s="227" t="s">
        <v>262</v>
      </c>
      <c r="C28" s="225">
        <v>1200</v>
      </c>
      <c r="D28" s="225">
        <v>1066.6666666666667</v>
      </c>
      <c r="E28" s="226">
        <v>1400</v>
      </c>
      <c r="F28" s="226">
        <v>1500</v>
      </c>
    </row>
    <row r="29" spans="1:6" ht="13.5" customHeight="1">
      <c r="A29" s="223">
        <v>26</v>
      </c>
      <c r="B29" s="227" t="s">
        <v>263</v>
      </c>
      <c r="C29" s="225">
        <v>1133.3333333333333</v>
      </c>
      <c r="D29" s="225">
        <v>1250</v>
      </c>
      <c r="E29" s="226">
        <v>1600</v>
      </c>
      <c r="F29" s="226">
        <v>1500</v>
      </c>
    </row>
    <row r="30" spans="1:6" ht="13.5" customHeight="1">
      <c r="A30" s="223">
        <v>27</v>
      </c>
      <c r="B30" s="227" t="s">
        <v>264</v>
      </c>
      <c r="C30" s="225">
        <v>1583.3333333333333</v>
      </c>
      <c r="D30" s="225">
        <v>1700</v>
      </c>
      <c r="E30" s="226">
        <v>1900</v>
      </c>
      <c r="F30" s="226">
        <v>1575</v>
      </c>
    </row>
    <row r="31" spans="1:6" ht="13.5" customHeight="1">
      <c r="A31" s="223">
        <v>28</v>
      </c>
      <c r="B31" s="227" t="s">
        <v>265</v>
      </c>
      <c r="C31" s="225">
        <v>4100</v>
      </c>
      <c r="D31" s="225">
        <v>5000</v>
      </c>
      <c r="E31" s="226">
        <v>5666.6</v>
      </c>
      <c r="F31" s="226">
        <v>4500</v>
      </c>
    </row>
    <row r="32" spans="1:6" ht="13.5" customHeight="1">
      <c r="A32" s="223">
        <v>29</v>
      </c>
      <c r="B32" s="227" t="s">
        <v>266</v>
      </c>
      <c r="C32" s="225">
        <v>9000</v>
      </c>
      <c r="D32" s="225">
        <v>9750</v>
      </c>
      <c r="E32" s="226">
        <v>8933.2999999999993</v>
      </c>
      <c r="F32" s="226">
        <v>9000</v>
      </c>
    </row>
    <row r="33" spans="1:6" ht="13.5" customHeight="1">
      <c r="A33" s="223">
        <v>30</v>
      </c>
      <c r="B33" s="227" t="s">
        <v>267</v>
      </c>
      <c r="C33" s="225">
        <v>1600</v>
      </c>
      <c r="D33" s="225">
        <v>1700</v>
      </c>
      <c r="E33" s="226">
        <v>1650</v>
      </c>
      <c r="F33" s="226">
        <v>1600</v>
      </c>
    </row>
    <row r="34" spans="1:6" ht="13.5" customHeight="1">
      <c r="A34" s="223">
        <v>31</v>
      </c>
      <c r="B34" s="227" t="s">
        <v>268</v>
      </c>
      <c r="C34" s="225">
        <v>600</v>
      </c>
      <c r="D34" s="225">
        <v>633.33333333333303</v>
      </c>
      <c r="E34" s="226">
        <v>550</v>
      </c>
      <c r="F34" s="226">
        <v>450</v>
      </c>
    </row>
    <row r="35" spans="1:6" ht="13.5" customHeight="1">
      <c r="A35" s="223">
        <v>32</v>
      </c>
      <c r="B35" s="228" t="s">
        <v>269</v>
      </c>
      <c r="C35" s="225">
        <v>4033.3333333333335</v>
      </c>
      <c r="D35" s="225">
        <v>4000</v>
      </c>
      <c r="E35" s="226">
        <v>4000</v>
      </c>
      <c r="F35" s="226">
        <v>4100</v>
      </c>
    </row>
    <row r="36" spans="1:6" ht="13.5" customHeight="1">
      <c r="A36" s="223">
        <v>33</v>
      </c>
      <c r="B36" s="227" t="s">
        <v>270</v>
      </c>
      <c r="C36" s="225">
        <v>1566.6666666666667</v>
      </c>
      <c r="D36" s="225">
        <v>1933.3333333333301</v>
      </c>
      <c r="E36" s="226">
        <v>1750</v>
      </c>
      <c r="F36" s="226">
        <v>1700</v>
      </c>
    </row>
    <row r="37" spans="1:6" ht="13.5" customHeight="1">
      <c r="A37" s="223">
        <v>34</v>
      </c>
      <c r="B37" s="227" t="s">
        <v>271</v>
      </c>
      <c r="C37" s="225">
        <v>4600</v>
      </c>
      <c r="D37" s="225">
        <v>5000</v>
      </c>
      <c r="E37" s="226">
        <v>5900</v>
      </c>
      <c r="F37" s="226">
        <v>4750</v>
      </c>
    </row>
    <row r="38" spans="1:6" ht="13.5" customHeight="1">
      <c r="A38" s="223">
        <v>35</v>
      </c>
      <c r="B38" s="227" t="s">
        <v>272</v>
      </c>
      <c r="C38" s="225">
        <v>1133.3333333333333</v>
      </c>
      <c r="D38" s="225">
        <v>1300</v>
      </c>
      <c r="E38" s="226">
        <v>1233.3</v>
      </c>
      <c r="F38" s="226">
        <v>1150</v>
      </c>
    </row>
    <row r="39" spans="1:6" ht="13.5" customHeight="1">
      <c r="A39" s="223">
        <v>36</v>
      </c>
      <c r="B39" s="227" t="s">
        <v>273</v>
      </c>
      <c r="C39" s="225">
        <v>6666.666666666667</v>
      </c>
      <c r="D39" s="225">
        <v>7500</v>
      </c>
      <c r="E39" s="226">
        <v>7000</v>
      </c>
      <c r="F39" s="229">
        <v>6300</v>
      </c>
    </row>
    <row r="40" spans="1:6" ht="13.5" customHeight="1">
      <c r="A40" s="223">
        <v>37</v>
      </c>
      <c r="B40" s="227" t="s">
        <v>274</v>
      </c>
      <c r="C40" s="225">
        <v>1200</v>
      </c>
      <c r="D40" s="225">
        <v>1225</v>
      </c>
      <c r="E40" s="226">
        <v>1300</v>
      </c>
      <c r="F40" s="226">
        <v>1325</v>
      </c>
    </row>
    <row r="41" spans="1:6" ht="13.5" customHeight="1">
      <c r="A41" s="223">
        <v>38</v>
      </c>
      <c r="B41" s="228" t="s">
        <v>275</v>
      </c>
      <c r="C41" s="225">
        <v>2283.3333333333335</v>
      </c>
      <c r="D41" s="225">
        <v>2300</v>
      </c>
      <c r="E41" s="226">
        <v>2300</v>
      </c>
      <c r="F41" s="226">
        <v>2100</v>
      </c>
    </row>
    <row r="42" spans="1:6" ht="13.5" customHeight="1">
      <c r="A42" s="223">
        <v>39</v>
      </c>
      <c r="B42" s="227" t="s">
        <v>276</v>
      </c>
      <c r="C42" s="225">
        <v>1700</v>
      </c>
      <c r="D42" s="225">
        <v>1600</v>
      </c>
      <c r="E42" s="226">
        <v>1600</v>
      </c>
      <c r="F42" s="229">
        <v>1300</v>
      </c>
    </row>
    <row r="43" spans="1:6" ht="12.75" customHeight="1">
      <c r="A43" s="223">
        <v>40</v>
      </c>
      <c r="B43" s="230" t="s">
        <v>277</v>
      </c>
      <c r="C43" s="225">
        <v>1560</v>
      </c>
      <c r="D43" s="225">
        <v>1570</v>
      </c>
      <c r="E43" s="226">
        <v>1650</v>
      </c>
      <c r="F43" s="229">
        <v>1537.5</v>
      </c>
    </row>
    <row r="44" spans="1:6" ht="12.75" customHeight="1">
      <c r="A44" s="223">
        <v>41</v>
      </c>
      <c r="B44" s="230" t="s">
        <v>278</v>
      </c>
      <c r="C44" s="225">
        <v>1810</v>
      </c>
      <c r="D44" s="225">
        <v>1670</v>
      </c>
      <c r="E44" s="226">
        <v>1890</v>
      </c>
      <c r="F44" s="226">
        <v>1805</v>
      </c>
    </row>
    <row r="45" spans="1:6" ht="12.75" customHeight="1">
      <c r="A45" s="223">
        <v>42</v>
      </c>
      <c r="B45" s="230" t="s">
        <v>279</v>
      </c>
      <c r="C45" s="225">
        <v>1890</v>
      </c>
      <c r="D45" s="225">
        <v>1770</v>
      </c>
      <c r="E45" s="229">
        <v>1910</v>
      </c>
      <c r="F45" s="229">
        <v>1902.5</v>
      </c>
    </row>
    <row r="46" spans="1:6" ht="12.75" customHeight="1">
      <c r="C46" s="231"/>
    </row>
    <row r="47" spans="1:6" ht="12.75" customHeight="1">
      <c r="C47" s="231"/>
    </row>
  </sheetData>
  <mergeCells count="1">
    <mergeCell ref="A1:F1"/>
  </mergeCells>
  <conditionalFormatting sqref="C43:C47 E23:E42 D43 E14:E21 E2:E12 B2:B42 F4:F42 C2:D3 A1:A45">
    <cfRule type="cellIs" dxfId="1" priority="2" stopIfTrue="1" operator="lessThan">
      <formula>0.001</formula>
    </cfRule>
  </conditionalFormatting>
  <conditionalFormatting sqref="C4:C42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N35"/>
  <sheetViews>
    <sheetView workbookViewId="0">
      <selection activeCell="H23" sqref="H23"/>
    </sheetView>
  </sheetViews>
  <sheetFormatPr defaultRowHeight="15"/>
  <cols>
    <col min="1" max="7" width="9.140625" style="232"/>
    <col min="8" max="8" width="17.7109375" style="232" customWidth="1"/>
    <col min="9" max="9" width="24" style="232" customWidth="1"/>
    <col min="10" max="10" width="5" style="232" customWidth="1"/>
    <col min="11" max="11" width="6.85546875" style="232" customWidth="1"/>
    <col min="12" max="13" width="12.5703125" style="59" customWidth="1"/>
    <col min="14" max="263" width="9.140625" style="232"/>
    <col min="264" max="264" width="17.7109375" style="232" customWidth="1"/>
    <col min="265" max="265" width="24" style="232" customWidth="1"/>
    <col min="266" max="266" width="5" style="232" customWidth="1"/>
    <col min="267" max="267" width="6.85546875" style="232" customWidth="1"/>
    <col min="268" max="269" width="12.5703125" style="232" customWidth="1"/>
    <col min="270" max="519" width="9.140625" style="232"/>
    <col min="520" max="520" width="17.7109375" style="232" customWidth="1"/>
    <col min="521" max="521" width="24" style="232" customWidth="1"/>
    <col min="522" max="522" width="5" style="232" customWidth="1"/>
    <col min="523" max="523" width="6.85546875" style="232" customWidth="1"/>
    <col min="524" max="525" width="12.5703125" style="232" customWidth="1"/>
    <col min="526" max="775" width="9.140625" style="232"/>
    <col min="776" max="776" width="17.7109375" style="232" customWidth="1"/>
    <col min="777" max="777" width="24" style="232" customWidth="1"/>
    <col min="778" max="778" width="5" style="232" customWidth="1"/>
    <col min="779" max="779" width="6.85546875" style="232" customWidth="1"/>
    <col min="780" max="781" width="12.5703125" style="232" customWidth="1"/>
    <col min="782" max="1031" width="9.140625" style="232"/>
    <col min="1032" max="1032" width="17.7109375" style="232" customWidth="1"/>
    <col min="1033" max="1033" width="24" style="232" customWidth="1"/>
    <col min="1034" max="1034" width="5" style="232" customWidth="1"/>
    <col min="1035" max="1035" width="6.85546875" style="232" customWidth="1"/>
    <col min="1036" max="1037" width="12.5703125" style="232" customWidth="1"/>
    <col min="1038" max="1287" width="9.140625" style="232"/>
    <col min="1288" max="1288" width="17.7109375" style="232" customWidth="1"/>
    <col min="1289" max="1289" width="24" style="232" customWidth="1"/>
    <col min="1290" max="1290" width="5" style="232" customWidth="1"/>
    <col min="1291" max="1291" width="6.85546875" style="232" customWidth="1"/>
    <col min="1292" max="1293" width="12.5703125" style="232" customWidth="1"/>
    <col min="1294" max="1543" width="9.140625" style="232"/>
    <col min="1544" max="1544" width="17.7109375" style="232" customWidth="1"/>
    <col min="1545" max="1545" width="24" style="232" customWidth="1"/>
    <col min="1546" max="1546" width="5" style="232" customWidth="1"/>
    <col min="1547" max="1547" width="6.85546875" style="232" customWidth="1"/>
    <col min="1548" max="1549" width="12.5703125" style="232" customWidth="1"/>
    <col min="1550" max="1799" width="9.140625" style="232"/>
    <col min="1800" max="1800" width="17.7109375" style="232" customWidth="1"/>
    <col min="1801" max="1801" width="24" style="232" customWidth="1"/>
    <col min="1802" max="1802" width="5" style="232" customWidth="1"/>
    <col min="1803" max="1803" width="6.85546875" style="232" customWidth="1"/>
    <col min="1804" max="1805" width="12.5703125" style="232" customWidth="1"/>
    <col min="1806" max="2055" width="9.140625" style="232"/>
    <col min="2056" max="2056" width="17.7109375" style="232" customWidth="1"/>
    <col min="2057" max="2057" width="24" style="232" customWidth="1"/>
    <col min="2058" max="2058" width="5" style="232" customWidth="1"/>
    <col min="2059" max="2059" width="6.85546875" style="232" customWidth="1"/>
    <col min="2060" max="2061" width="12.5703125" style="232" customWidth="1"/>
    <col min="2062" max="2311" width="9.140625" style="232"/>
    <col min="2312" max="2312" width="17.7109375" style="232" customWidth="1"/>
    <col min="2313" max="2313" width="24" style="232" customWidth="1"/>
    <col min="2314" max="2314" width="5" style="232" customWidth="1"/>
    <col min="2315" max="2315" width="6.85546875" style="232" customWidth="1"/>
    <col min="2316" max="2317" width="12.5703125" style="232" customWidth="1"/>
    <col min="2318" max="2567" width="9.140625" style="232"/>
    <col min="2568" max="2568" width="17.7109375" style="232" customWidth="1"/>
    <col min="2569" max="2569" width="24" style="232" customWidth="1"/>
    <col min="2570" max="2570" width="5" style="232" customWidth="1"/>
    <col min="2571" max="2571" width="6.85546875" style="232" customWidth="1"/>
    <col min="2572" max="2573" width="12.5703125" style="232" customWidth="1"/>
    <col min="2574" max="2823" width="9.140625" style="232"/>
    <col min="2824" max="2824" width="17.7109375" style="232" customWidth="1"/>
    <col min="2825" max="2825" width="24" style="232" customWidth="1"/>
    <col min="2826" max="2826" width="5" style="232" customWidth="1"/>
    <col min="2827" max="2827" width="6.85546875" style="232" customWidth="1"/>
    <col min="2828" max="2829" width="12.5703125" style="232" customWidth="1"/>
    <col min="2830" max="3079" width="9.140625" style="232"/>
    <col min="3080" max="3080" width="17.7109375" style="232" customWidth="1"/>
    <col min="3081" max="3081" width="24" style="232" customWidth="1"/>
    <col min="3082" max="3082" width="5" style="232" customWidth="1"/>
    <col min="3083" max="3083" width="6.85546875" style="232" customWidth="1"/>
    <col min="3084" max="3085" width="12.5703125" style="232" customWidth="1"/>
    <col min="3086" max="3335" width="9.140625" style="232"/>
    <col min="3336" max="3336" width="17.7109375" style="232" customWidth="1"/>
    <col min="3337" max="3337" width="24" style="232" customWidth="1"/>
    <col min="3338" max="3338" width="5" style="232" customWidth="1"/>
    <col min="3339" max="3339" width="6.85546875" style="232" customWidth="1"/>
    <col min="3340" max="3341" width="12.5703125" style="232" customWidth="1"/>
    <col min="3342" max="3591" width="9.140625" style="232"/>
    <col min="3592" max="3592" width="17.7109375" style="232" customWidth="1"/>
    <col min="3593" max="3593" width="24" style="232" customWidth="1"/>
    <col min="3594" max="3594" width="5" style="232" customWidth="1"/>
    <col min="3595" max="3595" width="6.85546875" style="232" customWidth="1"/>
    <col min="3596" max="3597" width="12.5703125" style="232" customWidth="1"/>
    <col min="3598" max="3847" width="9.140625" style="232"/>
    <col min="3848" max="3848" width="17.7109375" style="232" customWidth="1"/>
    <col min="3849" max="3849" width="24" style="232" customWidth="1"/>
    <col min="3850" max="3850" width="5" style="232" customWidth="1"/>
    <col min="3851" max="3851" width="6.85546875" style="232" customWidth="1"/>
    <col min="3852" max="3853" width="12.5703125" style="232" customWidth="1"/>
    <col min="3854" max="4103" width="9.140625" style="232"/>
    <col min="4104" max="4104" width="17.7109375" style="232" customWidth="1"/>
    <col min="4105" max="4105" width="24" style="232" customWidth="1"/>
    <col min="4106" max="4106" width="5" style="232" customWidth="1"/>
    <col min="4107" max="4107" width="6.85546875" style="232" customWidth="1"/>
    <col min="4108" max="4109" width="12.5703125" style="232" customWidth="1"/>
    <col min="4110" max="4359" width="9.140625" style="232"/>
    <col min="4360" max="4360" width="17.7109375" style="232" customWidth="1"/>
    <col min="4361" max="4361" width="24" style="232" customWidth="1"/>
    <col min="4362" max="4362" width="5" style="232" customWidth="1"/>
    <col min="4363" max="4363" width="6.85546875" style="232" customWidth="1"/>
    <col min="4364" max="4365" width="12.5703125" style="232" customWidth="1"/>
    <col min="4366" max="4615" width="9.140625" style="232"/>
    <col min="4616" max="4616" width="17.7109375" style="232" customWidth="1"/>
    <col min="4617" max="4617" width="24" style="232" customWidth="1"/>
    <col min="4618" max="4618" width="5" style="232" customWidth="1"/>
    <col min="4619" max="4619" width="6.85546875" style="232" customWidth="1"/>
    <col min="4620" max="4621" width="12.5703125" style="232" customWidth="1"/>
    <col min="4622" max="4871" width="9.140625" style="232"/>
    <col min="4872" max="4872" width="17.7109375" style="232" customWidth="1"/>
    <col min="4873" max="4873" width="24" style="232" customWidth="1"/>
    <col min="4874" max="4874" width="5" style="232" customWidth="1"/>
    <col min="4875" max="4875" width="6.85546875" style="232" customWidth="1"/>
    <col min="4876" max="4877" width="12.5703125" style="232" customWidth="1"/>
    <col min="4878" max="5127" width="9.140625" style="232"/>
    <col min="5128" max="5128" width="17.7109375" style="232" customWidth="1"/>
    <col min="5129" max="5129" width="24" style="232" customWidth="1"/>
    <col min="5130" max="5130" width="5" style="232" customWidth="1"/>
    <col min="5131" max="5131" width="6.85546875" style="232" customWidth="1"/>
    <col min="5132" max="5133" width="12.5703125" style="232" customWidth="1"/>
    <col min="5134" max="5383" width="9.140625" style="232"/>
    <col min="5384" max="5384" width="17.7109375" style="232" customWidth="1"/>
    <col min="5385" max="5385" width="24" style="232" customWidth="1"/>
    <col min="5386" max="5386" width="5" style="232" customWidth="1"/>
    <col min="5387" max="5387" width="6.85546875" style="232" customWidth="1"/>
    <col min="5388" max="5389" width="12.5703125" style="232" customWidth="1"/>
    <col min="5390" max="5639" width="9.140625" style="232"/>
    <col min="5640" max="5640" width="17.7109375" style="232" customWidth="1"/>
    <col min="5641" max="5641" width="24" style="232" customWidth="1"/>
    <col min="5642" max="5642" width="5" style="232" customWidth="1"/>
    <col min="5643" max="5643" width="6.85546875" style="232" customWidth="1"/>
    <col min="5644" max="5645" width="12.5703125" style="232" customWidth="1"/>
    <col min="5646" max="5895" width="9.140625" style="232"/>
    <col min="5896" max="5896" width="17.7109375" style="232" customWidth="1"/>
    <col min="5897" max="5897" width="24" style="232" customWidth="1"/>
    <col min="5898" max="5898" width="5" style="232" customWidth="1"/>
    <col min="5899" max="5899" width="6.85546875" style="232" customWidth="1"/>
    <col min="5900" max="5901" width="12.5703125" style="232" customWidth="1"/>
    <col min="5902" max="6151" width="9.140625" style="232"/>
    <col min="6152" max="6152" width="17.7109375" style="232" customWidth="1"/>
    <col min="6153" max="6153" width="24" style="232" customWidth="1"/>
    <col min="6154" max="6154" width="5" style="232" customWidth="1"/>
    <col min="6155" max="6155" width="6.85546875" style="232" customWidth="1"/>
    <col min="6156" max="6157" width="12.5703125" style="232" customWidth="1"/>
    <col min="6158" max="6407" width="9.140625" style="232"/>
    <col min="6408" max="6408" width="17.7109375" style="232" customWidth="1"/>
    <col min="6409" max="6409" width="24" style="232" customWidth="1"/>
    <col min="6410" max="6410" width="5" style="232" customWidth="1"/>
    <col min="6411" max="6411" width="6.85546875" style="232" customWidth="1"/>
    <col min="6412" max="6413" width="12.5703125" style="232" customWidth="1"/>
    <col min="6414" max="6663" width="9.140625" style="232"/>
    <col min="6664" max="6664" width="17.7109375" style="232" customWidth="1"/>
    <col min="6665" max="6665" width="24" style="232" customWidth="1"/>
    <col min="6666" max="6666" width="5" style="232" customWidth="1"/>
    <col min="6667" max="6667" width="6.85546875" style="232" customWidth="1"/>
    <col min="6668" max="6669" width="12.5703125" style="232" customWidth="1"/>
    <col min="6670" max="6919" width="9.140625" style="232"/>
    <col min="6920" max="6920" width="17.7109375" style="232" customWidth="1"/>
    <col min="6921" max="6921" width="24" style="232" customWidth="1"/>
    <col min="6922" max="6922" width="5" style="232" customWidth="1"/>
    <col min="6923" max="6923" width="6.85546875" style="232" customWidth="1"/>
    <col min="6924" max="6925" width="12.5703125" style="232" customWidth="1"/>
    <col min="6926" max="7175" width="9.140625" style="232"/>
    <col min="7176" max="7176" width="17.7109375" style="232" customWidth="1"/>
    <col min="7177" max="7177" width="24" style="232" customWidth="1"/>
    <col min="7178" max="7178" width="5" style="232" customWidth="1"/>
    <col min="7179" max="7179" width="6.85546875" style="232" customWidth="1"/>
    <col min="7180" max="7181" width="12.5703125" style="232" customWidth="1"/>
    <col min="7182" max="7431" width="9.140625" style="232"/>
    <col min="7432" max="7432" width="17.7109375" style="232" customWidth="1"/>
    <col min="7433" max="7433" width="24" style="232" customWidth="1"/>
    <col min="7434" max="7434" width="5" style="232" customWidth="1"/>
    <col min="7435" max="7435" width="6.85546875" style="232" customWidth="1"/>
    <col min="7436" max="7437" width="12.5703125" style="232" customWidth="1"/>
    <col min="7438" max="7687" width="9.140625" style="232"/>
    <col min="7688" max="7688" width="17.7109375" style="232" customWidth="1"/>
    <col min="7689" max="7689" width="24" style="232" customWidth="1"/>
    <col min="7690" max="7690" width="5" style="232" customWidth="1"/>
    <col min="7691" max="7691" width="6.85546875" style="232" customWidth="1"/>
    <col min="7692" max="7693" width="12.5703125" style="232" customWidth="1"/>
    <col min="7694" max="7943" width="9.140625" style="232"/>
    <col min="7944" max="7944" width="17.7109375" style="232" customWidth="1"/>
    <col min="7945" max="7945" width="24" style="232" customWidth="1"/>
    <col min="7946" max="7946" width="5" style="232" customWidth="1"/>
    <col min="7947" max="7947" width="6.85546875" style="232" customWidth="1"/>
    <col min="7948" max="7949" width="12.5703125" style="232" customWidth="1"/>
    <col min="7950" max="8199" width="9.140625" style="232"/>
    <col min="8200" max="8200" width="17.7109375" style="232" customWidth="1"/>
    <col min="8201" max="8201" width="24" style="232" customWidth="1"/>
    <col min="8202" max="8202" width="5" style="232" customWidth="1"/>
    <col min="8203" max="8203" width="6.85546875" style="232" customWidth="1"/>
    <col min="8204" max="8205" width="12.5703125" style="232" customWidth="1"/>
    <col min="8206" max="8455" width="9.140625" style="232"/>
    <col min="8456" max="8456" width="17.7109375" style="232" customWidth="1"/>
    <col min="8457" max="8457" width="24" style="232" customWidth="1"/>
    <col min="8458" max="8458" width="5" style="232" customWidth="1"/>
    <col min="8459" max="8459" width="6.85546875" style="232" customWidth="1"/>
    <col min="8460" max="8461" width="12.5703125" style="232" customWidth="1"/>
    <col min="8462" max="8711" width="9.140625" style="232"/>
    <col min="8712" max="8712" width="17.7109375" style="232" customWidth="1"/>
    <col min="8713" max="8713" width="24" style="232" customWidth="1"/>
    <col min="8714" max="8714" width="5" style="232" customWidth="1"/>
    <col min="8715" max="8715" width="6.85546875" style="232" customWidth="1"/>
    <col min="8716" max="8717" width="12.5703125" style="232" customWidth="1"/>
    <col min="8718" max="8967" width="9.140625" style="232"/>
    <col min="8968" max="8968" width="17.7109375" style="232" customWidth="1"/>
    <col min="8969" max="8969" width="24" style="232" customWidth="1"/>
    <col min="8970" max="8970" width="5" style="232" customWidth="1"/>
    <col min="8971" max="8971" width="6.85546875" style="232" customWidth="1"/>
    <col min="8972" max="8973" width="12.5703125" style="232" customWidth="1"/>
    <col min="8974" max="9223" width="9.140625" style="232"/>
    <col min="9224" max="9224" width="17.7109375" style="232" customWidth="1"/>
    <col min="9225" max="9225" width="24" style="232" customWidth="1"/>
    <col min="9226" max="9226" width="5" style="232" customWidth="1"/>
    <col min="9227" max="9227" width="6.85546875" style="232" customWidth="1"/>
    <col min="9228" max="9229" width="12.5703125" style="232" customWidth="1"/>
    <col min="9230" max="9479" width="9.140625" style="232"/>
    <col min="9480" max="9480" width="17.7109375" style="232" customWidth="1"/>
    <col min="9481" max="9481" width="24" style="232" customWidth="1"/>
    <col min="9482" max="9482" width="5" style="232" customWidth="1"/>
    <col min="9483" max="9483" width="6.85546875" style="232" customWidth="1"/>
    <col min="9484" max="9485" width="12.5703125" style="232" customWidth="1"/>
    <col min="9486" max="9735" width="9.140625" style="232"/>
    <col min="9736" max="9736" width="17.7109375" style="232" customWidth="1"/>
    <col min="9737" max="9737" width="24" style="232" customWidth="1"/>
    <col min="9738" max="9738" width="5" style="232" customWidth="1"/>
    <col min="9739" max="9739" width="6.85546875" style="232" customWidth="1"/>
    <col min="9740" max="9741" width="12.5703125" style="232" customWidth="1"/>
    <col min="9742" max="9991" width="9.140625" style="232"/>
    <col min="9992" max="9992" width="17.7109375" style="232" customWidth="1"/>
    <col min="9993" max="9993" width="24" style="232" customWidth="1"/>
    <col min="9994" max="9994" width="5" style="232" customWidth="1"/>
    <col min="9995" max="9995" width="6.85546875" style="232" customWidth="1"/>
    <col min="9996" max="9997" width="12.5703125" style="232" customWidth="1"/>
    <col min="9998" max="10247" width="9.140625" style="232"/>
    <col min="10248" max="10248" width="17.7109375" style="232" customWidth="1"/>
    <col min="10249" max="10249" width="24" style="232" customWidth="1"/>
    <col min="10250" max="10250" width="5" style="232" customWidth="1"/>
    <col min="10251" max="10251" width="6.85546875" style="232" customWidth="1"/>
    <col min="10252" max="10253" width="12.5703125" style="232" customWidth="1"/>
    <col min="10254" max="10503" width="9.140625" style="232"/>
    <col min="10504" max="10504" width="17.7109375" style="232" customWidth="1"/>
    <col min="10505" max="10505" width="24" style="232" customWidth="1"/>
    <col min="10506" max="10506" width="5" style="232" customWidth="1"/>
    <col min="10507" max="10507" width="6.85546875" style="232" customWidth="1"/>
    <col min="10508" max="10509" width="12.5703125" style="232" customWidth="1"/>
    <col min="10510" max="10759" width="9.140625" style="232"/>
    <col min="10760" max="10760" width="17.7109375" style="232" customWidth="1"/>
    <col min="10761" max="10761" width="24" style="232" customWidth="1"/>
    <col min="10762" max="10762" width="5" style="232" customWidth="1"/>
    <col min="10763" max="10763" width="6.85546875" style="232" customWidth="1"/>
    <col min="10764" max="10765" width="12.5703125" style="232" customWidth="1"/>
    <col min="10766" max="11015" width="9.140625" style="232"/>
    <col min="11016" max="11016" width="17.7109375" style="232" customWidth="1"/>
    <col min="11017" max="11017" width="24" style="232" customWidth="1"/>
    <col min="11018" max="11018" width="5" style="232" customWidth="1"/>
    <col min="11019" max="11019" width="6.85546875" style="232" customWidth="1"/>
    <col min="11020" max="11021" width="12.5703125" style="232" customWidth="1"/>
    <col min="11022" max="11271" width="9.140625" style="232"/>
    <col min="11272" max="11272" width="17.7109375" style="232" customWidth="1"/>
    <col min="11273" max="11273" width="24" style="232" customWidth="1"/>
    <col min="11274" max="11274" width="5" style="232" customWidth="1"/>
    <col min="11275" max="11275" width="6.85546875" style="232" customWidth="1"/>
    <col min="11276" max="11277" width="12.5703125" style="232" customWidth="1"/>
    <col min="11278" max="11527" width="9.140625" style="232"/>
    <col min="11528" max="11528" width="17.7109375" style="232" customWidth="1"/>
    <col min="11529" max="11529" width="24" style="232" customWidth="1"/>
    <col min="11530" max="11530" width="5" style="232" customWidth="1"/>
    <col min="11531" max="11531" width="6.85546875" style="232" customWidth="1"/>
    <col min="11532" max="11533" width="12.5703125" style="232" customWidth="1"/>
    <col min="11534" max="11783" width="9.140625" style="232"/>
    <col min="11784" max="11784" width="17.7109375" style="232" customWidth="1"/>
    <col min="11785" max="11785" width="24" style="232" customWidth="1"/>
    <col min="11786" max="11786" width="5" style="232" customWidth="1"/>
    <col min="11787" max="11787" width="6.85546875" style="232" customWidth="1"/>
    <col min="11788" max="11789" width="12.5703125" style="232" customWidth="1"/>
    <col min="11790" max="12039" width="9.140625" style="232"/>
    <col min="12040" max="12040" width="17.7109375" style="232" customWidth="1"/>
    <col min="12041" max="12041" width="24" style="232" customWidth="1"/>
    <col min="12042" max="12042" width="5" style="232" customWidth="1"/>
    <col min="12043" max="12043" width="6.85546875" style="232" customWidth="1"/>
    <col min="12044" max="12045" width="12.5703125" style="232" customWidth="1"/>
    <col min="12046" max="12295" width="9.140625" style="232"/>
    <col min="12296" max="12296" width="17.7109375" style="232" customWidth="1"/>
    <col min="12297" max="12297" width="24" style="232" customWidth="1"/>
    <col min="12298" max="12298" width="5" style="232" customWidth="1"/>
    <col min="12299" max="12299" width="6.85546875" style="232" customWidth="1"/>
    <col min="12300" max="12301" width="12.5703125" style="232" customWidth="1"/>
    <col min="12302" max="12551" width="9.140625" style="232"/>
    <col min="12552" max="12552" width="17.7109375" style="232" customWidth="1"/>
    <col min="12553" max="12553" width="24" style="232" customWidth="1"/>
    <col min="12554" max="12554" width="5" style="232" customWidth="1"/>
    <col min="12555" max="12555" width="6.85546875" style="232" customWidth="1"/>
    <col min="12556" max="12557" width="12.5703125" style="232" customWidth="1"/>
    <col min="12558" max="12807" width="9.140625" style="232"/>
    <col min="12808" max="12808" width="17.7109375" style="232" customWidth="1"/>
    <col min="12809" max="12809" width="24" style="232" customWidth="1"/>
    <col min="12810" max="12810" width="5" style="232" customWidth="1"/>
    <col min="12811" max="12811" width="6.85546875" style="232" customWidth="1"/>
    <col min="12812" max="12813" width="12.5703125" style="232" customWidth="1"/>
    <col min="12814" max="13063" width="9.140625" style="232"/>
    <col min="13064" max="13064" width="17.7109375" style="232" customWidth="1"/>
    <col min="13065" max="13065" width="24" style="232" customWidth="1"/>
    <col min="13066" max="13066" width="5" style="232" customWidth="1"/>
    <col min="13067" max="13067" width="6.85546875" style="232" customWidth="1"/>
    <col min="13068" max="13069" width="12.5703125" style="232" customWidth="1"/>
    <col min="13070" max="13319" width="9.140625" style="232"/>
    <col min="13320" max="13320" width="17.7109375" style="232" customWidth="1"/>
    <col min="13321" max="13321" width="24" style="232" customWidth="1"/>
    <col min="13322" max="13322" width="5" style="232" customWidth="1"/>
    <col min="13323" max="13323" width="6.85546875" style="232" customWidth="1"/>
    <col min="13324" max="13325" width="12.5703125" style="232" customWidth="1"/>
    <col min="13326" max="13575" width="9.140625" style="232"/>
    <col min="13576" max="13576" width="17.7109375" style="232" customWidth="1"/>
    <col min="13577" max="13577" width="24" style="232" customWidth="1"/>
    <col min="13578" max="13578" width="5" style="232" customWidth="1"/>
    <col min="13579" max="13579" width="6.85546875" style="232" customWidth="1"/>
    <col min="13580" max="13581" width="12.5703125" style="232" customWidth="1"/>
    <col min="13582" max="13831" width="9.140625" style="232"/>
    <col min="13832" max="13832" width="17.7109375" style="232" customWidth="1"/>
    <col min="13833" max="13833" width="24" style="232" customWidth="1"/>
    <col min="13834" max="13834" width="5" style="232" customWidth="1"/>
    <col min="13835" max="13835" width="6.85546875" style="232" customWidth="1"/>
    <col min="13836" max="13837" width="12.5703125" style="232" customWidth="1"/>
    <col min="13838" max="14087" width="9.140625" style="232"/>
    <col min="14088" max="14088" width="17.7109375" style="232" customWidth="1"/>
    <col min="14089" max="14089" width="24" style="232" customWidth="1"/>
    <col min="14090" max="14090" width="5" style="232" customWidth="1"/>
    <col min="14091" max="14091" width="6.85546875" style="232" customWidth="1"/>
    <col min="14092" max="14093" width="12.5703125" style="232" customWidth="1"/>
    <col min="14094" max="14343" width="9.140625" style="232"/>
    <col min="14344" max="14344" width="17.7109375" style="232" customWidth="1"/>
    <col min="14345" max="14345" width="24" style="232" customWidth="1"/>
    <col min="14346" max="14346" width="5" style="232" customWidth="1"/>
    <col min="14347" max="14347" width="6.85546875" style="232" customWidth="1"/>
    <col min="14348" max="14349" width="12.5703125" style="232" customWidth="1"/>
    <col min="14350" max="14599" width="9.140625" style="232"/>
    <col min="14600" max="14600" width="17.7109375" style="232" customWidth="1"/>
    <col min="14601" max="14601" width="24" style="232" customWidth="1"/>
    <col min="14602" max="14602" width="5" style="232" customWidth="1"/>
    <col min="14603" max="14603" width="6.85546875" style="232" customWidth="1"/>
    <col min="14604" max="14605" width="12.5703125" style="232" customWidth="1"/>
    <col min="14606" max="14855" width="9.140625" style="232"/>
    <col min="14856" max="14856" width="17.7109375" style="232" customWidth="1"/>
    <col min="14857" max="14857" width="24" style="232" customWidth="1"/>
    <col min="14858" max="14858" width="5" style="232" customWidth="1"/>
    <col min="14859" max="14859" width="6.85546875" style="232" customWidth="1"/>
    <col min="14860" max="14861" width="12.5703125" style="232" customWidth="1"/>
    <col min="14862" max="15111" width="9.140625" style="232"/>
    <col min="15112" max="15112" width="17.7109375" style="232" customWidth="1"/>
    <col min="15113" max="15113" width="24" style="232" customWidth="1"/>
    <col min="15114" max="15114" width="5" style="232" customWidth="1"/>
    <col min="15115" max="15115" width="6.85546875" style="232" customWidth="1"/>
    <col min="15116" max="15117" width="12.5703125" style="232" customWidth="1"/>
    <col min="15118" max="15367" width="9.140625" style="232"/>
    <col min="15368" max="15368" width="17.7109375" style="232" customWidth="1"/>
    <col min="15369" max="15369" width="24" style="232" customWidth="1"/>
    <col min="15370" max="15370" width="5" style="232" customWidth="1"/>
    <col min="15371" max="15371" width="6.85546875" style="232" customWidth="1"/>
    <col min="15372" max="15373" width="12.5703125" style="232" customWidth="1"/>
    <col min="15374" max="15623" width="9.140625" style="232"/>
    <col min="15624" max="15624" width="17.7109375" style="232" customWidth="1"/>
    <col min="15625" max="15625" width="24" style="232" customWidth="1"/>
    <col min="15626" max="15626" width="5" style="232" customWidth="1"/>
    <col min="15627" max="15627" width="6.85546875" style="232" customWidth="1"/>
    <col min="15628" max="15629" width="12.5703125" style="232" customWidth="1"/>
    <col min="15630" max="15879" width="9.140625" style="232"/>
    <col min="15880" max="15880" width="17.7109375" style="232" customWidth="1"/>
    <col min="15881" max="15881" width="24" style="232" customWidth="1"/>
    <col min="15882" max="15882" width="5" style="232" customWidth="1"/>
    <col min="15883" max="15883" width="6.85546875" style="232" customWidth="1"/>
    <col min="15884" max="15885" width="12.5703125" style="232" customWidth="1"/>
    <col min="15886" max="16135" width="9.140625" style="232"/>
    <col min="16136" max="16136" width="17.7109375" style="232" customWidth="1"/>
    <col min="16137" max="16137" width="24" style="232" customWidth="1"/>
    <col min="16138" max="16138" width="5" style="232" customWidth="1"/>
    <col min="16139" max="16139" width="6.85546875" style="232" customWidth="1"/>
    <col min="16140" max="16141" width="12.5703125" style="232" customWidth="1"/>
    <col min="16142" max="16384" width="9.140625" style="232"/>
  </cols>
  <sheetData>
    <row r="1" spans="9:14">
      <c r="I1" s="124" t="s">
        <v>280</v>
      </c>
      <c r="J1" s="124"/>
      <c r="K1" s="124"/>
      <c r="L1" s="124"/>
      <c r="M1" s="124"/>
      <c r="N1" s="124"/>
    </row>
    <row r="2" spans="9:14">
      <c r="I2" s="233"/>
      <c r="J2" s="233"/>
      <c r="K2" s="233"/>
    </row>
    <row r="3" spans="9:14">
      <c r="I3" s="234"/>
      <c r="J3" s="234"/>
      <c r="K3" s="235" t="s">
        <v>281</v>
      </c>
      <c r="L3" s="236" t="s">
        <v>282</v>
      </c>
      <c r="M3" s="236" t="s">
        <v>283</v>
      </c>
      <c r="N3" s="236"/>
    </row>
    <row r="4" spans="9:14">
      <c r="I4" s="234"/>
      <c r="J4" s="234"/>
      <c r="K4" s="235"/>
      <c r="L4" s="236"/>
      <c r="M4" s="237" t="s">
        <v>284</v>
      </c>
      <c r="N4" s="237" t="s">
        <v>285</v>
      </c>
    </row>
    <row r="5" spans="9:14">
      <c r="I5" s="238" t="s">
        <v>286</v>
      </c>
      <c r="J5" s="238"/>
      <c r="K5" s="238"/>
      <c r="L5" s="238"/>
      <c r="M5" s="238"/>
      <c r="N5" s="238"/>
    </row>
    <row r="6" spans="9:14">
      <c r="I6" s="238" t="s">
        <v>287</v>
      </c>
      <c r="J6" s="238"/>
      <c r="K6" s="238"/>
      <c r="L6" s="238"/>
      <c r="M6" s="238"/>
      <c r="N6" s="238"/>
    </row>
    <row r="7" spans="9:14">
      <c r="I7" s="239" t="s">
        <v>288</v>
      </c>
      <c r="J7" s="223" t="s">
        <v>289</v>
      </c>
      <c r="K7" s="223" t="s">
        <v>290</v>
      </c>
      <c r="L7" s="240">
        <v>1257.6923000000002</v>
      </c>
      <c r="M7" s="240">
        <v>1257.6923000000002</v>
      </c>
      <c r="N7" s="240">
        <v>1257.6923000000002</v>
      </c>
    </row>
    <row r="8" spans="9:14">
      <c r="I8" s="239"/>
      <c r="J8" s="223" t="s">
        <v>291</v>
      </c>
      <c r="K8" s="223" t="s">
        <v>290</v>
      </c>
      <c r="L8" s="240">
        <v>1036.9231</v>
      </c>
      <c r="M8" s="240">
        <v>1036.9231</v>
      </c>
      <c r="N8" s="240">
        <v>1036.9231</v>
      </c>
    </row>
    <row r="9" spans="9:14">
      <c r="I9" s="239" t="s">
        <v>292</v>
      </c>
      <c r="J9" s="223" t="s">
        <v>289</v>
      </c>
      <c r="K9" s="223" t="s">
        <v>290</v>
      </c>
      <c r="L9" s="240">
        <v>679.23080000000004</v>
      </c>
      <c r="M9" s="240">
        <v>679.23080000000004</v>
      </c>
      <c r="N9" s="240">
        <v>679.23080000000004</v>
      </c>
    </row>
    <row r="10" spans="9:14">
      <c r="I10" s="239"/>
      <c r="J10" s="223" t="s">
        <v>291</v>
      </c>
      <c r="K10" s="223" t="s">
        <v>290</v>
      </c>
      <c r="L10" s="240">
        <v>707.69230000000005</v>
      </c>
      <c r="M10" s="240">
        <v>707.69230000000005</v>
      </c>
      <c r="N10" s="240">
        <v>707.69230000000005</v>
      </c>
    </row>
    <row r="11" spans="9:14">
      <c r="I11" s="228" t="s">
        <v>293</v>
      </c>
      <c r="J11" s="223"/>
      <c r="K11" s="223"/>
      <c r="L11" s="241"/>
      <c r="M11" s="241"/>
      <c r="N11" s="241"/>
    </row>
    <row r="12" spans="9:14">
      <c r="I12" s="239" t="s">
        <v>288</v>
      </c>
      <c r="J12" s="223" t="s">
        <v>289</v>
      </c>
      <c r="K12" s="223" t="s">
        <v>290</v>
      </c>
      <c r="L12" s="242">
        <v>888</v>
      </c>
      <c r="M12" s="242">
        <v>888</v>
      </c>
      <c r="N12" s="242">
        <v>888</v>
      </c>
    </row>
    <row r="13" spans="9:14">
      <c r="I13" s="239"/>
      <c r="J13" s="223" t="s">
        <v>291</v>
      </c>
      <c r="K13" s="223" t="s">
        <v>290</v>
      </c>
      <c r="L13" s="242">
        <v>811.5385</v>
      </c>
      <c r="M13" s="242">
        <v>811.5385</v>
      </c>
      <c r="N13" s="242">
        <v>811.5385</v>
      </c>
    </row>
    <row r="14" spans="9:14">
      <c r="I14" s="239" t="s">
        <v>292</v>
      </c>
      <c r="J14" s="223" t="s">
        <v>289</v>
      </c>
      <c r="K14" s="223" t="s">
        <v>290</v>
      </c>
      <c r="L14" s="242">
        <v>596.15380000000005</v>
      </c>
      <c r="M14" s="242">
        <v>596.15380000000005</v>
      </c>
      <c r="N14" s="242">
        <v>596.15380000000005</v>
      </c>
    </row>
    <row r="15" spans="9:14">
      <c r="I15" s="239"/>
      <c r="J15" s="223" t="s">
        <v>291</v>
      </c>
      <c r="K15" s="223" t="s">
        <v>290</v>
      </c>
      <c r="L15" s="242">
        <v>573.07690000000002</v>
      </c>
      <c r="M15" s="242">
        <v>573.07690000000002</v>
      </c>
      <c r="N15" s="242">
        <v>573.07690000000002</v>
      </c>
    </row>
    <row r="16" spans="9:14">
      <c r="I16" s="228" t="s">
        <v>294</v>
      </c>
      <c r="J16" s="223"/>
      <c r="K16" s="223"/>
      <c r="L16" s="241"/>
      <c r="M16" s="241"/>
      <c r="N16" s="241"/>
    </row>
    <row r="17" spans="9:14">
      <c r="I17" s="239" t="s">
        <v>295</v>
      </c>
      <c r="J17" s="223" t="s">
        <v>289</v>
      </c>
      <c r="K17" s="223" t="s">
        <v>290</v>
      </c>
      <c r="L17" s="242">
        <v>1242.3076999999998</v>
      </c>
      <c r="M17" s="242">
        <v>1242.3076999999998</v>
      </c>
      <c r="N17" s="242">
        <v>1242.3076999999998</v>
      </c>
    </row>
    <row r="18" spans="9:14">
      <c r="I18" s="239"/>
      <c r="J18" s="223" t="s">
        <v>291</v>
      </c>
      <c r="K18" s="223" t="s">
        <v>290</v>
      </c>
      <c r="L18" s="242">
        <v>1125</v>
      </c>
      <c r="M18" s="242">
        <v>1125</v>
      </c>
      <c r="N18" s="242">
        <v>1125</v>
      </c>
    </row>
    <row r="19" spans="9:14">
      <c r="I19" s="239" t="s">
        <v>292</v>
      </c>
      <c r="J19" s="223" t="s">
        <v>289</v>
      </c>
      <c r="K19" s="223" t="s">
        <v>290</v>
      </c>
      <c r="L19" s="242">
        <v>792.30769999999995</v>
      </c>
      <c r="M19" s="242">
        <v>792.30769999999995</v>
      </c>
      <c r="N19" s="242">
        <v>792.30769999999995</v>
      </c>
    </row>
    <row r="20" spans="9:14">
      <c r="I20" s="239"/>
      <c r="J20" s="223" t="s">
        <v>291</v>
      </c>
      <c r="K20" s="223" t="s">
        <v>290</v>
      </c>
      <c r="L20" s="242">
        <v>761.5385</v>
      </c>
      <c r="M20" s="242">
        <v>761.5385</v>
      </c>
      <c r="N20" s="242">
        <v>761.5385</v>
      </c>
    </row>
    <row r="21" spans="9:14">
      <c r="I21" s="239" t="s">
        <v>296</v>
      </c>
      <c r="J21" s="223" t="s">
        <v>289</v>
      </c>
      <c r="K21" s="223" t="s">
        <v>290</v>
      </c>
      <c r="L21" s="242">
        <v>197.33329999999998</v>
      </c>
      <c r="M21" s="242">
        <v>197.33329999999998</v>
      </c>
      <c r="N21" s="242">
        <v>197.33329999999998</v>
      </c>
    </row>
    <row r="22" spans="9:14">
      <c r="I22" s="239"/>
      <c r="J22" s="223" t="s">
        <v>291</v>
      </c>
      <c r="K22" s="223" t="s">
        <v>290</v>
      </c>
      <c r="L22" s="242">
        <v>162</v>
      </c>
      <c r="M22" s="242">
        <v>162</v>
      </c>
      <c r="N22" s="242">
        <v>162</v>
      </c>
    </row>
    <row r="23" spans="9:14">
      <c r="I23" s="239" t="s">
        <v>297</v>
      </c>
      <c r="J23" s="223" t="s">
        <v>289</v>
      </c>
      <c r="K23" s="223" t="s">
        <v>290</v>
      </c>
      <c r="L23" s="242">
        <v>141.33329999999998</v>
      </c>
      <c r="M23" s="242">
        <v>141.33329999999998</v>
      </c>
      <c r="N23" s="242">
        <v>141.33329999999998</v>
      </c>
    </row>
    <row r="24" spans="9:14">
      <c r="I24" s="239"/>
      <c r="J24" s="223" t="s">
        <v>291</v>
      </c>
      <c r="K24" s="223" t="s">
        <v>290</v>
      </c>
      <c r="L24" s="242">
        <v>105.33330000000001</v>
      </c>
      <c r="M24" s="242">
        <v>105.33330000000001</v>
      </c>
      <c r="N24" s="242">
        <v>105.33330000000001</v>
      </c>
    </row>
    <row r="25" spans="9:14">
      <c r="I25" s="238" t="s">
        <v>298</v>
      </c>
      <c r="J25" s="243"/>
      <c r="K25" s="243"/>
      <c r="L25" s="238"/>
      <c r="M25" s="244"/>
      <c r="N25" s="244"/>
    </row>
    <row r="26" spans="9:14">
      <c r="I26" s="245" t="s">
        <v>299</v>
      </c>
      <c r="J26" s="245"/>
      <c r="K26" s="223" t="s">
        <v>300</v>
      </c>
      <c r="L26" s="238" t="s">
        <v>301</v>
      </c>
      <c r="M26" s="246" t="s">
        <v>301</v>
      </c>
      <c r="N26" s="246" t="s">
        <v>301</v>
      </c>
    </row>
    <row r="27" spans="9:14">
      <c r="I27" s="245" t="s">
        <v>302</v>
      </c>
      <c r="J27" s="245"/>
      <c r="K27" s="223" t="s">
        <v>300</v>
      </c>
      <c r="L27" s="238">
        <v>55.3</v>
      </c>
      <c r="M27" s="247">
        <v>55.3</v>
      </c>
      <c r="N27" s="247">
        <v>58.7</v>
      </c>
    </row>
    <row r="28" spans="9:14">
      <c r="I28" s="245" t="s">
        <v>303</v>
      </c>
      <c r="J28" s="245"/>
      <c r="K28" s="248" t="s">
        <v>304</v>
      </c>
      <c r="L28" s="238">
        <v>14</v>
      </c>
      <c r="M28" s="247">
        <v>17.3</v>
      </c>
      <c r="N28" s="247">
        <v>17.3</v>
      </c>
    </row>
    <row r="29" spans="9:14">
      <c r="I29" s="245" t="s">
        <v>305</v>
      </c>
      <c r="J29" s="245"/>
      <c r="K29" s="248" t="s">
        <v>304</v>
      </c>
      <c r="L29" s="249">
        <v>30</v>
      </c>
      <c r="M29" s="247">
        <v>30</v>
      </c>
      <c r="N29" s="247">
        <v>30</v>
      </c>
    </row>
    <row r="30" spans="9:14">
      <c r="I30" s="239" t="s">
        <v>306</v>
      </c>
      <c r="J30" s="239"/>
      <c r="K30" s="250" t="s">
        <v>304</v>
      </c>
      <c r="L30" s="238">
        <v>22.3</v>
      </c>
      <c r="M30" s="247">
        <v>26.6</v>
      </c>
      <c r="N30" s="247">
        <v>26</v>
      </c>
    </row>
    <row r="31" spans="9:14">
      <c r="I31" s="239" t="s">
        <v>307</v>
      </c>
      <c r="J31" s="239"/>
      <c r="K31" s="250" t="s">
        <v>304</v>
      </c>
      <c r="L31" s="238">
        <v>26.7</v>
      </c>
      <c r="M31" s="247">
        <v>27.6</v>
      </c>
      <c r="N31" s="247">
        <v>31.7</v>
      </c>
    </row>
    <row r="32" spans="9:14">
      <c r="I32" s="239" t="s">
        <v>308</v>
      </c>
      <c r="J32" s="239"/>
      <c r="K32" s="250" t="s">
        <v>304</v>
      </c>
      <c r="L32" s="249">
        <v>11</v>
      </c>
      <c r="M32" s="247">
        <v>10</v>
      </c>
      <c r="N32" s="247">
        <v>8</v>
      </c>
    </row>
    <row r="33" spans="9:14">
      <c r="I33" s="239" t="s">
        <v>309</v>
      </c>
      <c r="J33" s="239"/>
      <c r="K33" s="237" t="s">
        <v>304</v>
      </c>
      <c r="L33" s="238">
        <v>17.7</v>
      </c>
      <c r="M33" s="247">
        <v>30</v>
      </c>
      <c r="N33" s="247">
        <v>32</v>
      </c>
    </row>
    <row r="34" spans="9:14">
      <c r="K34" s="251"/>
    </row>
    <row r="35" spans="9:14">
      <c r="K35" s="251"/>
    </row>
  </sheetData>
  <mergeCells count="21">
    <mergeCell ref="I31:J31"/>
    <mergeCell ref="I32:J32"/>
    <mergeCell ref="I33:J33"/>
    <mergeCell ref="I23:I24"/>
    <mergeCell ref="I26:J26"/>
    <mergeCell ref="I27:J27"/>
    <mergeCell ref="I28:J28"/>
    <mergeCell ref="I29:J29"/>
    <mergeCell ref="I30:J30"/>
    <mergeCell ref="I9:I10"/>
    <mergeCell ref="I12:I13"/>
    <mergeCell ref="I14:I15"/>
    <mergeCell ref="I17:I18"/>
    <mergeCell ref="I19:I20"/>
    <mergeCell ref="I21:I22"/>
    <mergeCell ref="I1:N1"/>
    <mergeCell ref="I3:J4"/>
    <mergeCell ref="K3:K4"/>
    <mergeCell ref="L3:L4"/>
    <mergeCell ref="M3:N3"/>
    <mergeCell ref="I7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S23" sqref="S23"/>
    </sheetView>
  </sheetViews>
  <sheetFormatPr defaultRowHeight="12.75"/>
  <cols>
    <col min="1" max="1" width="16.85546875" style="167" customWidth="1"/>
    <col min="2" max="3" width="7.42578125" style="167" customWidth="1"/>
    <col min="4" max="7" width="7.42578125" style="253" customWidth="1"/>
    <col min="8" max="10" width="7.7109375" style="253" customWidth="1"/>
    <col min="11" max="11" width="9.140625" style="253"/>
    <col min="12" max="256" width="9.140625" style="167"/>
    <col min="257" max="257" width="16.85546875" style="167" customWidth="1"/>
    <col min="258" max="263" width="7.42578125" style="167" customWidth="1"/>
    <col min="264" max="266" width="7.7109375" style="167" customWidth="1"/>
    <col min="267" max="512" width="9.140625" style="167"/>
    <col min="513" max="513" width="16.85546875" style="167" customWidth="1"/>
    <col min="514" max="519" width="7.42578125" style="167" customWidth="1"/>
    <col min="520" max="522" width="7.7109375" style="167" customWidth="1"/>
    <col min="523" max="768" width="9.140625" style="167"/>
    <col min="769" max="769" width="16.85546875" style="167" customWidth="1"/>
    <col min="770" max="775" width="7.42578125" style="167" customWidth="1"/>
    <col min="776" max="778" width="7.7109375" style="167" customWidth="1"/>
    <col min="779" max="1024" width="9.140625" style="167"/>
    <col min="1025" max="1025" width="16.85546875" style="167" customWidth="1"/>
    <col min="1026" max="1031" width="7.42578125" style="167" customWidth="1"/>
    <col min="1032" max="1034" width="7.7109375" style="167" customWidth="1"/>
    <col min="1035" max="1280" width="9.140625" style="167"/>
    <col min="1281" max="1281" width="16.85546875" style="167" customWidth="1"/>
    <col min="1282" max="1287" width="7.42578125" style="167" customWidth="1"/>
    <col min="1288" max="1290" width="7.7109375" style="167" customWidth="1"/>
    <col min="1291" max="1536" width="9.140625" style="167"/>
    <col min="1537" max="1537" width="16.85546875" style="167" customWidth="1"/>
    <col min="1538" max="1543" width="7.42578125" style="167" customWidth="1"/>
    <col min="1544" max="1546" width="7.7109375" style="167" customWidth="1"/>
    <col min="1547" max="1792" width="9.140625" style="167"/>
    <col min="1793" max="1793" width="16.85546875" style="167" customWidth="1"/>
    <col min="1794" max="1799" width="7.42578125" style="167" customWidth="1"/>
    <col min="1800" max="1802" width="7.7109375" style="167" customWidth="1"/>
    <col min="1803" max="2048" width="9.140625" style="167"/>
    <col min="2049" max="2049" width="16.85546875" style="167" customWidth="1"/>
    <col min="2050" max="2055" width="7.42578125" style="167" customWidth="1"/>
    <col min="2056" max="2058" width="7.7109375" style="167" customWidth="1"/>
    <col min="2059" max="2304" width="9.140625" style="167"/>
    <col min="2305" max="2305" width="16.85546875" style="167" customWidth="1"/>
    <col min="2306" max="2311" width="7.42578125" style="167" customWidth="1"/>
    <col min="2312" max="2314" width="7.7109375" style="167" customWidth="1"/>
    <col min="2315" max="2560" width="9.140625" style="167"/>
    <col min="2561" max="2561" width="16.85546875" style="167" customWidth="1"/>
    <col min="2562" max="2567" width="7.42578125" style="167" customWidth="1"/>
    <col min="2568" max="2570" width="7.7109375" style="167" customWidth="1"/>
    <col min="2571" max="2816" width="9.140625" style="167"/>
    <col min="2817" max="2817" width="16.85546875" style="167" customWidth="1"/>
    <col min="2818" max="2823" width="7.42578125" style="167" customWidth="1"/>
    <col min="2824" max="2826" width="7.7109375" style="167" customWidth="1"/>
    <col min="2827" max="3072" width="9.140625" style="167"/>
    <col min="3073" max="3073" width="16.85546875" style="167" customWidth="1"/>
    <col min="3074" max="3079" width="7.42578125" style="167" customWidth="1"/>
    <col min="3080" max="3082" width="7.7109375" style="167" customWidth="1"/>
    <col min="3083" max="3328" width="9.140625" style="167"/>
    <col min="3329" max="3329" width="16.85546875" style="167" customWidth="1"/>
    <col min="3330" max="3335" width="7.42578125" style="167" customWidth="1"/>
    <col min="3336" max="3338" width="7.7109375" style="167" customWidth="1"/>
    <col min="3339" max="3584" width="9.140625" style="167"/>
    <col min="3585" max="3585" width="16.85546875" style="167" customWidth="1"/>
    <col min="3586" max="3591" width="7.42578125" style="167" customWidth="1"/>
    <col min="3592" max="3594" width="7.7109375" style="167" customWidth="1"/>
    <col min="3595" max="3840" width="9.140625" style="167"/>
    <col min="3841" max="3841" width="16.85546875" style="167" customWidth="1"/>
    <col min="3842" max="3847" width="7.42578125" style="167" customWidth="1"/>
    <col min="3848" max="3850" width="7.7109375" style="167" customWidth="1"/>
    <col min="3851" max="4096" width="9.140625" style="167"/>
    <col min="4097" max="4097" width="16.85546875" style="167" customWidth="1"/>
    <col min="4098" max="4103" width="7.42578125" style="167" customWidth="1"/>
    <col min="4104" max="4106" width="7.7109375" style="167" customWidth="1"/>
    <col min="4107" max="4352" width="9.140625" style="167"/>
    <col min="4353" max="4353" width="16.85546875" style="167" customWidth="1"/>
    <col min="4354" max="4359" width="7.42578125" style="167" customWidth="1"/>
    <col min="4360" max="4362" width="7.7109375" style="167" customWidth="1"/>
    <col min="4363" max="4608" width="9.140625" style="167"/>
    <col min="4609" max="4609" width="16.85546875" style="167" customWidth="1"/>
    <col min="4610" max="4615" width="7.42578125" style="167" customWidth="1"/>
    <col min="4616" max="4618" width="7.7109375" style="167" customWidth="1"/>
    <col min="4619" max="4864" width="9.140625" style="167"/>
    <col min="4865" max="4865" width="16.85546875" style="167" customWidth="1"/>
    <col min="4866" max="4871" width="7.42578125" style="167" customWidth="1"/>
    <col min="4872" max="4874" width="7.7109375" style="167" customWidth="1"/>
    <col min="4875" max="5120" width="9.140625" style="167"/>
    <col min="5121" max="5121" width="16.85546875" style="167" customWidth="1"/>
    <col min="5122" max="5127" width="7.42578125" style="167" customWidth="1"/>
    <col min="5128" max="5130" width="7.7109375" style="167" customWidth="1"/>
    <col min="5131" max="5376" width="9.140625" style="167"/>
    <col min="5377" max="5377" width="16.85546875" style="167" customWidth="1"/>
    <col min="5378" max="5383" width="7.42578125" style="167" customWidth="1"/>
    <col min="5384" max="5386" width="7.7109375" style="167" customWidth="1"/>
    <col min="5387" max="5632" width="9.140625" style="167"/>
    <col min="5633" max="5633" width="16.85546875" style="167" customWidth="1"/>
    <col min="5634" max="5639" width="7.42578125" style="167" customWidth="1"/>
    <col min="5640" max="5642" width="7.7109375" style="167" customWidth="1"/>
    <col min="5643" max="5888" width="9.140625" style="167"/>
    <col min="5889" max="5889" width="16.85546875" style="167" customWidth="1"/>
    <col min="5890" max="5895" width="7.42578125" style="167" customWidth="1"/>
    <col min="5896" max="5898" width="7.7109375" style="167" customWidth="1"/>
    <col min="5899" max="6144" width="9.140625" style="167"/>
    <col min="6145" max="6145" width="16.85546875" style="167" customWidth="1"/>
    <col min="6146" max="6151" width="7.42578125" style="167" customWidth="1"/>
    <col min="6152" max="6154" width="7.7109375" style="167" customWidth="1"/>
    <col min="6155" max="6400" width="9.140625" style="167"/>
    <col min="6401" max="6401" width="16.85546875" style="167" customWidth="1"/>
    <col min="6402" max="6407" width="7.42578125" style="167" customWidth="1"/>
    <col min="6408" max="6410" width="7.7109375" style="167" customWidth="1"/>
    <col min="6411" max="6656" width="9.140625" style="167"/>
    <col min="6657" max="6657" width="16.85546875" style="167" customWidth="1"/>
    <col min="6658" max="6663" width="7.42578125" style="167" customWidth="1"/>
    <col min="6664" max="6666" width="7.7109375" style="167" customWidth="1"/>
    <col min="6667" max="6912" width="9.140625" style="167"/>
    <col min="6913" max="6913" width="16.85546875" style="167" customWidth="1"/>
    <col min="6914" max="6919" width="7.42578125" style="167" customWidth="1"/>
    <col min="6920" max="6922" width="7.7109375" style="167" customWidth="1"/>
    <col min="6923" max="7168" width="9.140625" style="167"/>
    <col min="7169" max="7169" width="16.85546875" style="167" customWidth="1"/>
    <col min="7170" max="7175" width="7.42578125" style="167" customWidth="1"/>
    <col min="7176" max="7178" width="7.7109375" style="167" customWidth="1"/>
    <col min="7179" max="7424" width="9.140625" style="167"/>
    <col min="7425" max="7425" width="16.85546875" style="167" customWidth="1"/>
    <col min="7426" max="7431" width="7.42578125" style="167" customWidth="1"/>
    <col min="7432" max="7434" width="7.7109375" style="167" customWidth="1"/>
    <col min="7435" max="7680" width="9.140625" style="167"/>
    <col min="7681" max="7681" width="16.85546875" style="167" customWidth="1"/>
    <col min="7682" max="7687" width="7.42578125" style="167" customWidth="1"/>
    <col min="7688" max="7690" width="7.7109375" style="167" customWidth="1"/>
    <col min="7691" max="7936" width="9.140625" style="167"/>
    <col min="7937" max="7937" width="16.85546875" style="167" customWidth="1"/>
    <col min="7938" max="7943" width="7.42578125" style="167" customWidth="1"/>
    <col min="7944" max="7946" width="7.7109375" style="167" customWidth="1"/>
    <col min="7947" max="8192" width="9.140625" style="167"/>
    <col min="8193" max="8193" width="16.85546875" style="167" customWidth="1"/>
    <col min="8194" max="8199" width="7.42578125" style="167" customWidth="1"/>
    <col min="8200" max="8202" width="7.7109375" style="167" customWidth="1"/>
    <col min="8203" max="8448" width="9.140625" style="167"/>
    <col min="8449" max="8449" width="16.85546875" style="167" customWidth="1"/>
    <col min="8450" max="8455" width="7.42578125" style="167" customWidth="1"/>
    <col min="8456" max="8458" width="7.7109375" style="167" customWidth="1"/>
    <col min="8459" max="8704" width="9.140625" style="167"/>
    <col min="8705" max="8705" width="16.85546875" style="167" customWidth="1"/>
    <col min="8706" max="8711" width="7.42578125" style="167" customWidth="1"/>
    <col min="8712" max="8714" width="7.7109375" style="167" customWidth="1"/>
    <col min="8715" max="8960" width="9.140625" style="167"/>
    <col min="8961" max="8961" width="16.85546875" style="167" customWidth="1"/>
    <col min="8962" max="8967" width="7.42578125" style="167" customWidth="1"/>
    <col min="8968" max="8970" width="7.7109375" style="167" customWidth="1"/>
    <col min="8971" max="9216" width="9.140625" style="167"/>
    <col min="9217" max="9217" width="16.85546875" style="167" customWidth="1"/>
    <col min="9218" max="9223" width="7.42578125" style="167" customWidth="1"/>
    <col min="9224" max="9226" width="7.7109375" style="167" customWidth="1"/>
    <col min="9227" max="9472" width="9.140625" style="167"/>
    <col min="9473" max="9473" width="16.85546875" style="167" customWidth="1"/>
    <col min="9474" max="9479" width="7.42578125" style="167" customWidth="1"/>
    <col min="9480" max="9482" width="7.7109375" style="167" customWidth="1"/>
    <col min="9483" max="9728" width="9.140625" style="167"/>
    <col min="9729" max="9729" width="16.85546875" style="167" customWidth="1"/>
    <col min="9730" max="9735" width="7.42578125" style="167" customWidth="1"/>
    <col min="9736" max="9738" width="7.7109375" style="167" customWidth="1"/>
    <col min="9739" max="9984" width="9.140625" style="167"/>
    <col min="9985" max="9985" width="16.85546875" style="167" customWidth="1"/>
    <col min="9986" max="9991" width="7.42578125" style="167" customWidth="1"/>
    <col min="9992" max="9994" width="7.7109375" style="167" customWidth="1"/>
    <col min="9995" max="10240" width="9.140625" style="167"/>
    <col min="10241" max="10241" width="16.85546875" style="167" customWidth="1"/>
    <col min="10242" max="10247" width="7.42578125" style="167" customWidth="1"/>
    <col min="10248" max="10250" width="7.7109375" style="167" customWidth="1"/>
    <col min="10251" max="10496" width="9.140625" style="167"/>
    <col min="10497" max="10497" width="16.85546875" style="167" customWidth="1"/>
    <col min="10498" max="10503" width="7.42578125" style="167" customWidth="1"/>
    <col min="10504" max="10506" width="7.7109375" style="167" customWidth="1"/>
    <col min="10507" max="10752" width="9.140625" style="167"/>
    <col min="10753" max="10753" width="16.85546875" style="167" customWidth="1"/>
    <col min="10754" max="10759" width="7.42578125" style="167" customWidth="1"/>
    <col min="10760" max="10762" width="7.7109375" style="167" customWidth="1"/>
    <col min="10763" max="11008" width="9.140625" style="167"/>
    <col min="11009" max="11009" width="16.85546875" style="167" customWidth="1"/>
    <col min="11010" max="11015" width="7.42578125" style="167" customWidth="1"/>
    <col min="11016" max="11018" width="7.7109375" style="167" customWidth="1"/>
    <col min="11019" max="11264" width="9.140625" style="167"/>
    <col min="11265" max="11265" width="16.85546875" style="167" customWidth="1"/>
    <col min="11266" max="11271" width="7.42578125" style="167" customWidth="1"/>
    <col min="11272" max="11274" width="7.7109375" style="167" customWidth="1"/>
    <col min="11275" max="11520" width="9.140625" style="167"/>
    <col min="11521" max="11521" width="16.85546875" style="167" customWidth="1"/>
    <col min="11522" max="11527" width="7.42578125" style="167" customWidth="1"/>
    <col min="11528" max="11530" width="7.7109375" style="167" customWidth="1"/>
    <col min="11531" max="11776" width="9.140625" style="167"/>
    <col min="11777" max="11777" width="16.85546875" style="167" customWidth="1"/>
    <col min="11778" max="11783" width="7.42578125" style="167" customWidth="1"/>
    <col min="11784" max="11786" width="7.7109375" style="167" customWidth="1"/>
    <col min="11787" max="12032" width="9.140625" style="167"/>
    <col min="12033" max="12033" width="16.85546875" style="167" customWidth="1"/>
    <col min="12034" max="12039" width="7.42578125" style="167" customWidth="1"/>
    <col min="12040" max="12042" width="7.7109375" style="167" customWidth="1"/>
    <col min="12043" max="12288" width="9.140625" style="167"/>
    <col min="12289" max="12289" width="16.85546875" style="167" customWidth="1"/>
    <col min="12290" max="12295" width="7.42578125" style="167" customWidth="1"/>
    <col min="12296" max="12298" width="7.7109375" style="167" customWidth="1"/>
    <col min="12299" max="12544" width="9.140625" style="167"/>
    <col min="12545" max="12545" width="16.85546875" style="167" customWidth="1"/>
    <col min="12546" max="12551" width="7.42578125" style="167" customWidth="1"/>
    <col min="12552" max="12554" width="7.7109375" style="167" customWidth="1"/>
    <col min="12555" max="12800" width="9.140625" style="167"/>
    <col min="12801" max="12801" width="16.85546875" style="167" customWidth="1"/>
    <col min="12802" max="12807" width="7.42578125" style="167" customWidth="1"/>
    <col min="12808" max="12810" width="7.7109375" style="167" customWidth="1"/>
    <col min="12811" max="13056" width="9.140625" style="167"/>
    <col min="13057" max="13057" width="16.85546875" style="167" customWidth="1"/>
    <col min="13058" max="13063" width="7.42578125" style="167" customWidth="1"/>
    <col min="13064" max="13066" width="7.7109375" style="167" customWidth="1"/>
    <col min="13067" max="13312" width="9.140625" style="167"/>
    <col min="13313" max="13313" width="16.85546875" style="167" customWidth="1"/>
    <col min="13314" max="13319" width="7.42578125" style="167" customWidth="1"/>
    <col min="13320" max="13322" width="7.7109375" style="167" customWidth="1"/>
    <col min="13323" max="13568" width="9.140625" style="167"/>
    <col min="13569" max="13569" width="16.85546875" style="167" customWidth="1"/>
    <col min="13570" max="13575" width="7.42578125" style="167" customWidth="1"/>
    <col min="13576" max="13578" width="7.7109375" style="167" customWidth="1"/>
    <col min="13579" max="13824" width="9.140625" style="167"/>
    <col min="13825" max="13825" width="16.85546875" style="167" customWidth="1"/>
    <col min="13826" max="13831" width="7.42578125" style="167" customWidth="1"/>
    <col min="13832" max="13834" width="7.7109375" style="167" customWidth="1"/>
    <col min="13835" max="14080" width="9.140625" style="167"/>
    <col min="14081" max="14081" width="16.85546875" style="167" customWidth="1"/>
    <col min="14082" max="14087" width="7.42578125" style="167" customWidth="1"/>
    <col min="14088" max="14090" width="7.7109375" style="167" customWidth="1"/>
    <col min="14091" max="14336" width="9.140625" style="167"/>
    <col min="14337" max="14337" width="16.85546875" style="167" customWidth="1"/>
    <col min="14338" max="14343" width="7.42578125" style="167" customWidth="1"/>
    <col min="14344" max="14346" width="7.7109375" style="167" customWidth="1"/>
    <col min="14347" max="14592" width="9.140625" style="167"/>
    <col min="14593" max="14593" width="16.85546875" style="167" customWidth="1"/>
    <col min="14594" max="14599" width="7.42578125" style="167" customWidth="1"/>
    <col min="14600" max="14602" width="7.7109375" style="167" customWidth="1"/>
    <col min="14603" max="14848" width="9.140625" style="167"/>
    <col min="14849" max="14849" width="16.85546875" style="167" customWidth="1"/>
    <col min="14850" max="14855" width="7.42578125" style="167" customWidth="1"/>
    <col min="14856" max="14858" width="7.7109375" style="167" customWidth="1"/>
    <col min="14859" max="15104" width="9.140625" style="167"/>
    <col min="15105" max="15105" width="16.85546875" style="167" customWidth="1"/>
    <col min="15106" max="15111" width="7.42578125" style="167" customWidth="1"/>
    <col min="15112" max="15114" width="7.7109375" style="167" customWidth="1"/>
    <col min="15115" max="15360" width="9.140625" style="167"/>
    <col min="15361" max="15361" width="16.85546875" style="167" customWidth="1"/>
    <col min="15362" max="15367" width="7.42578125" style="167" customWidth="1"/>
    <col min="15368" max="15370" width="7.7109375" style="167" customWidth="1"/>
    <col min="15371" max="15616" width="9.140625" style="167"/>
    <col min="15617" max="15617" width="16.85546875" style="167" customWidth="1"/>
    <col min="15618" max="15623" width="7.42578125" style="167" customWidth="1"/>
    <col min="15624" max="15626" width="7.7109375" style="167" customWidth="1"/>
    <col min="15627" max="15872" width="9.140625" style="167"/>
    <col min="15873" max="15873" width="16.85546875" style="167" customWidth="1"/>
    <col min="15874" max="15879" width="7.42578125" style="167" customWidth="1"/>
    <col min="15880" max="15882" width="7.7109375" style="167" customWidth="1"/>
    <col min="15883" max="16128" width="9.140625" style="167"/>
    <col min="16129" max="16129" width="16.85546875" style="167" customWidth="1"/>
    <col min="16130" max="16135" width="7.42578125" style="167" customWidth="1"/>
    <col min="16136" max="16138" width="7.7109375" style="167" customWidth="1"/>
    <col min="16139" max="16384" width="9.140625" style="167"/>
  </cols>
  <sheetData>
    <row r="1" spans="1:11" ht="15">
      <c r="A1" s="252" t="s">
        <v>310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1" ht="15">
      <c r="A2" s="254" t="s">
        <v>311</v>
      </c>
      <c r="B2" s="255"/>
      <c r="C2" s="255"/>
      <c r="D2" s="255"/>
      <c r="E2" s="255"/>
      <c r="F2" s="255"/>
      <c r="G2" s="255"/>
      <c r="H2" s="256"/>
      <c r="I2" s="256"/>
      <c r="J2" s="256"/>
    </row>
    <row r="3" spans="1:11">
      <c r="A3" s="257"/>
      <c r="B3" s="257" t="s">
        <v>312</v>
      </c>
      <c r="C3" s="257"/>
      <c r="D3" s="257" t="s">
        <v>313</v>
      </c>
      <c r="E3" s="257"/>
      <c r="F3" s="257" t="s">
        <v>314</v>
      </c>
      <c r="G3" s="257"/>
      <c r="H3" s="258" t="s">
        <v>315</v>
      </c>
      <c r="I3" s="259"/>
      <c r="J3" s="260"/>
    </row>
    <row r="4" spans="1:11">
      <c r="A4" s="257"/>
      <c r="B4" s="261" t="s">
        <v>316</v>
      </c>
      <c r="C4" s="261" t="s">
        <v>317</v>
      </c>
      <c r="D4" s="261" t="s">
        <v>316</v>
      </c>
      <c r="E4" s="261" t="s">
        <v>317</v>
      </c>
      <c r="F4" s="261" t="s">
        <v>316</v>
      </c>
      <c r="G4" s="261" t="s">
        <v>317</v>
      </c>
      <c r="H4" s="262"/>
      <c r="I4" s="263"/>
      <c r="J4" s="264"/>
    </row>
    <row r="5" spans="1:11">
      <c r="A5" s="265"/>
      <c r="B5" s="266"/>
      <c r="C5" s="266"/>
      <c r="D5" s="266"/>
      <c r="E5" s="266"/>
      <c r="F5" s="266"/>
      <c r="G5" s="266"/>
      <c r="H5" s="267">
        <v>2012</v>
      </c>
      <c r="I5" s="267">
        <v>2013</v>
      </c>
      <c r="J5" s="267">
        <v>2014</v>
      </c>
    </row>
    <row r="6" spans="1:11">
      <c r="A6" s="268" t="s">
        <v>49</v>
      </c>
      <c r="B6" s="269">
        <v>1</v>
      </c>
      <c r="C6" s="269">
        <v>0</v>
      </c>
      <c r="D6" s="269">
        <v>2</v>
      </c>
      <c r="E6" s="269">
        <v>0</v>
      </c>
      <c r="F6" s="269">
        <v>3</v>
      </c>
      <c r="G6" s="269">
        <v>2</v>
      </c>
      <c r="H6" s="270">
        <v>0.61425061425061422</v>
      </c>
      <c r="I6" s="270">
        <v>1.2570710245128851</v>
      </c>
      <c r="J6" s="270">
        <v>1.9392372333548804</v>
      </c>
      <c r="K6" s="271"/>
    </row>
    <row r="7" spans="1:11">
      <c r="A7" s="272" t="s">
        <v>50</v>
      </c>
      <c r="B7" s="273">
        <v>0</v>
      </c>
      <c r="C7" s="273">
        <v>0</v>
      </c>
      <c r="D7" s="273">
        <v>1</v>
      </c>
      <c r="E7" s="273">
        <v>0</v>
      </c>
      <c r="F7" s="273">
        <v>3</v>
      </c>
      <c r="G7" s="273">
        <v>0</v>
      </c>
      <c r="H7" s="274">
        <v>0</v>
      </c>
      <c r="I7" s="274">
        <v>0.48590864917395526</v>
      </c>
      <c r="J7" s="274">
        <v>1.4836795252225521</v>
      </c>
      <c r="K7" s="271"/>
    </row>
    <row r="8" spans="1:11">
      <c r="A8" s="272" t="s">
        <v>51</v>
      </c>
      <c r="B8" s="273">
        <v>2</v>
      </c>
      <c r="C8" s="273">
        <v>1</v>
      </c>
      <c r="D8" s="273">
        <v>1</v>
      </c>
      <c r="E8" s="273">
        <v>0</v>
      </c>
      <c r="F8" s="273">
        <v>1</v>
      </c>
      <c r="G8" s="273">
        <v>0</v>
      </c>
      <c r="H8" s="274">
        <v>1.2779552715654952</v>
      </c>
      <c r="I8" s="274">
        <v>0.64766839378238339</v>
      </c>
      <c r="J8" s="274">
        <v>0.65274151436031336</v>
      </c>
      <c r="K8" s="271"/>
    </row>
    <row r="9" spans="1:11">
      <c r="A9" s="272" t="s">
        <v>52</v>
      </c>
      <c r="B9" s="273">
        <v>0</v>
      </c>
      <c r="C9" s="273">
        <v>0</v>
      </c>
      <c r="D9" s="273">
        <v>0</v>
      </c>
      <c r="E9" s="273">
        <v>0</v>
      </c>
      <c r="F9" s="273">
        <v>1</v>
      </c>
      <c r="G9" s="273">
        <v>0</v>
      </c>
      <c r="H9" s="274">
        <v>0</v>
      </c>
      <c r="I9" s="274">
        <v>0</v>
      </c>
      <c r="J9" s="274">
        <v>1.021450459652707</v>
      </c>
      <c r="K9" s="271"/>
    </row>
    <row r="10" spans="1:11">
      <c r="A10" s="272" t="s">
        <v>53</v>
      </c>
      <c r="B10" s="273">
        <v>2</v>
      </c>
      <c r="C10" s="273">
        <v>0</v>
      </c>
      <c r="D10" s="273">
        <v>2</v>
      </c>
      <c r="E10" s="273">
        <v>1</v>
      </c>
      <c r="F10" s="273">
        <v>1</v>
      </c>
      <c r="G10" s="273">
        <v>0</v>
      </c>
      <c r="H10" s="274">
        <v>1.7226528854435832</v>
      </c>
      <c r="I10" s="274">
        <v>1.7123287671232876</v>
      </c>
      <c r="J10" s="274">
        <v>0.84745762711864403</v>
      </c>
      <c r="K10" s="271"/>
    </row>
    <row r="11" spans="1:11">
      <c r="A11" s="272" t="s">
        <v>54</v>
      </c>
      <c r="B11" s="273">
        <v>1</v>
      </c>
      <c r="C11" s="273">
        <v>0</v>
      </c>
      <c r="D11" s="273">
        <v>1</v>
      </c>
      <c r="E11" s="273">
        <v>0</v>
      </c>
      <c r="F11" s="273">
        <v>2</v>
      </c>
      <c r="G11" s="273">
        <v>1</v>
      </c>
      <c r="H11" s="274">
        <v>0.66666666666666663</v>
      </c>
      <c r="I11" s="274">
        <v>0.66489361702127658</v>
      </c>
      <c r="J11" s="274">
        <v>1.3559322033898307</v>
      </c>
      <c r="K11" s="271"/>
    </row>
    <row r="12" spans="1:11">
      <c r="A12" s="272" t="s">
        <v>55</v>
      </c>
      <c r="B12" s="273">
        <v>1</v>
      </c>
      <c r="C12" s="273">
        <v>1</v>
      </c>
      <c r="D12" s="273">
        <v>3</v>
      </c>
      <c r="E12" s="273">
        <v>0</v>
      </c>
      <c r="F12" s="273">
        <v>0</v>
      </c>
      <c r="G12" s="273">
        <v>0</v>
      </c>
      <c r="H12" s="274">
        <v>0.45167118337850043</v>
      </c>
      <c r="I12" s="274">
        <v>1.3959981386691485</v>
      </c>
      <c r="J12" s="274">
        <v>0</v>
      </c>
      <c r="K12" s="271"/>
    </row>
    <row r="13" spans="1:11">
      <c r="A13" s="272" t="s">
        <v>56</v>
      </c>
      <c r="B13" s="273">
        <v>1</v>
      </c>
      <c r="C13" s="273">
        <v>0</v>
      </c>
      <c r="D13" s="273">
        <v>3</v>
      </c>
      <c r="E13" s="273">
        <v>0</v>
      </c>
      <c r="F13" s="273">
        <v>0</v>
      </c>
      <c r="G13" s="273">
        <v>0</v>
      </c>
      <c r="H13" s="274">
        <v>0.43196544276457882</v>
      </c>
      <c r="I13" s="274">
        <v>1.3250883392226149</v>
      </c>
      <c r="J13" s="274">
        <v>0</v>
      </c>
      <c r="K13" s="271"/>
    </row>
    <row r="14" spans="1:11">
      <c r="A14" s="272" t="s">
        <v>57</v>
      </c>
      <c r="B14" s="273">
        <v>0</v>
      </c>
      <c r="C14" s="273">
        <v>0</v>
      </c>
      <c r="D14" s="273">
        <v>4</v>
      </c>
      <c r="E14" s="273">
        <v>1</v>
      </c>
      <c r="F14" s="273">
        <v>3</v>
      </c>
      <c r="G14" s="273">
        <v>0</v>
      </c>
      <c r="H14" s="274">
        <v>0</v>
      </c>
      <c r="I14" s="274">
        <v>1.7406440382941688</v>
      </c>
      <c r="J14" s="274">
        <v>1.2782275244993608</v>
      </c>
      <c r="K14" s="271"/>
    </row>
    <row r="15" spans="1:11">
      <c r="A15" s="272" t="s">
        <v>58</v>
      </c>
      <c r="B15" s="273">
        <v>2</v>
      </c>
      <c r="C15" s="273">
        <v>1</v>
      </c>
      <c r="D15" s="275">
        <v>1</v>
      </c>
      <c r="E15" s="275">
        <v>0</v>
      </c>
      <c r="F15" s="275">
        <v>1</v>
      </c>
      <c r="G15" s="275">
        <v>0</v>
      </c>
      <c r="H15" s="274">
        <v>1.0070493454179255</v>
      </c>
      <c r="I15" s="274">
        <v>0.51759834368530022</v>
      </c>
      <c r="J15" s="274">
        <v>0.52854122621564481</v>
      </c>
      <c r="K15" s="271"/>
    </row>
    <row r="16" spans="1:11">
      <c r="A16" s="272" t="s">
        <v>59</v>
      </c>
      <c r="B16" s="273">
        <v>1</v>
      </c>
      <c r="C16" s="273">
        <v>0</v>
      </c>
      <c r="D16" s="273">
        <v>2</v>
      </c>
      <c r="E16" s="273">
        <v>0</v>
      </c>
      <c r="F16" s="273">
        <v>2</v>
      </c>
      <c r="G16" s="273">
        <v>0</v>
      </c>
      <c r="H16" s="274">
        <v>0.43572984749455335</v>
      </c>
      <c r="I16" s="274">
        <v>0.89968511021142605</v>
      </c>
      <c r="J16" s="274">
        <v>0.91869545245751039</v>
      </c>
      <c r="K16" s="271"/>
    </row>
    <row r="17" spans="1:11">
      <c r="A17" s="272" t="s">
        <v>60</v>
      </c>
      <c r="B17" s="273">
        <v>3</v>
      </c>
      <c r="C17" s="273">
        <v>1</v>
      </c>
      <c r="D17" s="273">
        <v>1</v>
      </c>
      <c r="E17" s="273">
        <v>0</v>
      </c>
      <c r="F17" s="273">
        <v>2</v>
      </c>
      <c r="G17" s="273">
        <v>2</v>
      </c>
      <c r="H17" s="274">
        <v>1.1995201919232308</v>
      </c>
      <c r="I17" s="274">
        <v>0.4210526315789474</v>
      </c>
      <c r="J17" s="274">
        <v>0.86692674469007369</v>
      </c>
      <c r="K17" s="271"/>
    </row>
    <row r="18" spans="1:11">
      <c r="A18" s="272" t="s">
        <v>61</v>
      </c>
      <c r="B18" s="273">
        <v>8</v>
      </c>
      <c r="C18" s="273">
        <v>2</v>
      </c>
      <c r="D18" s="273">
        <v>8</v>
      </c>
      <c r="E18" s="273">
        <v>0</v>
      </c>
      <c r="F18" s="273">
        <v>4</v>
      </c>
      <c r="G18" s="273">
        <v>0</v>
      </c>
      <c r="H18" s="274">
        <v>1.3289036544850499</v>
      </c>
      <c r="I18" s="274">
        <v>1.369628488272556</v>
      </c>
      <c r="J18" s="274">
        <v>0.69384215091066781</v>
      </c>
      <c r="K18" s="271"/>
    </row>
    <row r="19" spans="1:11">
      <c r="A19" s="272" t="s">
        <v>62</v>
      </c>
      <c r="B19" s="273">
        <v>20</v>
      </c>
      <c r="C19" s="273">
        <v>5</v>
      </c>
      <c r="D19" s="275">
        <v>18</v>
      </c>
      <c r="E19" s="275">
        <v>7</v>
      </c>
      <c r="F19" s="275">
        <v>15</v>
      </c>
      <c r="G19" s="275">
        <v>7</v>
      </c>
      <c r="H19" s="274">
        <v>1.4919806042521448</v>
      </c>
      <c r="I19" s="274">
        <v>1.3193579124825918</v>
      </c>
      <c r="J19" s="274">
        <v>1.0802246867348408</v>
      </c>
      <c r="K19" s="271"/>
    </row>
    <row r="20" spans="1:11">
      <c r="A20" s="272" t="s">
        <v>63</v>
      </c>
      <c r="B20" s="273">
        <v>0</v>
      </c>
      <c r="C20" s="273">
        <v>0</v>
      </c>
      <c r="D20" s="275">
        <v>2</v>
      </c>
      <c r="E20" s="275">
        <v>0</v>
      </c>
      <c r="F20" s="275">
        <v>3</v>
      </c>
      <c r="G20" s="275">
        <v>0</v>
      </c>
      <c r="H20" s="274">
        <v>0</v>
      </c>
      <c r="I20" s="274">
        <v>0.65854461639776085</v>
      </c>
      <c r="J20" s="274">
        <v>1.0179843909060062</v>
      </c>
      <c r="K20" s="271"/>
    </row>
    <row r="21" spans="1:11">
      <c r="A21" s="276" t="s">
        <v>65</v>
      </c>
      <c r="B21" s="254">
        <v>42</v>
      </c>
      <c r="C21" s="254">
        <v>11</v>
      </c>
      <c r="D21" s="254">
        <v>49</v>
      </c>
      <c r="E21" s="254">
        <v>9</v>
      </c>
      <c r="F21" s="254">
        <v>41</v>
      </c>
      <c r="G21" s="254">
        <v>12</v>
      </c>
      <c r="H21" s="277">
        <v>0.93233883857218969</v>
      </c>
      <c r="I21" s="277">
        <v>1.0986300755588438</v>
      </c>
      <c r="J21" s="277">
        <v>0.92342342342342343</v>
      </c>
      <c r="K21" s="278"/>
    </row>
    <row r="22" spans="1:11">
      <c r="A22" s="279" t="s">
        <v>318</v>
      </c>
      <c r="B22" s="279"/>
      <c r="C22" s="279"/>
      <c r="D22" s="280"/>
      <c r="E22" s="280"/>
      <c r="F22" s="280"/>
      <c r="G22" s="280"/>
      <c r="H22" s="280"/>
      <c r="I22" s="280"/>
      <c r="J22" s="280"/>
    </row>
    <row r="23" spans="1:11">
      <c r="A23" s="279"/>
      <c r="B23" s="279"/>
      <c r="C23" s="279"/>
      <c r="D23" s="280"/>
      <c r="E23" s="280"/>
      <c r="F23" s="280"/>
      <c r="G23" s="280"/>
      <c r="H23" s="280"/>
      <c r="I23" s="280"/>
      <c r="J23" s="280"/>
    </row>
    <row r="24" spans="1:11">
      <c r="A24" s="279"/>
      <c r="B24" s="279"/>
      <c r="C24" s="279"/>
      <c r="D24" s="280"/>
      <c r="E24" s="280"/>
      <c r="F24" s="280"/>
      <c r="G24" s="280"/>
      <c r="H24" s="280"/>
      <c r="I24" s="280"/>
      <c r="J24" s="280"/>
    </row>
  </sheetData>
  <mergeCells count="12">
    <mergeCell ref="F4:F5"/>
    <mergeCell ref="G4:G5"/>
    <mergeCell ref="A1:J1"/>
    <mergeCell ref="A3:A5"/>
    <mergeCell ref="B3:C3"/>
    <mergeCell ref="D3:E3"/>
    <mergeCell ref="F3:G3"/>
    <mergeCell ref="H3:J4"/>
    <mergeCell ref="B4:B5"/>
    <mergeCell ref="C4:C5"/>
    <mergeCell ref="D4:D5"/>
    <mergeCell ref="E4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5" workbookViewId="0">
      <selection activeCell="N38" sqref="N38"/>
    </sheetView>
  </sheetViews>
  <sheetFormatPr defaultRowHeight="12.75"/>
  <cols>
    <col min="1" max="1" width="16.42578125" style="253" customWidth="1"/>
    <col min="2" max="2" width="8" style="253" customWidth="1"/>
    <col min="3" max="4" width="5.5703125" style="253" customWidth="1"/>
    <col min="5" max="6" width="6.5703125" style="253" customWidth="1"/>
    <col min="7" max="12" width="5.5703125" style="253" customWidth="1"/>
    <col min="13" max="256" width="9.140625" style="253"/>
    <col min="257" max="257" width="16.42578125" style="253" customWidth="1"/>
    <col min="258" max="258" width="8" style="253" customWidth="1"/>
    <col min="259" max="260" width="5.5703125" style="253" customWidth="1"/>
    <col min="261" max="262" width="6.5703125" style="253" customWidth="1"/>
    <col min="263" max="268" width="5.5703125" style="253" customWidth="1"/>
    <col min="269" max="512" width="9.140625" style="253"/>
    <col min="513" max="513" width="16.42578125" style="253" customWidth="1"/>
    <col min="514" max="514" width="8" style="253" customWidth="1"/>
    <col min="515" max="516" width="5.5703125" style="253" customWidth="1"/>
    <col min="517" max="518" width="6.5703125" style="253" customWidth="1"/>
    <col min="519" max="524" width="5.5703125" style="253" customWidth="1"/>
    <col min="525" max="768" width="9.140625" style="253"/>
    <col min="769" max="769" width="16.42578125" style="253" customWidth="1"/>
    <col min="770" max="770" width="8" style="253" customWidth="1"/>
    <col min="771" max="772" width="5.5703125" style="253" customWidth="1"/>
    <col min="773" max="774" width="6.5703125" style="253" customWidth="1"/>
    <col min="775" max="780" width="5.5703125" style="253" customWidth="1"/>
    <col min="781" max="1024" width="9.140625" style="253"/>
    <col min="1025" max="1025" width="16.42578125" style="253" customWidth="1"/>
    <col min="1026" max="1026" width="8" style="253" customWidth="1"/>
    <col min="1027" max="1028" width="5.5703125" style="253" customWidth="1"/>
    <col min="1029" max="1030" width="6.5703125" style="253" customWidth="1"/>
    <col min="1031" max="1036" width="5.5703125" style="253" customWidth="1"/>
    <col min="1037" max="1280" width="9.140625" style="253"/>
    <col min="1281" max="1281" width="16.42578125" style="253" customWidth="1"/>
    <col min="1282" max="1282" width="8" style="253" customWidth="1"/>
    <col min="1283" max="1284" width="5.5703125" style="253" customWidth="1"/>
    <col min="1285" max="1286" width="6.5703125" style="253" customWidth="1"/>
    <col min="1287" max="1292" width="5.5703125" style="253" customWidth="1"/>
    <col min="1293" max="1536" width="9.140625" style="253"/>
    <col min="1537" max="1537" width="16.42578125" style="253" customWidth="1"/>
    <col min="1538" max="1538" width="8" style="253" customWidth="1"/>
    <col min="1539" max="1540" width="5.5703125" style="253" customWidth="1"/>
    <col min="1541" max="1542" width="6.5703125" style="253" customWidth="1"/>
    <col min="1543" max="1548" width="5.5703125" style="253" customWidth="1"/>
    <col min="1549" max="1792" width="9.140625" style="253"/>
    <col min="1793" max="1793" width="16.42578125" style="253" customWidth="1"/>
    <col min="1794" max="1794" width="8" style="253" customWidth="1"/>
    <col min="1795" max="1796" width="5.5703125" style="253" customWidth="1"/>
    <col min="1797" max="1798" width="6.5703125" style="253" customWidth="1"/>
    <col min="1799" max="1804" width="5.5703125" style="253" customWidth="1"/>
    <col min="1805" max="2048" width="9.140625" style="253"/>
    <col min="2049" max="2049" width="16.42578125" style="253" customWidth="1"/>
    <col min="2050" max="2050" width="8" style="253" customWidth="1"/>
    <col min="2051" max="2052" width="5.5703125" style="253" customWidth="1"/>
    <col min="2053" max="2054" width="6.5703125" style="253" customWidth="1"/>
    <col min="2055" max="2060" width="5.5703125" style="253" customWidth="1"/>
    <col min="2061" max="2304" width="9.140625" style="253"/>
    <col min="2305" max="2305" width="16.42578125" style="253" customWidth="1"/>
    <col min="2306" max="2306" width="8" style="253" customWidth="1"/>
    <col min="2307" max="2308" width="5.5703125" style="253" customWidth="1"/>
    <col min="2309" max="2310" width="6.5703125" style="253" customWidth="1"/>
    <col min="2311" max="2316" width="5.5703125" style="253" customWidth="1"/>
    <col min="2317" max="2560" width="9.140625" style="253"/>
    <col min="2561" max="2561" width="16.42578125" style="253" customWidth="1"/>
    <col min="2562" max="2562" width="8" style="253" customWidth="1"/>
    <col min="2563" max="2564" width="5.5703125" style="253" customWidth="1"/>
    <col min="2565" max="2566" width="6.5703125" style="253" customWidth="1"/>
    <col min="2567" max="2572" width="5.5703125" style="253" customWidth="1"/>
    <col min="2573" max="2816" width="9.140625" style="253"/>
    <col min="2817" max="2817" width="16.42578125" style="253" customWidth="1"/>
    <col min="2818" max="2818" width="8" style="253" customWidth="1"/>
    <col min="2819" max="2820" width="5.5703125" style="253" customWidth="1"/>
    <col min="2821" max="2822" width="6.5703125" style="253" customWidth="1"/>
    <col min="2823" max="2828" width="5.5703125" style="253" customWidth="1"/>
    <col min="2829" max="3072" width="9.140625" style="253"/>
    <col min="3073" max="3073" width="16.42578125" style="253" customWidth="1"/>
    <col min="3074" max="3074" width="8" style="253" customWidth="1"/>
    <col min="3075" max="3076" width="5.5703125" style="253" customWidth="1"/>
    <col min="3077" max="3078" width="6.5703125" style="253" customWidth="1"/>
    <col min="3079" max="3084" width="5.5703125" style="253" customWidth="1"/>
    <col min="3085" max="3328" width="9.140625" style="253"/>
    <col min="3329" max="3329" width="16.42578125" style="253" customWidth="1"/>
    <col min="3330" max="3330" width="8" style="253" customWidth="1"/>
    <col min="3331" max="3332" width="5.5703125" style="253" customWidth="1"/>
    <col min="3333" max="3334" width="6.5703125" style="253" customWidth="1"/>
    <col min="3335" max="3340" width="5.5703125" style="253" customWidth="1"/>
    <col min="3341" max="3584" width="9.140625" style="253"/>
    <col min="3585" max="3585" width="16.42578125" style="253" customWidth="1"/>
    <col min="3586" max="3586" width="8" style="253" customWidth="1"/>
    <col min="3587" max="3588" width="5.5703125" style="253" customWidth="1"/>
    <col min="3589" max="3590" width="6.5703125" style="253" customWidth="1"/>
    <col min="3591" max="3596" width="5.5703125" style="253" customWidth="1"/>
    <col min="3597" max="3840" width="9.140625" style="253"/>
    <col min="3841" max="3841" width="16.42578125" style="253" customWidth="1"/>
    <col min="3842" max="3842" width="8" style="253" customWidth="1"/>
    <col min="3843" max="3844" width="5.5703125" style="253" customWidth="1"/>
    <col min="3845" max="3846" width="6.5703125" style="253" customWidth="1"/>
    <col min="3847" max="3852" width="5.5703125" style="253" customWidth="1"/>
    <col min="3853" max="4096" width="9.140625" style="253"/>
    <col min="4097" max="4097" width="16.42578125" style="253" customWidth="1"/>
    <col min="4098" max="4098" width="8" style="253" customWidth="1"/>
    <col min="4099" max="4100" width="5.5703125" style="253" customWidth="1"/>
    <col min="4101" max="4102" width="6.5703125" style="253" customWidth="1"/>
    <col min="4103" max="4108" width="5.5703125" style="253" customWidth="1"/>
    <col min="4109" max="4352" width="9.140625" style="253"/>
    <col min="4353" max="4353" width="16.42578125" style="253" customWidth="1"/>
    <col min="4354" max="4354" width="8" style="253" customWidth="1"/>
    <col min="4355" max="4356" width="5.5703125" style="253" customWidth="1"/>
    <col min="4357" max="4358" width="6.5703125" style="253" customWidth="1"/>
    <col min="4359" max="4364" width="5.5703125" style="253" customWidth="1"/>
    <col min="4365" max="4608" width="9.140625" style="253"/>
    <col min="4609" max="4609" width="16.42578125" style="253" customWidth="1"/>
    <col min="4610" max="4610" width="8" style="253" customWidth="1"/>
    <col min="4611" max="4612" width="5.5703125" style="253" customWidth="1"/>
    <col min="4613" max="4614" width="6.5703125" style="253" customWidth="1"/>
    <col min="4615" max="4620" width="5.5703125" style="253" customWidth="1"/>
    <col min="4621" max="4864" width="9.140625" style="253"/>
    <col min="4865" max="4865" width="16.42578125" style="253" customWidth="1"/>
    <col min="4866" max="4866" width="8" style="253" customWidth="1"/>
    <col min="4867" max="4868" width="5.5703125" style="253" customWidth="1"/>
    <col min="4869" max="4870" width="6.5703125" style="253" customWidth="1"/>
    <col min="4871" max="4876" width="5.5703125" style="253" customWidth="1"/>
    <col min="4877" max="5120" width="9.140625" style="253"/>
    <col min="5121" max="5121" width="16.42578125" style="253" customWidth="1"/>
    <col min="5122" max="5122" width="8" style="253" customWidth="1"/>
    <col min="5123" max="5124" width="5.5703125" style="253" customWidth="1"/>
    <col min="5125" max="5126" width="6.5703125" style="253" customWidth="1"/>
    <col min="5127" max="5132" width="5.5703125" style="253" customWidth="1"/>
    <col min="5133" max="5376" width="9.140625" style="253"/>
    <col min="5377" max="5377" width="16.42578125" style="253" customWidth="1"/>
    <col min="5378" max="5378" width="8" style="253" customWidth="1"/>
    <col min="5379" max="5380" width="5.5703125" style="253" customWidth="1"/>
    <col min="5381" max="5382" width="6.5703125" style="253" customWidth="1"/>
    <col min="5383" max="5388" width="5.5703125" style="253" customWidth="1"/>
    <col min="5389" max="5632" width="9.140625" style="253"/>
    <col min="5633" max="5633" width="16.42578125" style="253" customWidth="1"/>
    <col min="5634" max="5634" width="8" style="253" customWidth="1"/>
    <col min="5635" max="5636" width="5.5703125" style="253" customWidth="1"/>
    <col min="5637" max="5638" width="6.5703125" style="253" customWidth="1"/>
    <col min="5639" max="5644" width="5.5703125" style="253" customWidth="1"/>
    <col min="5645" max="5888" width="9.140625" style="253"/>
    <col min="5889" max="5889" width="16.42578125" style="253" customWidth="1"/>
    <col min="5890" max="5890" width="8" style="253" customWidth="1"/>
    <col min="5891" max="5892" width="5.5703125" style="253" customWidth="1"/>
    <col min="5893" max="5894" width="6.5703125" style="253" customWidth="1"/>
    <col min="5895" max="5900" width="5.5703125" style="253" customWidth="1"/>
    <col min="5901" max="6144" width="9.140625" style="253"/>
    <col min="6145" max="6145" width="16.42578125" style="253" customWidth="1"/>
    <col min="6146" max="6146" width="8" style="253" customWidth="1"/>
    <col min="6147" max="6148" width="5.5703125" style="253" customWidth="1"/>
    <col min="6149" max="6150" width="6.5703125" style="253" customWidth="1"/>
    <col min="6151" max="6156" width="5.5703125" style="253" customWidth="1"/>
    <col min="6157" max="6400" width="9.140625" style="253"/>
    <col min="6401" max="6401" width="16.42578125" style="253" customWidth="1"/>
    <col min="6402" max="6402" width="8" style="253" customWidth="1"/>
    <col min="6403" max="6404" width="5.5703125" style="253" customWidth="1"/>
    <col min="6405" max="6406" width="6.5703125" style="253" customWidth="1"/>
    <col min="6407" max="6412" width="5.5703125" style="253" customWidth="1"/>
    <col min="6413" max="6656" width="9.140625" style="253"/>
    <col min="6657" max="6657" width="16.42578125" style="253" customWidth="1"/>
    <col min="6658" max="6658" width="8" style="253" customWidth="1"/>
    <col min="6659" max="6660" width="5.5703125" style="253" customWidth="1"/>
    <col min="6661" max="6662" width="6.5703125" style="253" customWidth="1"/>
    <col min="6663" max="6668" width="5.5703125" style="253" customWidth="1"/>
    <col min="6669" max="6912" width="9.140625" style="253"/>
    <col min="6913" max="6913" width="16.42578125" style="253" customWidth="1"/>
    <col min="6914" max="6914" width="8" style="253" customWidth="1"/>
    <col min="6915" max="6916" width="5.5703125" style="253" customWidth="1"/>
    <col min="6917" max="6918" width="6.5703125" style="253" customWidth="1"/>
    <col min="6919" max="6924" width="5.5703125" style="253" customWidth="1"/>
    <col min="6925" max="7168" width="9.140625" style="253"/>
    <col min="7169" max="7169" width="16.42578125" style="253" customWidth="1"/>
    <col min="7170" max="7170" width="8" style="253" customWidth="1"/>
    <col min="7171" max="7172" width="5.5703125" style="253" customWidth="1"/>
    <col min="7173" max="7174" width="6.5703125" style="253" customWidth="1"/>
    <col min="7175" max="7180" width="5.5703125" style="253" customWidth="1"/>
    <col min="7181" max="7424" width="9.140625" style="253"/>
    <col min="7425" max="7425" width="16.42578125" style="253" customWidth="1"/>
    <col min="7426" max="7426" width="8" style="253" customWidth="1"/>
    <col min="7427" max="7428" width="5.5703125" style="253" customWidth="1"/>
    <col min="7429" max="7430" width="6.5703125" style="253" customWidth="1"/>
    <col min="7431" max="7436" width="5.5703125" style="253" customWidth="1"/>
    <col min="7437" max="7680" width="9.140625" style="253"/>
    <col min="7681" max="7681" width="16.42578125" style="253" customWidth="1"/>
    <col min="7682" max="7682" width="8" style="253" customWidth="1"/>
    <col min="7683" max="7684" width="5.5703125" style="253" customWidth="1"/>
    <col min="7685" max="7686" width="6.5703125" style="253" customWidth="1"/>
    <col min="7687" max="7692" width="5.5703125" style="253" customWidth="1"/>
    <col min="7693" max="7936" width="9.140625" style="253"/>
    <col min="7937" max="7937" width="16.42578125" style="253" customWidth="1"/>
    <col min="7938" max="7938" width="8" style="253" customWidth="1"/>
    <col min="7939" max="7940" width="5.5703125" style="253" customWidth="1"/>
    <col min="7941" max="7942" width="6.5703125" style="253" customWidth="1"/>
    <col min="7943" max="7948" width="5.5703125" style="253" customWidth="1"/>
    <col min="7949" max="8192" width="9.140625" style="253"/>
    <col min="8193" max="8193" width="16.42578125" style="253" customWidth="1"/>
    <col min="8194" max="8194" width="8" style="253" customWidth="1"/>
    <col min="8195" max="8196" width="5.5703125" style="253" customWidth="1"/>
    <col min="8197" max="8198" width="6.5703125" style="253" customWidth="1"/>
    <col min="8199" max="8204" width="5.5703125" style="253" customWidth="1"/>
    <col min="8205" max="8448" width="9.140625" style="253"/>
    <col min="8449" max="8449" width="16.42578125" style="253" customWidth="1"/>
    <col min="8450" max="8450" width="8" style="253" customWidth="1"/>
    <col min="8451" max="8452" width="5.5703125" style="253" customWidth="1"/>
    <col min="8453" max="8454" width="6.5703125" style="253" customWidth="1"/>
    <col min="8455" max="8460" width="5.5703125" style="253" customWidth="1"/>
    <col min="8461" max="8704" width="9.140625" style="253"/>
    <col min="8705" max="8705" width="16.42578125" style="253" customWidth="1"/>
    <col min="8706" max="8706" width="8" style="253" customWidth="1"/>
    <col min="8707" max="8708" width="5.5703125" style="253" customWidth="1"/>
    <col min="8709" max="8710" width="6.5703125" style="253" customWidth="1"/>
    <col min="8711" max="8716" width="5.5703125" style="253" customWidth="1"/>
    <col min="8717" max="8960" width="9.140625" style="253"/>
    <col min="8961" max="8961" width="16.42578125" style="253" customWidth="1"/>
    <col min="8962" max="8962" width="8" style="253" customWidth="1"/>
    <col min="8963" max="8964" width="5.5703125" style="253" customWidth="1"/>
    <col min="8965" max="8966" width="6.5703125" style="253" customWidth="1"/>
    <col min="8967" max="8972" width="5.5703125" style="253" customWidth="1"/>
    <col min="8973" max="9216" width="9.140625" style="253"/>
    <col min="9217" max="9217" width="16.42578125" style="253" customWidth="1"/>
    <col min="9218" max="9218" width="8" style="253" customWidth="1"/>
    <col min="9219" max="9220" width="5.5703125" style="253" customWidth="1"/>
    <col min="9221" max="9222" width="6.5703125" style="253" customWidth="1"/>
    <col min="9223" max="9228" width="5.5703125" style="253" customWidth="1"/>
    <col min="9229" max="9472" width="9.140625" style="253"/>
    <col min="9473" max="9473" width="16.42578125" style="253" customWidth="1"/>
    <col min="9474" max="9474" width="8" style="253" customWidth="1"/>
    <col min="9475" max="9476" width="5.5703125" style="253" customWidth="1"/>
    <col min="9477" max="9478" width="6.5703125" style="253" customWidth="1"/>
    <col min="9479" max="9484" width="5.5703125" style="253" customWidth="1"/>
    <col min="9485" max="9728" width="9.140625" style="253"/>
    <col min="9729" max="9729" width="16.42578125" style="253" customWidth="1"/>
    <col min="9730" max="9730" width="8" style="253" customWidth="1"/>
    <col min="9731" max="9732" width="5.5703125" style="253" customWidth="1"/>
    <col min="9733" max="9734" width="6.5703125" style="253" customWidth="1"/>
    <col min="9735" max="9740" width="5.5703125" style="253" customWidth="1"/>
    <col min="9741" max="9984" width="9.140625" style="253"/>
    <col min="9985" max="9985" width="16.42578125" style="253" customWidth="1"/>
    <col min="9986" max="9986" width="8" style="253" customWidth="1"/>
    <col min="9987" max="9988" width="5.5703125" style="253" customWidth="1"/>
    <col min="9989" max="9990" width="6.5703125" style="253" customWidth="1"/>
    <col min="9991" max="9996" width="5.5703125" style="253" customWidth="1"/>
    <col min="9997" max="10240" width="9.140625" style="253"/>
    <col min="10241" max="10241" width="16.42578125" style="253" customWidth="1"/>
    <col min="10242" max="10242" width="8" style="253" customWidth="1"/>
    <col min="10243" max="10244" width="5.5703125" style="253" customWidth="1"/>
    <col min="10245" max="10246" width="6.5703125" style="253" customWidth="1"/>
    <col min="10247" max="10252" width="5.5703125" style="253" customWidth="1"/>
    <col min="10253" max="10496" width="9.140625" style="253"/>
    <col min="10497" max="10497" width="16.42578125" style="253" customWidth="1"/>
    <col min="10498" max="10498" width="8" style="253" customWidth="1"/>
    <col min="10499" max="10500" width="5.5703125" style="253" customWidth="1"/>
    <col min="10501" max="10502" width="6.5703125" style="253" customWidth="1"/>
    <col min="10503" max="10508" width="5.5703125" style="253" customWidth="1"/>
    <col min="10509" max="10752" width="9.140625" style="253"/>
    <col min="10753" max="10753" width="16.42578125" style="253" customWidth="1"/>
    <col min="10754" max="10754" width="8" style="253" customWidth="1"/>
    <col min="10755" max="10756" width="5.5703125" style="253" customWidth="1"/>
    <col min="10757" max="10758" width="6.5703125" style="253" customWidth="1"/>
    <col min="10759" max="10764" width="5.5703125" style="253" customWidth="1"/>
    <col min="10765" max="11008" width="9.140625" style="253"/>
    <col min="11009" max="11009" width="16.42578125" style="253" customWidth="1"/>
    <col min="11010" max="11010" width="8" style="253" customWidth="1"/>
    <col min="11011" max="11012" width="5.5703125" style="253" customWidth="1"/>
    <col min="11013" max="11014" width="6.5703125" style="253" customWidth="1"/>
    <col min="11015" max="11020" width="5.5703125" style="253" customWidth="1"/>
    <col min="11021" max="11264" width="9.140625" style="253"/>
    <col min="11265" max="11265" width="16.42578125" style="253" customWidth="1"/>
    <col min="11266" max="11266" width="8" style="253" customWidth="1"/>
    <col min="11267" max="11268" width="5.5703125" style="253" customWidth="1"/>
    <col min="11269" max="11270" width="6.5703125" style="253" customWidth="1"/>
    <col min="11271" max="11276" width="5.5703125" style="253" customWidth="1"/>
    <col min="11277" max="11520" width="9.140625" style="253"/>
    <col min="11521" max="11521" width="16.42578125" style="253" customWidth="1"/>
    <col min="11522" max="11522" width="8" style="253" customWidth="1"/>
    <col min="11523" max="11524" width="5.5703125" style="253" customWidth="1"/>
    <col min="11525" max="11526" width="6.5703125" style="253" customWidth="1"/>
    <col min="11527" max="11532" width="5.5703125" style="253" customWidth="1"/>
    <col min="11533" max="11776" width="9.140625" style="253"/>
    <col min="11777" max="11777" width="16.42578125" style="253" customWidth="1"/>
    <col min="11778" max="11778" width="8" style="253" customWidth="1"/>
    <col min="11779" max="11780" width="5.5703125" style="253" customWidth="1"/>
    <col min="11781" max="11782" width="6.5703125" style="253" customWidth="1"/>
    <col min="11783" max="11788" width="5.5703125" style="253" customWidth="1"/>
    <col min="11789" max="12032" width="9.140625" style="253"/>
    <col min="12033" max="12033" width="16.42578125" style="253" customWidth="1"/>
    <col min="12034" max="12034" width="8" style="253" customWidth="1"/>
    <col min="12035" max="12036" width="5.5703125" style="253" customWidth="1"/>
    <col min="12037" max="12038" width="6.5703125" style="253" customWidth="1"/>
    <col min="12039" max="12044" width="5.5703125" style="253" customWidth="1"/>
    <col min="12045" max="12288" width="9.140625" style="253"/>
    <col min="12289" max="12289" width="16.42578125" style="253" customWidth="1"/>
    <col min="12290" max="12290" width="8" style="253" customWidth="1"/>
    <col min="12291" max="12292" width="5.5703125" style="253" customWidth="1"/>
    <col min="12293" max="12294" width="6.5703125" style="253" customWidth="1"/>
    <col min="12295" max="12300" width="5.5703125" style="253" customWidth="1"/>
    <col min="12301" max="12544" width="9.140625" style="253"/>
    <col min="12545" max="12545" width="16.42578125" style="253" customWidth="1"/>
    <col min="12546" max="12546" width="8" style="253" customWidth="1"/>
    <col min="12547" max="12548" width="5.5703125" style="253" customWidth="1"/>
    <col min="12549" max="12550" width="6.5703125" style="253" customWidth="1"/>
    <col min="12551" max="12556" width="5.5703125" style="253" customWidth="1"/>
    <col min="12557" max="12800" width="9.140625" style="253"/>
    <col min="12801" max="12801" width="16.42578125" style="253" customWidth="1"/>
    <col min="12802" max="12802" width="8" style="253" customWidth="1"/>
    <col min="12803" max="12804" width="5.5703125" style="253" customWidth="1"/>
    <col min="12805" max="12806" width="6.5703125" style="253" customWidth="1"/>
    <col min="12807" max="12812" width="5.5703125" style="253" customWidth="1"/>
    <col min="12813" max="13056" width="9.140625" style="253"/>
    <col min="13057" max="13057" width="16.42578125" style="253" customWidth="1"/>
    <col min="13058" max="13058" width="8" style="253" customWidth="1"/>
    <col min="13059" max="13060" width="5.5703125" style="253" customWidth="1"/>
    <col min="13061" max="13062" width="6.5703125" style="253" customWidth="1"/>
    <col min="13063" max="13068" width="5.5703125" style="253" customWidth="1"/>
    <col min="13069" max="13312" width="9.140625" style="253"/>
    <col min="13313" max="13313" width="16.42578125" style="253" customWidth="1"/>
    <col min="13314" max="13314" width="8" style="253" customWidth="1"/>
    <col min="13315" max="13316" width="5.5703125" style="253" customWidth="1"/>
    <col min="13317" max="13318" width="6.5703125" style="253" customWidth="1"/>
    <col min="13319" max="13324" width="5.5703125" style="253" customWidth="1"/>
    <col min="13325" max="13568" width="9.140625" style="253"/>
    <col min="13569" max="13569" width="16.42578125" style="253" customWidth="1"/>
    <col min="13570" max="13570" width="8" style="253" customWidth="1"/>
    <col min="13571" max="13572" width="5.5703125" style="253" customWidth="1"/>
    <col min="13573" max="13574" width="6.5703125" style="253" customWidth="1"/>
    <col min="13575" max="13580" width="5.5703125" style="253" customWidth="1"/>
    <col min="13581" max="13824" width="9.140625" style="253"/>
    <col min="13825" max="13825" width="16.42578125" style="253" customWidth="1"/>
    <col min="13826" max="13826" width="8" style="253" customWidth="1"/>
    <col min="13827" max="13828" width="5.5703125" style="253" customWidth="1"/>
    <col min="13829" max="13830" width="6.5703125" style="253" customWidth="1"/>
    <col min="13831" max="13836" width="5.5703125" style="253" customWidth="1"/>
    <col min="13837" max="14080" width="9.140625" style="253"/>
    <col min="14081" max="14081" width="16.42578125" style="253" customWidth="1"/>
    <col min="14082" max="14082" width="8" style="253" customWidth="1"/>
    <col min="14083" max="14084" width="5.5703125" style="253" customWidth="1"/>
    <col min="14085" max="14086" width="6.5703125" style="253" customWidth="1"/>
    <col min="14087" max="14092" width="5.5703125" style="253" customWidth="1"/>
    <col min="14093" max="14336" width="9.140625" style="253"/>
    <col min="14337" max="14337" width="16.42578125" style="253" customWidth="1"/>
    <col min="14338" max="14338" width="8" style="253" customWidth="1"/>
    <col min="14339" max="14340" width="5.5703125" style="253" customWidth="1"/>
    <col min="14341" max="14342" width="6.5703125" style="253" customWidth="1"/>
    <col min="14343" max="14348" width="5.5703125" style="253" customWidth="1"/>
    <col min="14349" max="14592" width="9.140625" style="253"/>
    <col min="14593" max="14593" width="16.42578125" style="253" customWidth="1"/>
    <col min="14594" max="14594" width="8" style="253" customWidth="1"/>
    <col min="14595" max="14596" width="5.5703125" style="253" customWidth="1"/>
    <col min="14597" max="14598" width="6.5703125" style="253" customWidth="1"/>
    <col min="14599" max="14604" width="5.5703125" style="253" customWidth="1"/>
    <col min="14605" max="14848" width="9.140625" style="253"/>
    <col min="14849" max="14849" width="16.42578125" style="253" customWidth="1"/>
    <col min="14850" max="14850" width="8" style="253" customWidth="1"/>
    <col min="14851" max="14852" width="5.5703125" style="253" customWidth="1"/>
    <col min="14853" max="14854" width="6.5703125" style="253" customWidth="1"/>
    <col min="14855" max="14860" width="5.5703125" style="253" customWidth="1"/>
    <col min="14861" max="15104" width="9.140625" style="253"/>
    <col min="15105" max="15105" width="16.42578125" style="253" customWidth="1"/>
    <col min="15106" max="15106" width="8" style="253" customWidth="1"/>
    <col min="15107" max="15108" width="5.5703125" style="253" customWidth="1"/>
    <col min="15109" max="15110" width="6.5703125" style="253" customWidth="1"/>
    <col min="15111" max="15116" width="5.5703125" style="253" customWidth="1"/>
    <col min="15117" max="15360" width="9.140625" style="253"/>
    <col min="15361" max="15361" width="16.42578125" style="253" customWidth="1"/>
    <col min="15362" max="15362" width="8" style="253" customWidth="1"/>
    <col min="15363" max="15364" width="5.5703125" style="253" customWidth="1"/>
    <col min="15365" max="15366" width="6.5703125" style="253" customWidth="1"/>
    <col min="15367" max="15372" width="5.5703125" style="253" customWidth="1"/>
    <col min="15373" max="15616" width="9.140625" style="253"/>
    <col min="15617" max="15617" width="16.42578125" style="253" customWidth="1"/>
    <col min="15618" max="15618" width="8" style="253" customWidth="1"/>
    <col min="15619" max="15620" width="5.5703125" style="253" customWidth="1"/>
    <col min="15621" max="15622" width="6.5703125" style="253" customWidth="1"/>
    <col min="15623" max="15628" width="5.5703125" style="253" customWidth="1"/>
    <col min="15629" max="15872" width="9.140625" style="253"/>
    <col min="15873" max="15873" width="16.42578125" style="253" customWidth="1"/>
    <col min="15874" max="15874" width="8" style="253" customWidth="1"/>
    <col min="15875" max="15876" width="5.5703125" style="253" customWidth="1"/>
    <col min="15877" max="15878" width="6.5703125" style="253" customWidth="1"/>
    <col min="15879" max="15884" width="5.5703125" style="253" customWidth="1"/>
    <col min="15885" max="16128" width="9.140625" style="253"/>
    <col min="16129" max="16129" width="16.42578125" style="253" customWidth="1"/>
    <col min="16130" max="16130" width="8" style="253" customWidth="1"/>
    <col min="16131" max="16132" width="5.5703125" style="253" customWidth="1"/>
    <col min="16133" max="16134" width="6.5703125" style="253" customWidth="1"/>
    <col min="16135" max="16140" width="5.5703125" style="253" customWidth="1"/>
    <col min="16141" max="16384" width="9.140625" style="253"/>
  </cols>
  <sheetData>
    <row r="1" ht="20.25" customHeight="1"/>
    <row r="2" ht="20.25" customHeight="1"/>
    <row r="3" ht="20.25" customHeight="1"/>
    <row r="4" ht="20.25" customHeight="1"/>
    <row r="5" ht="20.25" customHeight="1"/>
    <row r="6" ht="20.25" customHeight="1"/>
    <row r="7" ht="20.25" customHeight="1"/>
    <row r="8" ht="20.25" customHeight="1"/>
    <row r="9" ht="20.25" customHeight="1"/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spans="1:12" ht="20.25" customHeight="1"/>
    <row r="18" spans="1:12" ht="20.25" customHeight="1"/>
    <row r="19" spans="1:12" ht="20.25" customHeight="1"/>
    <row r="20" spans="1:12" ht="20.25" customHeight="1"/>
    <row r="21" spans="1:12" ht="20.25" customHeight="1"/>
    <row r="22" spans="1:12" ht="20.25" customHeight="1"/>
    <row r="23" spans="1:12" ht="20.25" customHeight="1"/>
    <row r="24" spans="1:12" ht="20.25" customHeight="1"/>
    <row r="25" spans="1:12" ht="17.25" customHeight="1">
      <c r="A25" s="281" t="s">
        <v>319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</row>
    <row r="26" spans="1:12">
      <c r="A26" s="280"/>
      <c r="B26" s="280"/>
      <c r="C26" s="280"/>
      <c r="D26" s="280"/>
      <c r="E26" s="280"/>
      <c r="F26" s="280"/>
      <c r="G26" s="280"/>
      <c r="H26" s="280"/>
      <c r="I26" s="280"/>
      <c r="J26" s="280" t="s">
        <v>311</v>
      </c>
      <c r="K26" s="280"/>
      <c r="L26" s="280"/>
    </row>
    <row r="27" spans="1:12" ht="15" customHeight="1">
      <c r="A27" s="265" t="s">
        <v>320</v>
      </c>
      <c r="B27" s="282" t="s">
        <v>321</v>
      </c>
      <c r="C27" s="283"/>
      <c r="D27" s="283"/>
      <c r="E27" s="284" t="s">
        <v>322</v>
      </c>
      <c r="F27" s="284"/>
      <c r="G27" s="284"/>
      <c r="H27" s="284"/>
      <c r="I27" s="284"/>
      <c r="J27" s="284"/>
      <c r="K27" s="284"/>
      <c r="L27" s="284"/>
    </row>
    <row r="28" spans="1:12" ht="14.25" customHeight="1">
      <c r="A28" s="285"/>
      <c r="B28" s="261" t="s">
        <v>323</v>
      </c>
      <c r="C28" s="257" t="s">
        <v>324</v>
      </c>
      <c r="D28" s="257"/>
      <c r="E28" s="286" t="s">
        <v>325</v>
      </c>
      <c r="F28" s="286" t="s">
        <v>326</v>
      </c>
      <c r="G28" s="284" t="s">
        <v>327</v>
      </c>
      <c r="H28" s="284"/>
      <c r="I28" s="284"/>
      <c r="J28" s="284"/>
      <c r="K28" s="284"/>
      <c r="L28" s="284"/>
    </row>
    <row r="29" spans="1:12" ht="64.5" customHeight="1">
      <c r="A29" s="287"/>
      <c r="B29" s="266"/>
      <c r="C29" s="267" t="s">
        <v>328</v>
      </c>
      <c r="D29" s="267" t="s">
        <v>329</v>
      </c>
      <c r="E29" s="286"/>
      <c r="F29" s="286"/>
      <c r="G29" s="288" t="s">
        <v>330</v>
      </c>
      <c r="H29" s="288" t="s">
        <v>331</v>
      </c>
      <c r="I29" s="288" t="s">
        <v>332</v>
      </c>
      <c r="J29" s="288" t="s">
        <v>333</v>
      </c>
      <c r="K29" s="288" t="s">
        <v>334</v>
      </c>
      <c r="L29" s="288" t="s">
        <v>335</v>
      </c>
    </row>
    <row r="30" spans="1:12">
      <c r="A30" s="268" t="s">
        <v>49</v>
      </c>
      <c r="B30" s="289">
        <f>SUM(C30:D30)</f>
        <v>3</v>
      </c>
      <c r="C30" s="289">
        <v>2</v>
      </c>
      <c r="D30" s="289">
        <v>1</v>
      </c>
      <c r="E30" s="290">
        <v>1</v>
      </c>
      <c r="F30" s="163">
        <f>SUM(G30:L30)</f>
        <v>1</v>
      </c>
      <c r="G30" s="291" t="s">
        <v>301</v>
      </c>
      <c r="H30" s="291" t="s">
        <v>301</v>
      </c>
      <c r="I30" s="291" t="s">
        <v>301</v>
      </c>
      <c r="J30" s="291">
        <v>1</v>
      </c>
      <c r="K30" s="292" t="s">
        <v>301</v>
      </c>
      <c r="L30" s="293" t="s">
        <v>301</v>
      </c>
    </row>
    <row r="31" spans="1:12">
      <c r="A31" s="272" t="s">
        <v>50</v>
      </c>
      <c r="B31" s="275">
        <f t="shared" ref="B31:B44" si="0">SUM(C31:D31)</f>
        <v>3</v>
      </c>
      <c r="C31" s="275">
        <v>2</v>
      </c>
      <c r="D31" s="275">
        <v>1</v>
      </c>
      <c r="E31" s="163">
        <v>0</v>
      </c>
      <c r="F31" s="163">
        <f t="shared" ref="F31:F44" si="1">SUM(G31:L31)</f>
        <v>0</v>
      </c>
      <c r="G31" s="292" t="s">
        <v>301</v>
      </c>
      <c r="H31" s="292" t="s">
        <v>301</v>
      </c>
      <c r="I31" s="292" t="s">
        <v>301</v>
      </c>
      <c r="J31" s="292" t="s">
        <v>301</v>
      </c>
      <c r="K31" s="292" t="s">
        <v>301</v>
      </c>
      <c r="L31" s="292" t="s">
        <v>301</v>
      </c>
    </row>
    <row r="32" spans="1:12">
      <c r="A32" s="272" t="s">
        <v>51</v>
      </c>
      <c r="B32" s="275">
        <f t="shared" si="0"/>
        <v>1</v>
      </c>
      <c r="C32" s="275">
        <v>1</v>
      </c>
      <c r="D32" s="275">
        <v>0</v>
      </c>
      <c r="E32" s="163">
        <v>0</v>
      </c>
      <c r="F32" s="163">
        <f t="shared" si="1"/>
        <v>0</v>
      </c>
      <c r="G32" s="292" t="s">
        <v>301</v>
      </c>
      <c r="H32" s="292" t="s">
        <v>301</v>
      </c>
      <c r="I32" s="292" t="s">
        <v>301</v>
      </c>
      <c r="J32" s="292" t="s">
        <v>301</v>
      </c>
      <c r="K32" s="292" t="s">
        <v>301</v>
      </c>
      <c r="L32" s="292" t="s">
        <v>301</v>
      </c>
    </row>
    <row r="33" spans="1:12">
      <c r="A33" s="272" t="s">
        <v>52</v>
      </c>
      <c r="B33" s="275">
        <f t="shared" si="0"/>
        <v>1</v>
      </c>
      <c r="C33" s="275">
        <v>0</v>
      </c>
      <c r="D33" s="275">
        <v>1</v>
      </c>
      <c r="E33" s="163">
        <v>0</v>
      </c>
      <c r="F33" s="163">
        <f t="shared" si="1"/>
        <v>0</v>
      </c>
      <c r="G33" s="292" t="s">
        <v>301</v>
      </c>
      <c r="H33" s="292" t="s">
        <v>301</v>
      </c>
      <c r="I33" s="292" t="s">
        <v>301</v>
      </c>
      <c r="J33" s="292" t="s">
        <v>301</v>
      </c>
      <c r="K33" s="292" t="s">
        <v>301</v>
      </c>
      <c r="L33" s="292" t="s">
        <v>301</v>
      </c>
    </row>
    <row r="34" spans="1:12">
      <c r="A34" s="272" t="s">
        <v>53</v>
      </c>
      <c r="B34" s="275">
        <f t="shared" si="0"/>
        <v>1</v>
      </c>
      <c r="C34" s="275">
        <v>1</v>
      </c>
      <c r="D34" s="275">
        <v>0</v>
      </c>
      <c r="E34" s="163">
        <v>0</v>
      </c>
      <c r="F34" s="163">
        <f t="shared" si="1"/>
        <v>0</v>
      </c>
      <c r="G34" s="292" t="s">
        <v>301</v>
      </c>
      <c r="H34" s="292" t="s">
        <v>301</v>
      </c>
      <c r="I34" s="292" t="s">
        <v>301</v>
      </c>
      <c r="J34" s="292" t="s">
        <v>301</v>
      </c>
      <c r="K34" s="292" t="s">
        <v>301</v>
      </c>
      <c r="L34" s="292" t="s">
        <v>301</v>
      </c>
    </row>
    <row r="35" spans="1:12">
      <c r="A35" s="272" t="s">
        <v>54</v>
      </c>
      <c r="B35" s="275">
        <f t="shared" si="0"/>
        <v>2</v>
      </c>
      <c r="C35" s="275">
        <v>2</v>
      </c>
      <c r="D35" s="275">
        <v>0</v>
      </c>
      <c r="E35" s="163">
        <v>0</v>
      </c>
      <c r="F35" s="163">
        <f t="shared" si="1"/>
        <v>1</v>
      </c>
      <c r="G35" s="292" t="s">
        <v>301</v>
      </c>
      <c r="H35" s="292" t="s">
        <v>301</v>
      </c>
      <c r="I35" s="292" t="s">
        <v>301</v>
      </c>
      <c r="J35" s="292" t="s">
        <v>301</v>
      </c>
      <c r="K35" s="292">
        <v>1</v>
      </c>
      <c r="L35" s="292" t="s">
        <v>301</v>
      </c>
    </row>
    <row r="36" spans="1:12">
      <c r="A36" s="272" t="s">
        <v>55</v>
      </c>
      <c r="B36" s="275">
        <f t="shared" si="0"/>
        <v>0</v>
      </c>
      <c r="C36" s="275">
        <v>0</v>
      </c>
      <c r="D36" s="275">
        <v>0</v>
      </c>
      <c r="E36" s="163">
        <v>0</v>
      </c>
      <c r="F36" s="163">
        <f t="shared" si="1"/>
        <v>0</v>
      </c>
      <c r="G36" s="292" t="s">
        <v>301</v>
      </c>
      <c r="H36" s="292" t="s">
        <v>301</v>
      </c>
      <c r="I36" s="292" t="s">
        <v>301</v>
      </c>
      <c r="J36" s="292" t="s">
        <v>301</v>
      </c>
      <c r="K36" s="292" t="s">
        <v>301</v>
      </c>
      <c r="L36" s="292" t="s">
        <v>301</v>
      </c>
    </row>
    <row r="37" spans="1:12">
      <c r="A37" s="272" t="s">
        <v>56</v>
      </c>
      <c r="B37" s="275">
        <f t="shared" si="0"/>
        <v>0</v>
      </c>
      <c r="C37" s="275">
        <v>0</v>
      </c>
      <c r="D37" s="275">
        <v>0</v>
      </c>
      <c r="E37" s="163">
        <v>0</v>
      </c>
      <c r="F37" s="163">
        <f t="shared" si="1"/>
        <v>0</v>
      </c>
      <c r="G37" s="292" t="s">
        <v>301</v>
      </c>
      <c r="H37" s="292" t="s">
        <v>301</v>
      </c>
      <c r="I37" s="292" t="s">
        <v>301</v>
      </c>
      <c r="J37" s="292" t="s">
        <v>301</v>
      </c>
      <c r="K37" s="292" t="s">
        <v>301</v>
      </c>
      <c r="L37" s="292" t="s">
        <v>301</v>
      </c>
    </row>
    <row r="38" spans="1:12">
      <c r="A38" s="272" t="s">
        <v>57</v>
      </c>
      <c r="B38" s="275">
        <f t="shared" si="0"/>
        <v>3</v>
      </c>
      <c r="C38" s="275">
        <v>2</v>
      </c>
      <c r="D38" s="275">
        <v>1</v>
      </c>
      <c r="E38" s="163">
        <v>1</v>
      </c>
      <c r="F38" s="163">
        <f t="shared" si="1"/>
        <v>0</v>
      </c>
      <c r="G38" s="292" t="s">
        <v>301</v>
      </c>
      <c r="H38" s="292" t="s">
        <v>301</v>
      </c>
      <c r="I38" s="292" t="s">
        <v>301</v>
      </c>
      <c r="J38" s="292" t="s">
        <v>301</v>
      </c>
      <c r="K38" s="292" t="s">
        <v>301</v>
      </c>
      <c r="L38" s="292" t="s">
        <v>301</v>
      </c>
    </row>
    <row r="39" spans="1:12">
      <c r="A39" s="272" t="s">
        <v>58</v>
      </c>
      <c r="B39" s="275">
        <f t="shared" si="0"/>
        <v>1</v>
      </c>
      <c r="C39" s="275">
        <v>1</v>
      </c>
      <c r="D39" s="275">
        <v>0</v>
      </c>
      <c r="E39" s="163">
        <v>1</v>
      </c>
      <c r="F39" s="163">
        <f t="shared" si="1"/>
        <v>0</v>
      </c>
      <c r="G39" s="292" t="s">
        <v>301</v>
      </c>
      <c r="H39" s="292" t="s">
        <v>301</v>
      </c>
      <c r="I39" s="292" t="s">
        <v>301</v>
      </c>
      <c r="J39" s="292" t="s">
        <v>301</v>
      </c>
      <c r="K39" s="292" t="s">
        <v>301</v>
      </c>
      <c r="L39" s="292" t="s">
        <v>301</v>
      </c>
    </row>
    <row r="40" spans="1:12">
      <c r="A40" s="272" t="s">
        <v>59</v>
      </c>
      <c r="B40" s="275">
        <f t="shared" si="0"/>
        <v>2</v>
      </c>
      <c r="C40" s="275">
        <v>1</v>
      </c>
      <c r="D40" s="275">
        <v>1</v>
      </c>
      <c r="E40" s="163">
        <v>0</v>
      </c>
      <c r="F40" s="163">
        <f t="shared" si="1"/>
        <v>0</v>
      </c>
      <c r="G40" s="292" t="s">
        <v>301</v>
      </c>
      <c r="H40" s="292" t="s">
        <v>301</v>
      </c>
      <c r="I40" s="292" t="s">
        <v>301</v>
      </c>
      <c r="J40" s="292" t="s">
        <v>301</v>
      </c>
      <c r="K40" s="292" t="s">
        <v>301</v>
      </c>
      <c r="L40" s="292" t="s">
        <v>301</v>
      </c>
    </row>
    <row r="41" spans="1:12">
      <c r="A41" s="272" t="s">
        <v>60</v>
      </c>
      <c r="B41" s="275">
        <f t="shared" si="0"/>
        <v>2</v>
      </c>
      <c r="C41" s="275">
        <v>2</v>
      </c>
      <c r="D41" s="275">
        <v>0</v>
      </c>
      <c r="E41" s="163">
        <v>0</v>
      </c>
      <c r="F41" s="163">
        <f t="shared" si="1"/>
        <v>0</v>
      </c>
      <c r="G41" s="292" t="s">
        <v>301</v>
      </c>
      <c r="H41" s="292" t="s">
        <v>301</v>
      </c>
      <c r="I41" s="292" t="s">
        <v>301</v>
      </c>
      <c r="J41" s="292" t="s">
        <v>301</v>
      </c>
      <c r="K41" s="292" t="s">
        <v>301</v>
      </c>
      <c r="L41" s="292" t="s">
        <v>301</v>
      </c>
    </row>
    <row r="42" spans="1:12">
      <c r="A42" s="272" t="s">
        <v>61</v>
      </c>
      <c r="B42" s="275">
        <f t="shared" si="0"/>
        <v>4</v>
      </c>
      <c r="C42" s="275">
        <v>4</v>
      </c>
      <c r="D42" s="275">
        <v>0</v>
      </c>
      <c r="E42" s="163">
        <v>1</v>
      </c>
      <c r="F42" s="163">
        <f t="shared" si="1"/>
        <v>1</v>
      </c>
      <c r="G42" s="292" t="s">
        <v>301</v>
      </c>
      <c r="H42" s="292" t="s">
        <v>301</v>
      </c>
      <c r="I42" s="292" t="s">
        <v>301</v>
      </c>
      <c r="J42" s="292" t="s">
        <v>301</v>
      </c>
      <c r="K42" s="292">
        <v>1</v>
      </c>
      <c r="L42" s="292" t="s">
        <v>301</v>
      </c>
    </row>
    <row r="43" spans="1:12">
      <c r="A43" s="272" t="s">
        <v>62</v>
      </c>
      <c r="B43" s="275">
        <f t="shared" si="0"/>
        <v>15</v>
      </c>
      <c r="C43" s="275">
        <v>10</v>
      </c>
      <c r="D43" s="275">
        <v>5</v>
      </c>
      <c r="E43" s="163">
        <v>1</v>
      </c>
      <c r="F43" s="163">
        <f t="shared" si="1"/>
        <v>4</v>
      </c>
      <c r="G43" s="292" t="s">
        <v>301</v>
      </c>
      <c r="H43" s="292">
        <v>1</v>
      </c>
      <c r="I43" s="292" t="s">
        <v>301</v>
      </c>
      <c r="J43" s="292">
        <v>1</v>
      </c>
      <c r="K43" s="292">
        <v>2</v>
      </c>
      <c r="L43" s="292" t="s">
        <v>301</v>
      </c>
    </row>
    <row r="44" spans="1:12">
      <c r="A44" s="272" t="s">
        <v>63</v>
      </c>
      <c r="B44" s="275">
        <f t="shared" si="0"/>
        <v>3</v>
      </c>
      <c r="C44" s="275">
        <v>2</v>
      </c>
      <c r="D44" s="275">
        <v>1</v>
      </c>
      <c r="E44" s="163">
        <v>1</v>
      </c>
      <c r="F44" s="163">
        <f t="shared" si="1"/>
        <v>0</v>
      </c>
      <c r="G44" s="292"/>
      <c r="H44" s="292" t="s">
        <v>301</v>
      </c>
      <c r="I44" s="292" t="s">
        <v>301</v>
      </c>
      <c r="J44" s="292" t="s">
        <v>301</v>
      </c>
      <c r="K44" s="292" t="s">
        <v>301</v>
      </c>
      <c r="L44" s="292" t="s">
        <v>301</v>
      </c>
    </row>
    <row r="45" spans="1:12">
      <c r="A45" s="254" t="s">
        <v>65</v>
      </c>
      <c r="B45" s="254">
        <f t="shared" ref="B45:L45" si="2">SUM(B30:B44)</f>
        <v>41</v>
      </c>
      <c r="C45" s="254">
        <f t="shared" si="2"/>
        <v>30</v>
      </c>
      <c r="D45" s="254">
        <f t="shared" si="2"/>
        <v>11</v>
      </c>
      <c r="E45" s="294">
        <f t="shared" si="2"/>
        <v>6</v>
      </c>
      <c r="F45" s="294">
        <f t="shared" si="2"/>
        <v>7</v>
      </c>
      <c r="G45" s="295">
        <f t="shared" si="2"/>
        <v>0</v>
      </c>
      <c r="H45" s="295">
        <f t="shared" si="2"/>
        <v>1</v>
      </c>
      <c r="I45" s="295">
        <f t="shared" si="2"/>
        <v>0</v>
      </c>
      <c r="J45" s="295">
        <f t="shared" si="2"/>
        <v>2</v>
      </c>
      <c r="K45" s="295">
        <f t="shared" si="2"/>
        <v>4</v>
      </c>
      <c r="L45" s="295">
        <f t="shared" si="2"/>
        <v>0</v>
      </c>
    </row>
    <row r="46" spans="1:12">
      <c r="A46" s="296" t="s">
        <v>336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</row>
    <row r="47" spans="1:12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</row>
  </sheetData>
  <mergeCells count="9">
    <mergeCell ref="A25:L25"/>
    <mergeCell ref="A27:A29"/>
    <mergeCell ref="B27:D27"/>
    <mergeCell ref="E27:L27"/>
    <mergeCell ref="B28:B29"/>
    <mergeCell ref="C28:D28"/>
    <mergeCell ref="E28:E29"/>
    <mergeCell ref="F28:F29"/>
    <mergeCell ref="G28:L2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P20" sqref="P20"/>
    </sheetView>
  </sheetViews>
  <sheetFormatPr defaultRowHeight="12"/>
  <cols>
    <col min="1" max="1" width="15.5703125" style="298" customWidth="1"/>
    <col min="2" max="3" width="11.28515625" style="298" customWidth="1"/>
    <col min="4" max="4" width="9.42578125" style="298" customWidth="1"/>
    <col min="5" max="6" width="7.42578125" style="298" customWidth="1"/>
    <col min="7" max="7" width="9.42578125" style="298" customWidth="1"/>
    <col min="8" max="8" width="9.5703125" style="298" customWidth="1"/>
    <col min="9" max="9" width="11.140625" style="298" customWidth="1"/>
    <col min="10" max="256" width="9.140625" style="298"/>
    <col min="257" max="257" width="15.5703125" style="298" customWidth="1"/>
    <col min="258" max="259" width="11.28515625" style="298" customWidth="1"/>
    <col min="260" max="260" width="9.42578125" style="298" customWidth="1"/>
    <col min="261" max="262" width="7.42578125" style="298" customWidth="1"/>
    <col min="263" max="263" width="9.42578125" style="298" customWidth="1"/>
    <col min="264" max="264" width="9.5703125" style="298" customWidth="1"/>
    <col min="265" max="265" width="11.140625" style="298" customWidth="1"/>
    <col min="266" max="512" width="9.140625" style="298"/>
    <col min="513" max="513" width="15.5703125" style="298" customWidth="1"/>
    <col min="514" max="515" width="11.28515625" style="298" customWidth="1"/>
    <col min="516" max="516" width="9.42578125" style="298" customWidth="1"/>
    <col min="517" max="518" width="7.42578125" style="298" customWidth="1"/>
    <col min="519" max="519" width="9.42578125" style="298" customWidth="1"/>
    <col min="520" max="520" width="9.5703125" style="298" customWidth="1"/>
    <col min="521" max="521" width="11.140625" style="298" customWidth="1"/>
    <col min="522" max="768" width="9.140625" style="298"/>
    <col min="769" max="769" width="15.5703125" style="298" customWidth="1"/>
    <col min="770" max="771" width="11.28515625" style="298" customWidth="1"/>
    <col min="772" max="772" width="9.42578125" style="298" customWidth="1"/>
    <col min="773" max="774" width="7.42578125" style="298" customWidth="1"/>
    <col min="775" max="775" width="9.42578125" style="298" customWidth="1"/>
    <col min="776" max="776" width="9.5703125" style="298" customWidth="1"/>
    <col min="777" max="777" width="11.140625" style="298" customWidth="1"/>
    <col min="778" max="1024" width="9.140625" style="298"/>
    <col min="1025" max="1025" width="15.5703125" style="298" customWidth="1"/>
    <col min="1026" max="1027" width="11.28515625" style="298" customWidth="1"/>
    <col min="1028" max="1028" width="9.42578125" style="298" customWidth="1"/>
    <col min="1029" max="1030" width="7.42578125" style="298" customWidth="1"/>
    <col min="1031" max="1031" width="9.42578125" style="298" customWidth="1"/>
    <col min="1032" max="1032" width="9.5703125" style="298" customWidth="1"/>
    <col min="1033" max="1033" width="11.140625" style="298" customWidth="1"/>
    <col min="1034" max="1280" width="9.140625" style="298"/>
    <col min="1281" max="1281" width="15.5703125" style="298" customWidth="1"/>
    <col min="1282" max="1283" width="11.28515625" style="298" customWidth="1"/>
    <col min="1284" max="1284" width="9.42578125" style="298" customWidth="1"/>
    <col min="1285" max="1286" width="7.42578125" style="298" customWidth="1"/>
    <col min="1287" max="1287" width="9.42578125" style="298" customWidth="1"/>
    <col min="1288" max="1288" width="9.5703125" style="298" customWidth="1"/>
    <col min="1289" max="1289" width="11.140625" style="298" customWidth="1"/>
    <col min="1290" max="1536" width="9.140625" style="298"/>
    <col min="1537" max="1537" width="15.5703125" style="298" customWidth="1"/>
    <col min="1538" max="1539" width="11.28515625" style="298" customWidth="1"/>
    <col min="1540" max="1540" width="9.42578125" style="298" customWidth="1"/>
    <col min="1541" max="1542" width="7.42578125" style="298" customWidth="1"/>
    <col min="1543" max="1543" width="9.42578125" style="298" customWidth="1"/>
    <col min="1544" max="1544" width="9.5703125" style="298" customWidth="1"/>
    <col min="1545" max="1545" width="11.140625" style="298" customWidth="1"/>
    <col min="1546" max="1792" width="9.140625" style="298"/>
    <col min="1793" max="1793" width="15.5703125" style="298" customWidth="1"/>
    <col min="1794" max="1795" width="11.28515625" style="298" customWidth="1"/>
    <col min="1796" max="1796" width="9.42578125" style="298" customWidth="1"/>
    <col min="1797" max="1798" width="7.42578125" style="298" customWidth="1"/>
    <col min="1799" max="1799" width="9.42578125" style="298" customWidth="1"/>
    <col min="1800" max="1800" width="9.5703125" style="298" customWidth="1"/>
    <col min="1801" max="1801" width="11.140625" style="298" customWidth="1"/>
    <col min="1802" max="2048" width="9.140625" style="298"/>
    <col min="2049" max="2049" width="15.5703125" style="298" customWidth="1"/>
    <col min="2050" max="2051" width="11.28515625" style="298" customWidth="1"/>
    <col min="2052" max="2052" width="9.42578125" style="298" customWidth="1"/>
    <col min="2053" max="2054" width="7.42578125" style="298" customWidth="1"/>
    <col min="2055" max="2055" width="9.42578125" style="298" customWidth="1"/>
    <col min="2056" max="2056" width="9.5703125" style="298" customWidth="1"/>
    <col min="2057" max="2057" width="11.140625" style="298" customWidth="1"/>
    <col min="2058" max="2304" width="9.140625" style="298"/>
    <col min="2305" max="2305" width="15.5703125" style="298" customWidth="1"/>
    <col min="2306" max="2307" width="11.28515625" style="298" customWidth="1"/>
    <col min="2308" max="2308" width="9.42578125" style="298" customWidth="1"/>
    <col min="2309" max="2310" width="7.42578125" style="298" customWidth="1"/>
    <col min="2311" max="2311" width="9.42578125" style="298" customWidth="1"/>
    <col min="2312" max="2312" width="9.5703125" style="298" customWidth="1"/>
    <col min="2313" max="2313" width="11.140625" style="298" customWidth="1"/>
    <col min="2314" max="2560" width="9.140625" style="298"/>
    <col min="2561" max="2561" width="15.5703125" style="298" customWidth="1"/>
    <col min="2562" max="2563" width="11.28515625" style="298" customWidth="1"/>
    <col min="2564" max="2564" width="9.42578125" style="298" customWidth="1"/>
    <col min="2565" max="2566" width="7.42578125" style="298" customWidth="1"/>
    <col min="2567" max="2567" width="9.42578125" style="298" customWidth="1"/>
    <col min="2568" max="2568" width="9.5703125" style="298" customWidth="1"/>
    <col min="2569" max="2569" width="11.140625" style="298" customWidth="1"/>
    <col min="2570" max="2816" width="9.140625" style="298"/>
    <col min="2817" max="2817" width="15.5703125" style="298" customWidth="1"/>
    <col min="2818" max="2819" width="11.28515625" style="298" customWidth="1"/>
    <col min="2820" max="2820" width="9.42578125" style="298" customWidth="1"/>
    <col min="2821" max="2822" width="7.42578125" style="298" customWidth="1"/>
    <col min="2823" max="2823" width="9.42578125" style="298" customWidth="1"/>
    <col min="2824" max="2824" width="9.5703125" style="298" customWidth="1"/>
    <col min="2825" max="2825" width="11.140625" style="298" customWidth="1"/>
    <col min="2826" max="3072" width="9.140625" style="298"/>
    <col min="3073" max="3073" width="15.5703125" style="298" customWidth="1"/>
    <col min="3074" max="3075" width="11.28515625" style="298" customWidth="1"/>
    <col min="3076" max="3076" width="9.42578125" style="298" customWidth="1"/>
    <col min="3077" max="3078" width="7.42578125" style="298" customWidth="1"/>
    <col min="3079" max="3079" width="9.42578125" style="298" customWidth="1"/>
    <col min="3080" max="3080" width="9.5703125" style="298" customWidth="1"/>
    <col min="3081" max="3081" width="11.140625" style="298" customWidth="1"/>
    <col min="3082" max="3328" width="9.140625" style="298"/>
    <col min="3329" max="3329" width="15.5703125" style="298" customWidth="1"/>
    <col min="3330" max="3331" width="11.28515625" style="298" customWidth="1"/>
    <col min="3332" max="3332" width="9.42578125" style="298" customWidth="1"/>
    <col min="3333" max="3334" width="7.42578125" style="298" customWidth="1"/>
    <col min="3335" max="3335" width="9.42578125" style="298" customWidth="1"/>
    <col min="3336" max="3336" width="9.5703125" style="298" customWidth="1"/>
    <col min="3337" max="3337" width="11.140625" style="298" customWidth="1"/>
    <col min="3338" max="3584" width="9.140625" style="298"/>
    <col min="3585" max="3585" width="15.5703125" style="298" customWidth="1"/>
    <col min="3586" max="3587" width="11.28515625" style="298" customWidth="1"/>
    <col min="3588" max="3588" width="9.42578125" style="298" customWidth="1"/>
    <col min="3589" max="3590" width="7.42578125" style="298" customWidth="1"/>
    <col min="3591" max="3591" width="9.42578125" style="298" customWidth="1"/>
    <col min="3592" max="3592" width="9.5703125" style="298" customWidth="1"/>
    <col min="3593" max="3593" width="11.140625" style="298" customWidth="1"/>
    <col min="3594" max="3840" width="9.140625" style="298"/>
    <col min="3841" max="3841" width="15.5703125" style="298" customWidth="1"/>
    <col min="3842" max="3843" width="11.28515625" style="298" customWidth="1"/>
    <col min="3844" max="3844" width="9.42578125" style="298" customWidth="1"/>
    <col min="3845" max="3846" width="7.42578125" style="298" customWidth="1"/>
    <col min="3847" max="3847" width="9.42578125" style="298" customWidth="1"/>
    <col min="3848" max="3848" width="9.5703125" style="298" customWidth="1"/>
    <col min="3849" max="3849" width="11.140625" style="298" customWidth="1"/>
    <col min="3850" max="4096" width="9.140625" style="298"/>
    <col min="4097" max="4097" width="15.5703125" style="298" customWidth="1"/>
    <col min="4098" max="4099" width="11.28515625" style="298" customWidth="1"/>
    <col min="4100" max="4100" width="9.42578125" style="298" customWidth="1"/>
    <col min="4101" max="4102" width="7.42578125" style="298" customWidth="1"/>
    <col min="4103" max="4103" width="9.42578125" style="298" customWidth="1"/>
    <col min="4104" max="4104" width="9.5703125" style="298" customWidth="1"/>
    <col min="4105" max="4105" width="11.140625" style="298" customWidth="1"/>
    <col min="4106" max="4352" width="9.140625" style="298"/>
    <col min="4353" max="4353" width="15.5703125" style="298" customWidth="1"/>
    <col min="4354" max="4355" width="11.28515625" style="298" customWidth="1"/>
    <col min="4356" max="4356" width="9.42578125" style="298" customWidth="1"/>
    <col min="4357" max="4358" width="7.42578125" style="298" customWidth="1"/>
    <col min="4359" max="4359" width="9.42578125" style="298" customWidth="1"/>
    <col min="4360" max="4360" width="9.5703125" style="298" customWidth="1"/>
    <col min="4361" max="4361" width="11.140625" style="298" customWidth="1"/>
    <col min="4362" max="4608" width="9.140625" style="298"/>
    <col min="4609" max="4609" width="15.5703125" style="298" customWidth="1"/>
    <col min="4610" max="4611" width="11.28515625" style="298" customWidth="1"/>
    <col min="4612" max="4612" width="9.42578125" style="298" customWidth="1"/>
    <col min="4613" max="4614" width="7.42578125" style="298" customWidth="1"/>
    <col min="4615" max="4615" width="9.42578125" style="298" customWidth="1"/>
    <col min="4616" max="4616" width="9.5703125" style="298" customWidth="1"/>
    <col min="4617" max="4617" width="11.140625" style="298" customWidth="1"/>
    <col min="4618" max="4864" width="9.140625" style="298"/>
    <col min="4865" max="4865" width="15.5703125" style="298" customWidth="1"/>
    <col min="4866" max="4867" width="11.28515625" style="298" customWidth="1"/>
    <col min="4868" max="4868" width="9.42578125" style="298" customWidth="1"/>
    <col min="4869" max="4870" width="7.42578125" style="298" customWidth="1"/>
    <col min="4871" max="4871" width="9.42578125" style="298" customWidth="1"/>
    <col min="4872" max="4872" width="9.5703125" style="298" customWidth="1"/>
    <col min="4873" max="4873" width="11.140625" style="298" customWidth="1"/>
    <col min="4874" max="5120" width="9.140625" style="298"/>
    <col min="5121" max="5121" width="15.5703125" style="298" customWidth="1"/>
    <col min="5122" max="5123" width="11.28515625" style="298" customWidth="1"/>
    <col min="5124" max="5124" width="9.42578125" style="298" customWidth="1"/>
    <col min="5125" max="5126" width="7.42578125" style="298" customWidth="1"/>
    <col min="5127" max="5127" width="9.42578125" style="298" customWidth="1"/>
    <col min="5128" max="5128" width="9.5703125" style="298" customWidth="1"/>
    <col min="5129" max="5129" width="11.140625" style="298" customWidth="1"/>
    <col min="5130" max="5376" width="9.140625" style="298"/>
    <col min="5377" max="5377" width="15.5703125" style="298" customWidth="1"/>
    <col min="5378" max="5379" width="11.28515625" style="298" customWidth="1"/>
    <col min="5380" max="5380" width="9.42578125" style="298" customWidth="1"/>
    <col min="5381" max="5382" width="7.42578125" style="298" customWidth="1"/>
    <col min="5383" max="5383" width="9.42578125" style="298" customWidth="1"/>
    <col min="5384" max="5384" width="9.5703125" style="298" customWidth="1"/>
    <col min="5385" max="5385" width="11.140625" style="298" customWidth="1"/>
    <col min="5386" max="5632" width="9.140625" style="298"/>
    <col min="5633" max="5633" width="15.5703125" style="298" customWidth="1"/>
    <col min="5634" max="5635" width="11.28515625" style="298" customWidth="1"/>
    <col min="5636" max="5636" width="9.42578125" style="298" customWidth="1"/>
    <col min="5637" max="5638" width="7.42578125" style="298" customWidth="1"/>
    <col min="5639" max="5639" width="9.42578125" style="298" customWidth="1"/>
    <col min="5640" max="5640" width="9.5703125" style="298" customWidth="1"/>
    <col min="5641" max="5641" width="11.140625" style="298" customWidth="1"/>
    <col min="5642" max="5888" width="9.140625" style="298"/>
    <col min="5889" max="5889" width="15.5703125" style="298" customWidth="1"/>
    <col min="5890" max="5891" width="11.28515625" style="298" customWidth="1"/>
    <col min="5892" max="5892" width="9.42578125" style="298" customWidth="1"/>
    <col min="5893" max="5894" width="7.42578125" style="298" customWidth="1"/>
    <col min="5895" max="5895" width="9.42578125" style="298" customWidth="1"/>
    <col min="5896" max="5896" width="9.5703125" style="298" customWidth="1"/>
    <col min="5897" max="5897" width="11.140625" style="298" customWidth="1"/>
    <col min="5898" max="6144" width="9.140625" style="298"/>
    <col min="6145" max="6145" width="15.5703125" style="298" customWidth="1"/>
    <col min="6146" max="6147" width="11.28515625" style="298" customWidth="1"/>
    <col min="6148" max="6148" width="9.42578125" style="298" customWidth="1"/>
    <col min="6149" max="6150" width="7.42578125" style="298" customWidth="1"/>
    <col min="6151" max="6151" width="9.42578125" style="298" customWidth="1"/>
    <col min="6152" max="6152" width="9.5703125" style="298" customWidth="1"/>
    <col min="6153" max="6153" width="11.140625" style="298" customWidth="1"/>
    <col min="6154" max="6400" width="9.140625" style="298"/>
    <col min="6401" max="6401" width="15.5703125" style="298" customWidth="1"/>
    <col min="6402" max="6403" width="11.28515625" style="298" customWidth="1"/>
    <col min="6404" max="6404" width="9.42578125" style="298" customWidth="1"/>
    <col min="6405" max="6406" width="7.42578125" style="298" customWidth="1"/>
    <col min="6407" max="6407" width="9.42578125" style="298" customWidth="1"/>
    <col min="6408" max="6408" width="9.5703125" style="298" customWidth="1"/>
    <col min="6409" max="6409" width="11.140625" style="298" customWidth="1"/>
    <col min="6410" max="6656" width="9.140625" style="298"/>
    <col min="6657" max="6657" width="15.5703125" style="298" customWidth="1"/>
    <col min="6658" max="6659" width="11.28515625" style="298" customWidth="1"/>
    <col min="6660" max="6660" width="9.42578125" style="298" customWidth="1"/>
    <col min="6661" max="6662" width="7.42578125" style="298" customWidth="1"/>
    <col min="6663" max="6663" width="9.42578125" style="298" customWidth="1"/>
    <col min="6664" max="6664" width="9.5703125" style="298" customWidth="1"/>
    <col min="6665" max="6665" width="11.140625" style="298" customWidth="1"/>
    <col min="6666" max="6912" width="9.140625" style="298"/>
    <col min="6913" max="6913" width="15.5703125" style="298" customWidth="1"/>
    <col min="6914" max="6915" width="11.28515625" style="298" customWidth="1"/>
    <col min="6916" max="6916" width="9.42578125" style="298" customWidth="1"/>
    <col min="6917" max="6918" width="7.42578125" style="298" customWidth="1"/>
    <col min="6919" max="6919" width="9.42578125" style="298" customWidth="1"/>
    <col min="6920" max="6920" width="9.5703125" style="298" customWidth="1"/>
    <col min="6921" max="6921" width="11.140625" style="298" customWidth="1"/>
    <col min="6922" max="7168" width="9.140625" style="298"/>
    <col min="7169" max="7169" width="15.5703125" style="298" customWidth="1"/>
    <col min="7170" max="7171" width="11.28515625" style="298" customWidth="1"/>
    <col min="7172" max="7172" width="9.42578125" style="298" customWidth="1"/>
    <col min="7173" max="7174" width="7.42578125" style="298" customWidth="1"/>
    <col min="7175" max="7175" width="9.42578125" style="298" customWidth="1"/>
    <col min="7176" max="7176" width="9.5703125" style="298" customWidth="1"/>
    <col min="7177" max="7177" width="11.140625" style="298" customWidth="1"/>
    <col min="7178" max="7424" width="9.140625" style="298"/>
    <col min="7425" max="7425" width="15.5703125" style="298" customWidth="1"/>
    <col min="7426" max="7427" width="11.28515625" style="298" customWidth="1"/>
    <col min="7428" max="7428" width="9.42578125" style="298" customWidth="1"/>
    <col min="7429" max="7430" width="7.42578125" style="298" customWidth="1"/>
    <col min="7431" max="7431" width="9.42578125" style="298" customWidth="1"/>
    <col min="7432" max="7432" width="9.5703125" style="298" customWidth="1"/>
    <col min="7433" max="7433" width="11.140625" style="298" customWidth="1"/>
    <col min="7434" max="7680" width="9.140625" style="298"/>
    <col min="7681" max="7681" width="15.5703125" style="298" customWidth="1"/>
    <col min="7682" max="7683" width="11.28515625" style="298" customWidth="1"/>
    <col min="7684" max="7684" width="9.42578125" style="298" customWidth="1"/>
    <col min="7685" max="7686" width="7.42578125" style="298" customWidth="1"/>
    <col min="7687" max="7687" width="9.42578125" style="298" customWidth="1"/>
    <col min="7688" max="7688" width="9.5703125" style="298" customWidth="1"/>
    <col min="7689" max="7689" width="11.140625" style="298" customWidth="1"/>
    <col min="7690" max="7936" width="9.140625" style="298"/>
    <col min="7937" max="7937" width="15.5703125" style="298" customWidth="1"/>
    <col min="7938" max="7939" width="11.28515625" style="298" customWidth="1"/>
    <col min="7940" max="7940" width="9.42578125" style="298" customWidth="1"/>
    <col min="7941" max="7942" width="7.42578125" style="298" customWidth="1"/>
    <col min="7943" max="7943" width="9.42578125" style="298" customWidth="1"/>
    <col min="7944" max="7944" width="9.5703125" style="298" customWidth="1"/>
    <col min="7945" max="7945" width="11.140625" style="298" customWidth="1"/>
    <col min="7946" max="8192" width="9.140625" style="298"/>
    <col min="8193" max="8193" width="15.5703125" style="298" customWidth="1"/>
    <col min="8194" max="8195" width="11.28515625" style="298" customWidth="1"/>
    <col min="8196" max="8196" width="9.42578125" style="298" customWidth="1"/>
    <col min="8197" max="8198" width="7.42578125" style="298" customWidth="1"/>
    <col min="8199" max="8199" width="9.42578125" style="298" customWidth="1"/>
    <col min="8200" max="8200" width="9.5703125" style="298" customWidth="1"/>
    <col min="8201" max="8201" width="11.140625" style="298" customWidth="1"/>
    <col min="8202" max="8448" width="9.140625" style="298"/>
    <col min="8449" max="8449" width="15.5703125" style="298" customWidth="1"/>
    <col min="8450" max="8451" width="11.28515625" style="298" customWidth="1"/>
    <col min="8452" max="8452" width="9.42578125" style="298" customWidth="1"/>
    <col min="8453" max="8454" width="7.42578125" style="298" customWidth="1"/>
    <col min="8455" max="8455" width="9.42578125" style="298" customWidth="1"/>
    <col min="8456" max="8456" width="9.5703125" style="298" customWidth="1"/>
    <col min="8457" max="8457" width="11.140625" style="298" customWidth="1"/>
    <col min="8458" max="8704" width="9.140625" style="298"/>
    <col min="8705" max="8705" width="15.5703125" style="298" customWidth="1"/>
    <col min="8706" max="8707" width="11.28515625" style="298" customWidth="1"/>
    <col min="8708" max="8708" width="9.42578125" style="298" customWidth="1"/>
    <col min="8709" max="8710" width="7.42578125" style="298" customWidth="1"/>
    <col min="8711" max="8711" width="9.42578125" style="298" customWidth="1"/>
    <col min="8712" max="8712" width="9.5703125" style="298" customWidth="1"/>
    <col min="8713" max="8713" width="11.140625" style="298" customWidth="1"/>
    <col min="8714" max="8960" width="9.140625" style="298"/>
    <col min="8961" max="8961" width="15.5703125" style="298" customWidth="1"/>
    <col min="8962" max="8963" width="11.28515625" style="298" customWidth="1"/>
    <col min="8964" max="8964" width="9.42578125" style="298" customWidth="1"/>
    <col min="8965" max="8966" width="7.42578125" style="298" customWidth="1"/>
    <col min="8967" max="8967" width="9.42578125" style="298" customWidth="1"/>
    <col min="8968" max="8968" width="9.5703125" style="298" customWidth="1"/>
    <col min="8969" max="8969" width="11.140625" style="298" customWidth="1"/>
    <col min="8970" max="9216" width="9.140625" style="298"/>
    <col min="9217" max="9217" width="15.5703125" style="298" customWidth="1"/>
    <col min="9218" max="9219" width="11.28515625" style="298" customWidth="1"/>
    <col min="9220" max="9220" width="9.42578125" style="298" customWidth="1"/>
    <col min="9221" max="9222" width="7.42578125" style="298" customWidth="1"/>
    <col min="9223" max="9223" width="9.42578125" style="298" customWidth="1"/>
    <col min="9224" max="9224" width="9.5703125" style="298" customWidth="1"/>
    <col min="9225" max="9225" width="11.140625" style="298" customWidth="1"/>
    <col min="9226" max="9472" width="9.140625" style="298"/>
    <col min="9473" max="9473" width="15.5703125" style="298" customWidth="1"/>
    <col min="9474" max="9475" width="11.28515625" style="298" customWidth="1"/>
    <col min="9476" max="9476" width="9.42578125" style="298" customWidth="1"/>
    <col min="9477" max="9478" width="7.42578125" style="298" customWidth="1"/>
    <col min="9479" max="9479" width="9.42578125" style="298" customWidth="1"/>
    <col min="9480" max="9480" width="9.5703125" style="298" customWidth="1"/>
    <col min="9481" max="9481" width="11.140625" style="298" customWidth="1"/>
    <col min="9482" max="9728" width="9.140625" style="298"/>
    <col min="9729" max="9729" width="15.5703125" style="298" customWidth="1"/>
    <col min="9730" max="9731" width="11.28515625" style="298" customWidth="1"/>
    <col min="9732" max="9732" width="9.42578125" style="298" customWidth="1"/>
    <col min="9733" max="9734" width="7.42578125" style="298" customWidth="1"/>
    <col min="9735" max="9735" width="9.42578125" style="298" customWidth="1"/>
    <col min="9736" max="9736" width="9.5703125" style="298" customWidth="1"/>
    <col min="9737" max="9737" width="11.140625" style="298" customWidth="1"/>
    <col min="9738" max="9984" width="9.140625" style="298"/>
    <col min="9985" max="9985" width="15.5703125" style="298" customWidth="1"/>
    <col min="9986" max="9987" width="11.28515625" style="298" customWidth="1"/>
    <col min="9988" max="9988" width="9.42578125" style="298" customWidth="1"/>
    <col min="9989" max="9990" width="7.42578125" style="298" customWidth="1"/>
    <col min="9991" max="9991" width="9.42578125" style="298" customWidth="1"/>
    <col min="9992" max="9992" width="9.5703125" style="298" customWidth="1"/>
    <col min="9993" max="9993" width="11.140625" style="298" customWidth="1"/>
    <col min="9994" max="10240" width="9.140625" style="298"/>
    <col min="10241" max="10241" width="15.5703125" style="298" customWidth="1"/>
    <col min="10242" max="10243" width="11.28515625" style="298" customWidth="1"/>
    <col min="10244" max="10244" width="9.42578125" style="298" customWidth="1"/>
    <col min="10245" max="10246" width="7.42578125" style="298" customWidth="1"/>
    <col min="10247" max="10247" width="9.42578125" style="298" customWidth="1"/>
    <col min="10248" max="10248" width="9.5703125" style="298" customWidth="1"/>
    <col min="10249" max="10249" width="11.140625" style="298" customWidth="1"/>
    <col min="10250" max="10496" width="9.140625" style="298"/>
    <col min="10497" max="10497" width="15.5703125" style="298" customWidth="1"/>
    <col min="10498" max="10499" width="11.28515625" style="298" customWidth="1"/>
    <col min="10500" max="10500" width="9.42578125" style="298" customWidth="1"/>
    <col min="10501" max="10502" width="7.42578125" style="298" customWidth="1"/>
    <col min="10503" max="10503" width="9.42578125" style="298" customWidth="1"/>
    <col min="10504" max="10504" width="9.5703125" style="298" customWidth="1"/>
    <col min="10505" max="10505" width="11.140625" style="298" customWidth="1"/>
    <col min="10506" max="10752" width="9.140625" style="298"/>
    <col min="10753" max="10753" width="15.5703125" style="298" customWidth="1"/>
    <col min="10754" max="10755" width="11.28515625" style="298" customWidth="1"/>
    <col min="10756" max="10756" width="9.42578125" style="298" customWidth="1"/>
    <col min="10757" max="10758" width="7.42578125" style="298" customWidth="1"/>
    <col min="10759" max="10759" width="9.42578125" style="298" customWidth="1"/>
    <col min="10760" max="10760" width="9.5703125" style="298" customWidth="1"/>
    <col min="10761" max="10761" width="11.140625" style="298" customWidth="1"/>
    <col min="10762" max="11008" width="9.140625" style="298"/>
    <col min="11009" max="11009" width="15.5703125" style="298" customWidth="1"/>
    <col min="11010" max="11011" width="11.28515625" style="298" customWidth="1"/>
    <col min="11012" max="11012" width="9.42578125" style="298" customWidth="1"/>
    <col min="11013" max="11014" width="7.42578125" style="298" customWidth="1"/>
    <col min="11015" max="11015" width="9.42578125" style="298" customWidth="1"/>
    <col min="11016" max="11016" width="9.5703125" style="298" customWidth="1"/>
    <col min="11017" max="11017" width="11.140625" style="298" customWidth="1"/>
    <col min="11018" max="11264" width="9.140625" style="298"/>
    <col min="11265" max="11265" width="15.5703125" style="298" customWidth="1"/>
    <col min="11266" max="11267" width="11.28515625" style="298" customWidth="1"/>
    <col min="11268" max="11268" width="9.42578125" style="298" customWidth="1"/>
    <col min="11269" max="11270" width="7.42578125" style="298" customWidth="1"/>
    <col min="11271" max="11271" width="9.42578125" style="298" customWidth="1"/>
    <col min="11272" max="11272" width="9.5703125" style="298" customWidth="1"/>
    <col min="11273" max="11273" width="11.140625" style="298" customWidth="1"/>
    <col min="11274" max="11520" width="9.140625" style="298"/>
    <col min="11521" max="11521" width="15.5703125" style="298" customWidth="1"/>
    <col min="11522" max="11523" width="11.28515625" style="298" customWidth="1"/>
    <col min="11524" max="11524" width="9.42578125" style="298" customWidth="1"/>
    <col min="11525" max="11526" width="7.42578125" style="298" customWidth="1"/>
    <col min="11527" max="11527" width="9.42578125" style="298" customWidth="1"/>
    <col min="11528" max="11528" width="9.5703125" style="298" customWidth="1"/>
    <col min="11529" max="11529" width="11.140625" style="298" customWidth="1"/>
    <col min="11530" max="11776" width="9.140625" style="298"/>
    <col min="11777" max="11777" width="15.5703125" style="298" customWidth="1"/>
    <col min="11778" max="11779" width="11.28515625" style="298" customWidth="1"/>
    <col min="11780" max="11780" width="9.42578125" style="298" customWidth="1"/>
    <col min="11781" max="11782" width="7.42578125" style="298" customWidth="1"/>
    <col min="11783" max="11783" width="9.42578125" style="298" customWidth="1"/>
    <col min="11784" max="11784" width="9.5703125" style="298" customWidth="1"/>
    <col min="11785" max="11785" width="11.140625" style="298" customWidth="1"/>
    <col min="11786" max="12032" width="9.140625" style="298"/>
    <col min="12033" max="12033" width="15.5703125" style="298" customWidth="1"/>
    <col min="12034" max="12035" width="11.28515625" style="298" customWidth="1"/>
    <col min="12036" max="12036" width="9.42578125" style="298" customWidth="1"/>
    <col min="12037" max="12038" width="7.42578125" style="298" customWidth="1"/>
    <col min="12039" max="12039" width="9.42578125" style="298" customWidth="1"/>
    <col min="12040" max="12040" width="9.5703125" style="298" customWidth="1"/>
    <col min="12041" max="12041" width="11.140625" style="298" customWidth="1"/>
    <col min="12042" max="12288" width="9.140625" style="298"/>
    <col min="12289" max="12289" width="15.5703125" style="298" customWidth="1"/>
    <col min="12290" max="12291" width="11.28515625" style="298" customWidth="1"/>
    <col min="12292" max="12292" width="9.42578125" style="298" customWidth="1"/>
    <col min="12293" max="12294" width="7.42578125" style="298" customWidth="1"/>
    <col min="12295" max="12295" width="9.42578125" style="298" customWidth="1"/>
    <col min="12296" max="12296" width="9.5703125" style="298" customWidth="1"/>
    <col min="12297" max="12297" width="11.140625" style="298" customWidth="1"/>
    <col min="12298" max="12544" width="9.140625" style="298"/>
    <col min="12545" max="12545" width="15.5703125" style="298" customWidth="1"/>
    <col min="12546" max="12547" width="11.28515625" style="298" customWidth="1"/>
    <col min="12548" max="12548" width="9.42578125" style="298" customWidth="1"/>
    <col min="12549" max="12550" width="7.42578125" style="298" customWidth="1"/>
    <col min="12551" max="12551" width="9.42578125" style="298" customWidth="1"/>
    <col min="12552" max="12552" width="9.5703125" style="298" customWidth="1"/>
    <col min="12553" max="12553" width="11.140625" style="298" customWidth="1"/>
    <col min="12554" max="12800" width="9.140625" style="298"/>
    <col min="12801" max="12801" width="15.5703125" style="298" customWidth="1"/>
    <col min="12802" max="12803" width="11.28515625" style="298" customWidth="1"/>
    <col min="12804" max="12804" width="9.42578125" style="298" customWidth="1"/>
    <col min="12805" max="12806" width="7.42578125" style="298" customWidth="1"/>
    <col min="12807" max="12807" width="9.42578125" style="298" customWidth="1"/>
    <col min="12808" max="12808" width="9.5703125" style="298" customWidth="1"/>
    <col min="12809" max="12809" width="11.140625" style="298" customWidth="1"/>
    <col min="12810" max="13056" width="9.140625" style="298"/>
    <col min="13057" max="13057" width="15.5703125" style="298" customWidth="1"/>
    <col min="13058" max="13059" width="11.28515625" style="298" customWidth="1"/>
    <col min="13060" max="13060" width="9.42578125" style="298" customWidth="1"/>
    <col min="13061" max="13062" width="7.42578125" style="298" customWidth="1"/>
    <col min="13063" max="13063" width="9.42578125" style="298" customWidth="1"/>
    <col min="13064" max="13064" width="9.5703125" style="298" customWidth="1"/>
    <col min="13065" max="13065" width="11.140625" style="298" customWidth="1"/>
    <col min="13066" max="13312" width="9.140625" style="298"/>
    <col min="13313" max="13313" width="15.5703125" style="298" customWidth="1"/>
    <col min="13314" max="13315" width="11.28515625" style="298" customWidth="1"/>
    <col min="13316" max="13316" width="9.42578125" style="298" customWidth="1"/>
    <col min="13317" max="13318" width="7.42578125" style="298" customWidth="1"/>
    <col min="13319" max="13319" width="9.42578125" style="298" customWidth="1"/>
    <col min="13320" max="13320" width="9.5703125" style="298" customWidth="1"/>
    <col min="13321" max="13321" width="11.140625" style="298" customWidth="1"/>
    <col min="13322" max="13568" width="9.140625" style="298"/>
    <col min="13569" max="13569" width="15.5703125" style="298" customWidth="1"/>
    <col min="13570" max="13571" width="11.28515625" style="298" customWidth="1"/>
    <col min="13572" max="13572" width="9.42578125" style="298" customWidth="1"/>
    <col min="13573" max="13574" width="7.42578125" style="298" customWidth="1"/>
    <col min="13575" max="13575" width="9.42578125" style="298" customWidth="1"/>
    <col min="13576" max="13576" width="9.5703125" style="298" customWidth="1"/>
    <col min="13577" max="13577" width="11.140625" style="298" customWidth="1"/>
    <col min="13578" max="13824" width="9.140625" style="298"/>
    <col min="13825" max="13825" width="15.5703125" style="298" customWidth="1"/>
    <col min="13826" max="13827" width="11.28515625" style="298" customWidth="1"/>
    <col min="13828" max="13828" width="9.42578125" style="298" customWidth="1"/>
    <col min="13829" max="13830" width="7.42578125" style="298" customWidth="1"/>
    <col min="13831" max="13831" width="9.42578125" style="298" customWidth="1"/>
    <col min="13832" max="13832" width="9.5703125" style="298" customWidth="1"/>
    <col min="13833" max="13833" width="11.140625" style="298" customWidth="1"/>
    <col min="13834" max="14080" width="9.140625" style="298"/>
    <col min="14081" max="14081" width="15.5703125" style="298" customWidth="1"/>
    <col min="14082" max="14083" width="11.28515625" style="298" customWidth="1"/>
    <col min="14084" max="14084" width="9.42578125" style="298" customWidth="1"/>
    <col min="14085" max="14086" width="7.42578125" style="298" customWidth="1"/>
    <col min="14087" max="14087" width="9.42578125" style="298" customWidth="1"/>
    <col min="14088" max="14088" width="9.5703125" style="298" customWidth="1"/>
    <col min="14089" max="14089" width="11.140625" style="298" customWidth="1"/>
    <col min="14090" max="14336" width="9.140625" style="298"/>
    <col min="14337" max="14337" width="15.5703125" style="298" customWidth="1"/>
    <col min="14338" max="14339" width="11.28515625" style="298" customWidth="1"/>
    <col min="14340" max="14340" width="9.42578125" style="298" customWidth="1"/>
    <col min="14341" max="14342" width="7.42578125" style="298" customWidth="1"/>
    <col min="14343" max="14343" width="9.42578125" style="298" customWidth="1"/>
    <col min="14344" max="14344" width="9.5703125" style="298" customWidth="1"/>
    <col min="14345" max="14345" width="11.140625" style="298" customWidth="1"/>
    <col min="14346" max="14592" width="9.140625" style="298"/>
    <col min="14593" max="14593" width="15.5703125" style="298" customWidth="1"/>
    <col min="14594" max="14595" width="11.28515625" style="298" customWidth="1"/>
    <col min="14596" max="14596" width="9.42578125" style="298" customWidth="1"/>
    <col min="14597" max="14598" width="7.42578125" style="298" customWidth="1"/>
    <col min="14599" max="14599" width="9.42578125" style="298" customWidth="1"/>
    <col min="14600" max="14600" width="9.5703125" style="298" customWidth="1"/>
    <col min="14601" max="14601" width="11.140625" style="298" customWidth="1"/>
    <col min="14602" max="14848" width="9.140625" style="298"/>
    <col min="14849" max="14849" width="15.5703125" style="298" customWidth="1"/>
    <col min="14850" max="14851" width="11.28515625" style="298" customWidth="1"/>
    <col min="14852" max="14852" width="9.42578125" style="298" customWidth="1"/>
    <col min="14853" max="14854" width="7.42578125" style="298" customWidth="1"/>
    <col min="14855" max="14855" width="9.42578125" style="298" customWidth="1"/>
    <col min="14856" max="14856" width="9.5703125" style="298" customWidth="1"/>
    <col min="14857" max="14857" width="11.140625" style="298" customWidth="1"/>
    <col min="14858" max="15104" width="9.140625" style="298"/>
    <col min="15105" max="15105" width="15.5703125" style="298" customWidth="1"/>
    <col min="15106" max="15107" width="11.28515625" style="298" customWidth="1"/>
    <col min="15108" max="15108" width="9.42578125" style="298" customWidth="1"/>
    <col min="15109" max="15110" width="7.42578125" style="298" customWidth="1"/>
    <col min="15111" max="15111" width="9.42578125" style="298" customWidth="1"/>
    <col min="15112" max="15112" width="9.5703125" style="298" customWidth="1"/>
    <col min="15113" max="15113" width="11.140625" style="298" customWidth="1"/>
    <col min="15114" max="15360" width="9.140625" style="298"/>
    <col min="15361" max="15361" width="15.5703125" style="298" customWidth="1"/>
    <col min="15362" max="15363" width="11.28515625" style="298" customWidth="1"/>
    <col min="15364" max="15364" width="9.42578125" style="298" customWidth="1"/>
    <col min="15365" max="15366" width="7.42578125" style="298" customWidth="1"/>
    <col min="15367" max="15367" width="9.42578125" style="298" customWidth="1"/>
    <col min="15368" max="15368" width="9.5703125" style="298" customWidth="1"/>
    <col min="15369" max="15369" width="11.140625" style="298" customWidth="1"/>
    <col min="15370" max="15616" width="9.140625" style="298"/>
    <col min="15617" max="15617" width="15.5703125" style="298" customWidth="1"/>
    <col min="15618" max="15619" width="11.28515625" style="298" customWidth="1"/>
    <col min="15620" max="15620" width="9.42578125" style="298" customWidth="1"/>
    <col min="15621" max="15622" width="7.42578125" style="298" customWidth="1"/>
    <col min="15623" max="15623" width="9.42578125" style="298" customWidth="1"/>
    <col min="15624" max="15624" width="9.5703125" style="298" customWidth="1"/>
    <col min="15625" max="15625" width="11.140625" style="298" customWidth="1"/>
    <col min="15626" max="15872" width="9.140625" style="298"/>
    <col min="15873" max="15873" width="15.5703125" style="298" customWidth="1"/>
    <col min="15874" max="15875" width="11.28515625" style="298" customWidth="1"/>
    <col min="15876" max="15876" width="9.42578125" style="298" customWidth="1"/>
    <col min="15877" max="15878" width="7.42578125" style="298" customWidth="1"/>
    <col min="15879" max="15879" width="9.42578125" style="298" customWidth="1"/>
    <col min="15880" max="15880" width="9.5703125" style="298" customWidth="1"/>
    <col min="15881" max="15881" width="11.140625" style="298" customWidth="1"/>
    <col min="15882" max="16128" width="9.140625" style="298"/>
    <col min="16129" max="16129" width="15.5703125" style="298" customWidth="1"/>
    <col min="16130" max="16131" width="11.28515625" style="298" customWidth="1"/>
    <col min="16132" max="16132" width="9.42578125" style="298" customWidth="1"/>
    <col min="16133" max="16134" width="7.42578125" style="298" customWidth="1"/>
    <col min="16135" max="16135" width="9.42578125" style="298" customWidth="1"/>
    <col min="16136" max="16136" width="9.5703125" style="298" customWidth="1"/>
    <col min="16137" max="16137" width="11.140625" style="298" customWidth="1"/>
    <col min="16138" max="16384" width="9.140625" style="298"/>
  </cols>
  <sheetData>
    <row r="1" spans="1:9" ht="15">
      <c r="A1" s="297" t="s">
        <v>337</v>
      </c>
      <c r="B1" s="297"/>
      <c r="C1" s="297"/>
      <c r="D1" s="297"/>
      <c r="E1" s="297"/>
      <c r="F1" s="297"/>
      <c r="G1" s="297"/>
      <c r="H1" s="297"/>
      <c r="I1" s="297"/>
    </row>
    <row r="2" spans="1:9">
      <c r="A2" s="298" t="s">
        <v>311</v>
      </c>
    </row>
    <row r="3" spans="1:9">
      <c r="A3" s="299" t="s">
        <v>338</v>
      </c>
      <c r="B3" s="300" t="s">
        <v>339</v>
      </c>
      <c r="C3" s="301" t="s">
        <v>340</v>
      </c>
      <c r="D3" s="301" t="s">
        <v>341</v>
      </c>
      <c r="E3" s="302" t="s">
        <v>327</v>
      </c>
      <c r="F3" s="302"/>
      <c r="G3" s="301" t="s">
        <v>342</v>
      </c>
      <c r="H3" s="301" t="s">
        <v>343</v>
      </c>
      <c r="I3" s="301" t="s">
        <v>344</v>
      </c>
    </row>
    <row r="4" spans="1:9">
      <c r="A4" s="303"/>
      <c r="B4" s="304"/>
      <c r="C4" s="305"/>
      <c r="D4" s="305"/>
      <c r="E4" s="299" t="s">
        <v>345</v>
      </c>
      <c r="F4" s="299" t="s">
        <v>346</v>
      </c>
      <c r="G4" s="305"/>
      <c r="H4" s="305"/>
      <c r="I4" s="305"/>
    </row>
    <row r="5" spans="1:9">
      <c r="A5" s="303"/>
      <c r="B5" s="304"/>
      <c r="C5" s="305"/>
      <c r="D5" s="305"/>
      <c r="E5" s="303"/>
      <c r="F5" s="303"/>
      <c r="G5" s="305"/>
      <c r="H5" s="305"/>
      <c r="I5" s="305"/>
    </row>
    <row r="6" spans="1:9">
      <c r="A6" s="306" t="s">
        <v>49</v>
      </c>
      <c r="B6" s="307">
        <f>SUM(C6+D6+G6+H6+I6)</f>
        <v>535</v>
      </c>
      <c r="C6" s="308">
        <v>77</v>
      </c>
      <c r="D6" s="307">
        <f>SUM(E6:F6)</f>
        <v>366</v>
      </c>
      <c r="E6" s="308">
        <v>249</v>
      </c>
      <c r="F6" s="308">
        <v>117</v>
      </c>
      <c r="G6" s="308">
        <v>41</v>
      </c>
      <c r="H6" s="308">
        <v>24</v>
      </c>
      <c r="I6" s="308">
        <v>27</v>
      </c>
    </row>
    <row r="7" spans="1:9" ht="12" customHeight="1">
      <c r="A7" s="309" t="s">
        <v>50</v>
      </c>
      <c r="B7" s="310">
        <f t="shared" ref="B7:B26" si="0">SUM(C7+D7+G7+H7+I7)</f>
        <v>406</v>
      </c>
      <c r="C7" s="311">
        <v>41</v>
      </c>
      <c r="D7" s="310">
        <f t="shared" ref="D7:D26" si="1">SUM(E7:F7)</f>
        <v>255</v>
      </c>
      <c r="E7" s="311">
        <v>114</v>
      </c>
      <c r="F7" s="311">
        <v>141</v>
      </c>
      <c r="G7" s="311">
        <v>54</v>
      </c>
      <c r="H7" s="311">
        <v>39</v>
      </c>
      <c r="I7" s="311">
        <v>17</v>
      </c>
    </row>
    <row r="8" spans="1:9">
      <c r="A8" s="309" t="s">
        <v>51</v>
      </c>
      <c r="B8" s="310">
        <f t="shared" si="0"/>
        <v>603</v>
      </c>
      <c r="C8" s="311">
        <v>139</v>
      </c>
      <c r="D8" s="310">
        <f t="shared" si="1"/>
        <v>228</v>
      </c>
      <c r="E8" s="311">
        <v>72</v>
      </c>
      <c r="F8" s="311">
        <v>156</v>
      </c>
      <c r="G8" s="311">
        <v>160</v>
      </c>
      <c r="H8" s="311">
        <v>22</v>
      </c>
      <c r="I8" s="311">
        <v>54</v>
      </c>
    </row>
    <row r="9" spans="1:9">
      <c r="A9" s="309" t="s">
        <v>52</v>
      </c>
      <c r="B9" s="310">
        <f t="shared" si="0"/>
        <v>206</v>
      </c>
      <c r="C9" s="311">
        <v>20</v>
      </c>
      <c r="D9" s="310">
        <f t="shared" si="1"/>
        <v>168</v>
      </c>
      <c r="E9" s="311">
        <v>122</v>
      </c>
      <c r="F9" s="311">
        <v>46</v>
      </c>
      <c r="G9" s="311">
        <v>12</v>
      </c>
      <c r="H9" s="311">
        <v>0</v>
      </c>
      <c r="I9" s="311">
        <v>6</v>
      </c>
    </row>
    <row r="10" spans="1:9">
      <c r="A10" s="309" t="s">
        <v>53</v>
      </c>
      <c r="B10" s="310">
        <f t="shared" si="0"/>
        <v>504</v>
      </c>
      <c r="C10" s="311">
        <v>167</v>
      </c>
      <c r="D10" s="310">
        <f t="shared" si="1"/>
        <v>260</v>
      </c>
      <c r="E10" s="311">
        <v>195</v>
      </c>
      <c r="F10" s="311">
        <v>65</v>
      </c>
      <c r="G10" s="311">
        <v>54</v>
      </c>
      <c r="H10" s="311">
        <v>4</v>
      </c>
      <c r="I10" s="311">
        <v>19</v>
      </c>
    </row>
    <row r="11" spans="1:9" ht="12" customHeight="1">
      <c r="A11" s="309" t="s">
        <v>54</v>
      </c>
      <c r="B11" s="310">
        <f t="shared" si="0"/>
        <v>1138</v>
      </c>
      <c r="C11" s="311">
        <v>353</v>
      </c>
      <c r="D11" s="310">
        <f t="shared" si="1"/>
        <v>486</v>
      </c>
      <c r="E11" s="311">
        <v>268</v>
      </c>
      <c r="F11" s="311">
        <v>218</v>
      </c>
      <c r="G11" s="311">
        <v>205</v>
      </c>
      <c r="H11" s="311">
        <v>38</v>
      </c>
      <c r="I11" s="311">
        <v>56</v>
      </c>
    </row>
    <row r="12" spans="1:9">
      <c r="A12" s="309" t="s">
        <v>55</v>
      </c>
      <c r="B12" s="310">
        <f t="shared" si="0"/>
        <v>891</v>
      </c>
      <c r="C12" s="311">
        <v>147</v>
      </c>
      <c r="D12" s="310">
        <f t="shared" si="1"/>
        <v>670</v>
      </c>
      <c r="E12" s="311">
        <v>222</v>
      </c>
      <c r="F12" s="311">
        <v>448</v>
      </c>
      <c r="G12" s="311">
        <v>45</v>
      </c>
      <c r="H12" s="311">
        <v>22</v>
      </c>
      <c r="I12" s="311">
        <v>7</v>
      </c>
    </row>
    <row r="13" spans="1:9" ht="12" customHeight="1">
      <c r="A13" s="309" t="s">
        <v>56</v>
      </c>
      <c r="B13" s="310">
        <f t="shared" si="0"/>
        <v>678</v>
      </c>
      <c r="C13" s="311">
        <v>290</v>
      </c>
      <c r="D13" s="310">
        <f t="shared" si="1"/>
        <v>305</v>
      </c>
      <c r="E13" s="311">
        <v>120</v>
      </c>
      <c r="F13" s="311">
        <v>185</v>
      </c>
      <c r="G13" s="311">
        <v>43</v>
      </c>
      <c r="H13" s="311">
        <v>5</v>
      </c>
      <c r="I13" s="311">
        <v>35</v>
      </c>
    </row>
    <row r="14" spans="1:9" ht="12" customHeight="1">
      <c r="A14" s="309" t="s">
        <v>57</v>
      </c>
      <c r="B14" s="310">
        <f t="shared" si="0"/>
        <v>398</v>
      </c>
      <c r="C14" s="311">
        <v>213</v>
      </c>
      <c r="D14" s="310">
        <f t="shared" si="1"/>
        <v>116</v>
      </c>
      <c r="E14" s="311">
        <v>35</v>
      </c>
      <c r="F14" s="311">
        <v>81</v>
      </c>
      <c r="G14" s="311">
        <v>20</v>
      </c>
      <c r="H14" s="311">
        <v>20</v>
      </c>
      <c r="I14" s="311">
        <v>29</v>
      </c>
    </row>
    <row r="15" spans="1:9" ht="12" customHeight="1">
      <c r="A15" s="309" t="s">
        <v>58</v>
      </c>
      <c r="B15" s="310">
        <f t="shared" si="0"/>
        <v>464</v>
      </c>
      <c r="C15" s="311">
        <v>150</v>
      </c>
      <c r="D15" s="310">
        <f t="shared" si="1"/>
        <v>214</v>
      </c>
      <c r="E15" s="311">
        <v>171</v>
      </c>
      <c r="F15" s="311">
        <v>43</v>
      </c>
      <c r="G15" s="311">
        <v>34</v>
      </c>
      <c r="H15" s="311">
        <v>19</v>
      </c>
      <c r="I15" s="311">
        <v>47</v>
      </c>
    </row>
    <row r="16" spans="1:9">
      <c r="A16" s="309" t="s">
        <v>59</v>
      </c>
      <c r="B16" s="310">
        <f t="shared" si="0"/>
        <v>672</v>
      </c>
      <c r="C16" s="311">
        <v>86</v>
      </c>
      <c r="D16" s="310">
        <f t="shared" si="1"/>
        <v>458</v>
      </c>
      <c r="E16" s="311">
        <v>275</v>
      </c>
      <c r="F16" s="311">
        <v>183</v>
      </c>
      <c r="G16" s="311">
        <v>54</v>
      </c>
      <c r="H16" s="311">
        <v>20</v>
      </c>
      <c r="I16" s="311">
        <v>54</v>
      </c>
    </row>
    <row r="17" spans="1:9">
      <c r="A17" s="309" t="s">
        <v>60</v>
      </c>
      <c r="B17" s="310">
        <f t="shared" si="0"/>
        <v>476</v>
      </c>
      <c r="C17" s="311">
        <v>140</v>
      </c>
      <c r="D17" s="310">
        <f t="shared" si="1"/>
        <v>270</v>
      </c>
      <c r="E17" s="311">
        <v>178</v>
      </c>
      <c r="F17" s="311">
        <v>92</v>
      </c>
      <c r="G17" s="311">
        <v>24</v>
      </c>
      <c r="H17" s="311">
        <v>6</v>
      </c>
      <c r="I17" s="311">
        <v>36</v>
      </c>
    </row>
    <row r="18" spans="1:9">
      <c r="A18" s="309" t="s">
        <v>61</v>
      </c>
      <c r="B18" s="310">
        <f t="shared" si="0"/>
        <v>2076</v>
      </c>
      <c r="C18" s="311">
        <v>627</v>
      </c>
      <c r="D18" s="310">
        <f t="shared" si="1"/>
        <v>981</v>
      </c>
      <c r="E18" s="311">
        <v>663</v>
      </c>
      <c r="F18" s="311">
        <v>318</v>
      </c>
      <c r="G18" s="311">
        <v>252</v>
      </c>
      <c r="H18" s="311">
        <v>90</v>
      </c>
      <c r="I18" s="311">
        <v>126</v>
      </c>
    </row>
    <row r="19" spans="1:9" ht="12" customHeight="1">
      <c r="A19" s="309" t="s">
        <v>347</v>
      </c>
      <c r="B19" s="310">
        <f t="shared" si="0"/>
        <v>876</v>
      </c>
      <c r="C19" s="311">
        <v>195</v>
      </c>
      <c r="D19" s="310">
        <f t="shared" si="1"/>
        <v>548</v>
      </c>
      <c r="E19" s="311">
        <v>87</v>
      </c>
      <c r="F19" s="311">
        <v>461</v>
      </c>
      <c r="G19" s="311">
        <v>35</v>
      </c>
      <c r="H19" s="311">
        <v>24</v>
      </c>
      <c r="I19" s="311">
        <v>74</v>
      </c>
    </row>
    <row r="20" spans="1:9">
      <c r="A20" s="309" t="s">
        <v>348</v>
      </c>
      <c r="B20" s="310">
        <f t="shared" si="0"/>
        <v>13217</v>
      </c>
      <c r="C20" s="311">
        <v>3829</v>
      </c>
      <c r="D20" s="310">
        <f t="shared" si="1"/>
        <v>7354</v>
      </c>
      <c r="E20" s="311">
        <v>5125</v>
      </c>
      <c r="F20" s="311">
        <v>2229</v>
      </c>
      <c r="G20" s="311">
        <v>2034</v>
      </c>
      <c r="H20" s="311">
        <v>0</v>
      </c>
      <c r="I20" s="311">
        <v>0</v>
      </c>
    </row>
    <row r="21" spans="1:9" ht="12" customHeight="1">
      <c r="A21" s="309" t="s">
        <v>349</v>
      </c>
      <c r="B21" s="310">
        <f t="shared" si="0"/>
        <v>134</v>
      </c>
      <c r="C21" s="311">
        <v>0</v>
      </c>
      <c r="D21" s="310">
        <f t="shared" si="1"/>
        <v>134</v>
      </c>
      <c r="E21" s="311">
        <v>134</v>
      </c>
      <c r="F21" s="311">
        <v>0</v>
      </c>
      <c r="G21" s="311">
        <v>0</v>
      </c>
      <c r="H21" s="311">
        <v>0</v>
      </c>
      <c r="I21" s="311">
        <v>0</v>
      </c>
    </row>
    <row r="22" spans="1:9">
      <c r="A22" s="309" t="s">
        <v>350</v>
      </c>
      <c r="B22" s="310">
        <f t="shared" si="0"/>
        <v>94</v>
      </c>
      <c r="C22" s="311">
        <v>0</v>
      </c>
      <c r="D22" s="310">
        <f t="shared" si="1"/>
        <v>94</v>
      </c>
      <c r="E22" s="311">
        <v>94</v>
      </c>
      <c r="F22" s="311">
        <v>0</v>
      </c>
      <c r="G22" s="311">
        <v>0</v>
      </c>
      <c r="H22" s="311">
        <v>0</v>
      </c>
      <c r="I22" s="311">
        <v>0</v>
      </c>
    </row>
    <row r="23" spans="1:9" ht="12" customHeight="1">
      <c r="A23" s="309" t="s">
        <v>351</v>
      </c>
      <c r="B23" s="310">
        <f t="shared" si="0"/>
        <v>489</v>
      </c>
      <c r="C23" s="311">
        <v>0</v>
      </c>
      <c r="D23" s="310">
        <f t="shared" si="1"/>
        <v>489</v>
      </c>
      <c r="E23" s="311">
        <v>16</v>
      </c>
      <c r="F23" s="311">
        <v>473</v>
      </c>
      <c r="G23" s="311">
        <v>0</v>
      </c>
      <c r="H23" s="311">
        <v>0</v>
      </c>
      <c r="I23" s="311">
        <v>0</v>
      </c>
    </row>
    <row r="24" spans="1:9">
      <c r="A24" s="309" t="s">
        <v>62</v>
      </c>
      <c r="B24" s="310">
        <f t="shared" si="0"/>
        <v>1533</v>
      </c>
      <c r="C24" s="311">
        <v>584</v>
      </c>
      <c r="D24" s="310">
        <f t="shared" si="1"/>
        <v>427</v>
      </c>
      <c r="E24" s="311">
        <v>265</v>
      </c>
      <c r="F24" s="311">
        <v>162</v>
      </c>
      <c r="G24" s="311">
        <v>343</v>
      </c>
      <c r="H24" s="311">
        <v>131</v>
      </c>
      <c r="I24" s="311">
        <v>48</v>
      </c>
    </row>
    <row r="25" spans="1:9">
      <c r="A25" s="309" t="s">
        <v>352</v>
      </c>
      <c r="B25" s="310">
        <f t="shared" si="0"/>
        <v>2357</v>
      </c>
      <c r="C25" s="311">
        <v>455</v>
      </c>
      <c r="D25" s="310">
        <f t="shared" si="1"/>
        <v>1318</v>
      </c>
      <c r="E25" s="311">
        <v>803</v>
      </c>
      <c r="F25" s="311">
        <v>515</v>
      </c>
      <c r="G25" s="311">
        <v>283</v>
      </c>
      <c r="H25" s="311">
        <v>236</v>
      </c>
      <c r="I25" s="311">
        <v>65</v>
      </c>
    </row>
    <row r="26" spans="1:9">
      <c r="A26" s="309" t="s">
        <v>353</v>
      </c>
      <c r="B26" s="310">
        <f t="shared" si="0"/>
        <v>2313</v>
      </c>
      <c r="C26" s="311">
        <v>283</v>
      </c>
      <c r="D26" s="310">
        <f t="shared" si="1"/>
        <v>1794</v>
      </c>
      <c r="E26" s="311">
        <v>902</v>
      </c>
      <c r="F26" s="311">
        <v>892</v>
      </c>
      <c r="G26" s="311">
        <v>170</v>
      </c>
      <c r="H26" s="311">
        <v>39</v>
      </c>
      <c r="I26" s="311">
        <v>27</v>
      </c>
    </row>
    <row r="27" spans="1:9" ht="12" customHeight="1">
      <c r="A27" s="312" t="s">
        <v>65</v>
      </c>
      <c r="B27" s="313">
        <f>SUM(B6:B26)</f>
        <v>30060</v>
      </c>
      <c r="C27" s="314">
        <f t="shared" ref="C27:I27" si="2">SUM(C6:C26)</f>
        <v>7796</v>
      </c>
      <c r="D27" s="313">
        <f t="shared" si="2"/>
        <v>16935</v>
      </c>
      <c r="E27" s="314">
        <f t="shared" si="2"/>
        <v>10110</v>
      </c>
      <c r="F27" s="314">
        <f t="shared" si="2"/>
        <v>6825</v>
      </c>
      <c r="G27" s="314">
        <f t="shared" si="2"/>
        <v>3863</v>
      </c>
      <c r="H27" s="314">
        <f t="shared" si="2"/>
        <v>739</v>
      </c>
      <c r="I27" s="314">
        <f t="shared" si="2"/>
        <v>727</v>
      </c>
    </row>
  </sheetData>
  <mergeCells count="11">
    <mergeCell ref="F4:F5"/>
    <mergeCell ref="A1:I1"/>
    <mergeCell ref="A3:A5"/>
    <mergeCell ref="B3:B5"/>
    <mergeCell ref="C3:C5"/>
    <mergeCell ref="D3:D5"/>
    <mergeCell ref="E3:F3"/>
    <mergeCell ref="G3:G5"/>
    <mergeCell ref="H3:H5"/>
    <mergeCell ref="I3:I5"/>
    <mergeCell ref="E4:E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O42" sqref="O42"/>
    </sheetView>
  </sheetViews>
  <sheetFormatPr defaultRowHeight="14.25"/>
  <cols>
    <col min="1" max="1" width="4.5703125" style="315" customWidth="1"/>
    <col min="2" max="2" width="24.28515625" style="315" customWidth="1"/>
    <col min="3" max="3" width="7" style="315" customWidth="1"/>
    <col min="4" max="4" width="8.5703125" style="315" customWidth="1"/>
    <col min="5" max="5" width="7.28515625" style="315" customWidth="1"/>
    <col min="6" max="6" width="8.5703125" style="315" customWidth="1"/>
    <col min="7" max="7" width="6.7109375" style="315" customWidth="1"/>
    <col min="8" max="8" width="8.5703125" style="315" customWidth="1"/>
    <col min="9" max="9" width="10" style="315" customWidth="1"/>
    <col min="10" max="256" width="9.140625" style="315"/>
    <col min="257" max="257" width="4.5703125" style="315" customWidth="1"/>
    <col min="258" max="258" width="24.28515625" style="315" customWidth="1"/>
    <col min="259" max="259" width="7" style="315" customWidth="1"/>
    <col min="260" max="260" width="8.5703125" style="315" customWidth="1"/>
    <col min="261" max="261" width="7.28515625" style="315" customWidth="1"/>
    <col min="262" max="262" width="8.5703125" style="315" customWidth="1"/>
    <col min="263" max="263" width="6.7109375" style="315" customWidth="1"/>
    <col min="264" max="264" width="8.5703125" style="315" customWidth="1"/>
    <col min="265" max="265" width="10" style="315" customWidth="1"/>
    <col min="266" max="512" width="9.140625" style="315"/>
    <col min="513" max="513" width="4.5703125" style="315" customWidth="1"/>
    <col min="514" max="514" width="24.28515625" style="315" customWidth="1"/>
    <col min="515" max="515" width="7" style="315" customWidth="1"/>
    <col min="516" max="516" width="8.5703125" style="315" customWidth="1"/>
    <col min="517" max="517" width="7.28515625" style="315" customWidth="1"/>
    <col min="518" max="518" width="8.5703125" style="315" customWidth="1"/>
    <col min="519" max="519" width="6.7109375" style="315" customWidth="1"/>
    <col min="520" max="520" width="8.5703125" style="315" customWidth="1"/>
    <col min="521" max="521" width="10" style="315" customWidth="1"/>
    <col min="522" max="768" width="9.140625" style="315"/>
    <col min="769" max="769" width="4.5703125" style="315" customWidth="1"/>
    <col min="770" max="770" width="24.28515625" style="315" customWidth="1"/>
    <col min="771" max="771" width="7" style="315" customWidth="1"/>
    <col min="772" max="772" width="8.5703125" style="315" customWidth="1"/>
    <col min="773" max="773" width="7.28515625" style="315" customWidth="1"/>
    <col min="774" max="774" width="8.5703125" style="315" customWidth="1"/>
    <col min="775" max="775" width="6.7109375" style="315" customWidth="1"/>
    <col min="776" max="776" width="8.5703125" style="315" customWidth="1"/>
    <col min="777" max="777" width="10" style="315" customWidth="1"/>
    <col min="778" max="1024" width="9.140625" style="315"/>
    <col min="1025" max="1025" width="4.5703125" style="315" customWidth="1"/>
    <col min="1026" max="1026" width="24.28515625" style="315" customWidth="1"/>
    <col min="1027" max="1027" width="7" style="315" customWidth="1"/>
    <col min="1028" max="1028" width="8.5703125" style="315" customWidth="1"/>
    <col min="1029" max="1029" width="7.28515625" style="315" customWidth="1"/>
    <col min="1030" max="1030" width="8.5703125" style="315" customWidth="1"/>
    <col min="1031" max="1031" width="6.7109375" style="315" customWidth="1"/>
    <col min="1032" max="1032" width="8.5703125" style="315" customWidth="1"/>
    <col min="1033" max="1033" width="10" style="315" customWidth="1"/>
    <col min="1034" max="1280" width="9.140625" style="315"/>
    <col min="1281" max="1281" width="4.5703125" style="315" customWidth="1"/>
    <col min="1282" max="1282" width="24.28515625" style="315" customWidth="1"/>
    <col min="1283" max="1283" width="7" style="315" customWidth="1"/>
    <col min="1284" max="1284" width="8.5703125" style="315" customWidth="1"/>
    <col min="1285" max="1285" width="7.28515625" style="315" customWidth="1"/>
    <col min="1286" max="1286" width="8.5703125" style="315" customWidth="1"/>
    <col min="1287" max="1287" width="6.7109375" style="315" customWidth="1"/>
    <col min="1288" max="1288" width="8.5703125" style="315" customWidth="1"/>
    <col min="1289" max="1289" width="10" style="315" customWidth="1"/>
    <col min="1290" max="1536" width="9.140625" style="315"/>
    <col min="1537" max="1537" width="4.5703125" style="315" customWidth="1"/>
    <col min="1538" max="1538" width="24.28515625" style="315" customWidth="1"/>
    <col min="1539" max="1539" width="7" style="315" customWidth="1"/>
    <col min="1540" max="1540" width="8.5703125" style="315" customWidth="1"/>
    <col min="1541" max="1541" width="7.28515625" style="315" customWidth="1"/>
    <col min="1542" max="1542" width="8.5703125" style="315" customWidth="1"/>
    <col min="1543" max="1543" width="6.7109375" style="315" customWidth="1"/>
    <col min="1544" max="1544" width="8.5703125" style="315" customWidth="1"/>
    <col min="1545" max="1545" width="10" style="315" customWidth="1"/>
    <col min="1546" max="1792" width="9.140625" style="315"/>
    <col min="1793" max="1793" width="4.5703125" style="315" customWidth="1"/>
    <col min="1794" max="1794" width="24.28515625" style="315" customWidth="1"/>
    <col min="1795" max="1795" width="7" style="315" customWidth="1"/>
    <col min="1796" max="1796" width="8.5703125" style="315" customWidth="1"/>
    <col min="1797" max="1797" width="7.28515625" style="315" customWidth="1"/>
    <col min="1798" max="1798" width="8.5703125" style="315" customWidth="1"/>
    <col min="1799" max="1799" width="6.7109375" style="315" customWidth="1"/>
    <col min="1800" max="1800" width="8.5703125" style="315" customWidth="1"/>
    <col min="1801" max="1801" width="10" style="315" customWidth="1"/>
    <col min="1802" max="2048" width="9.140625" style="315"/>
    <col min="2049" max="2049" width="4.5703125" style="315" customWidth="1"/>
    <col min="2050" max="2050" width="24.28515625" style="315" customWidth="1"/>
    <col min="2051" max="2051" width="7" style="315" customWidth="1"/>
    <col min="2052" max="2052" width="8.5703125" style="315" customWidth="1"/>
    <col min="2053" max="2053" width="7.28515625" style="315" customWidth="1"/>
    <col min="2054" max="2054" width="8.5703125" style="315" customWidth="1"/>
    <col min="2055" max="2055" width="6.7109375" style="315" customWidth="1"/>
    <col min="2056" max="2056" width="8.5703125" style="315" customWidth="1"/>
    <col min="2057" max="2057" width="10" style="315" customWidth="1"/>
    <col min="2058" max="2304" width="9.140625" style="315"/>
    <col min="2305" max="2305" width="4.5703125" style="315" customWidth="1"/>
    <col min="2306" max="2306" width="24.28515625" style="315" customWidth="1"/>
    <col min="2307" max="2307" width="7" style="315" customWidth="1"/>
    <col min="2308" max="2308" width="8.5703125" style="315" customWidth="1"/>
    <col min="2309" max="2309" width="7.28515625" style="315" customWidth="1"/>
    <col min="2310" max="2310" width="8.5703125" style="315" customWidth="1"/>
    <col min="2311" max="2311" width="6.7109375" style="315" customWidth="1"/>
    <col min="2312" max="2312" width="8.5703125" style="315" customWidth="1"/>
    <col min="2313" max="2313" width="10" style="315" customWidth="1"/>
    <col min="2314" max="2560" width="9.140625" style="315"/>
    <col min="2561" max="2561" width="4.5703125" style="315" customWidth="1"/>
    <col min="2562" max="2562" width="24.28515625" style="315" customWidth="1"/>
    <col min="2563" max="2563" width="7" style="315" customWidth="1"/>
    <col min="2564" max="2564" width="8.5703125" style="315" customWidth="1"/>
    <col min="2565" max="2565" width="7.28515625" style="315" customWidth="1"/>
    <col min="2566" max="2566" width="8.5703125" style="315" customWidth="1"/>
    <col min="2567" max="2567" width="6.7109375" style="315" customWidth="1"/>
    <col min="2568" max="2568" width="8.5703125" style="315" customWidth="1"/>
    <col min="2569" max="2569" width="10" style="315" customWidth="1"/>
    <col min="2570" max="2816" width="9.140625" style="315"/>
    <col min="2817" max="2817" width="4.5703125" style="315" customWidth="1"/>
    <col min="2818" max="2818" width="24.28515625" style="315" customWidth="1"/>
    <col min="2819" max="2819" width="7" style="315" customWidth="1"/>
    <col min="2820" max="2820" width="8.5703125" style="315" customWidth="1"/>
    <col min="2821" max="2821" width="7.28515625" style="315" customWidth="1"/>
    <col min="2822" max="2822" width="8.5703125" style="315" customWidth="1"/>
    <col min="2823" max="2823" width="6.7109375" style="315" customWidth="1"/>
    <col min="2824" max="2824" width="8.5703125" style="315" customWidth="1"/>
    <col min="2825" max="2825" width="10" style="315" customWidth="1"/>
    <col min="2826" max="3072" width="9.140625" style="315"/>
    <col min="3073" max="3073" width="4.5703125" style="315" customWidth="1"/>
    <col min="3074" max="3074" width="24.28515625" style="315" customWidth="1"/>
    <col min="3075" max="3075" width="7" style="315" customWidth="1"/>
    <col min="3076" max="3076" width="8.5703125" style="315" customWidth="1"/>
    <col min="3077" max="3077" width="7.28515625" style="315" customWidth="1"/>
    <col min="3078" max="3078" width="8.5703125" style="315" customWidth="1"/>
    <col min="3079" max="3079" width="6.7109375" style="315" customWidth="1"/>
    <col min="3080" max="3080" width="8.5703125" style="315" customWidth="1"/>
    <col min="3081" max="3081" width="10" style="315" customWidth="1"/>
    <col min="3082" max="3328" width="9.140625" style="315"/>
    <col min="3329" max="3329" width="4.5703125" style="315" customWidth="1"/>
    <col min="3330" max="3330" width="24.28515625" style="315" customWidth="1"/>
    <col min="3331" max="3331" width="7" style="315" customWidth="1"/>
    <col min="3332" max="3332" width="8.5703125" style="315" customWidth="1"/>
    <col min="3333" max="3333" width="7.28515625" style="315" customWidth="1"/>
    <col min="3334" max="3334" width="8.5703125" style="315" customWidth="1"/>
    <col min="3335" max="3335" width="6.7109375" style="315" customWidth="1"/>
    <col min="3336" max="3336" width="8.5703125" style="315" customWidth="1"/>
    <col min="3337" max="3337" width="10" style="315" customWidth="1"/>
    <col min="3338" max="3584" width="9.140625" style="315"/>
    <col min="3585" max="3585" width="4.5703125" style="315" customWidth="1"/>
    <col min="3586" max="3586" width="24.28515625" style="315" customWidth="1"/>
    <col min="3587" max="3587" width="7" style="315" customWidth="1"/>
    <col min="3588" max="3588" width="8.5703125" style="315" customWidth="1"/>
    <col min="3589" max="3589" width="7.28515625" style="315" customWidth="1"/>
    <col min="3590" max="3590" width="8.5703125" style="315" customWidth="1"/>
    <col min="3591" max="3591" width="6.7109375" style="315" customWidth="1"/>
    <col min="3592" max="3592" width="8.5703125" style="315" customWidth="1"/>
    <col min="3593" max="3593" width="10" style="315" customWidth="1"/>
    <col min="3594" max="3840" width="9.140625" style="315"/>
    <col min="3841" max="3841" width="4.5703125" style="315" customWidth="1"/>
    <col min="3842" max="3842" width="24.28515625" style="315" customWidth="1"/>
    <col min="3843" max="3843" width="7" style="315" customWidth="1"/>
    <col min="3844" max="3844" width="8.5703125" style="315" customWidth="1"/>
    <col min="3845" max="3845" width="7.28515625" style="315" customWidth="1"/>
    <col min="3846" max="3846" width="8.5703125" style="315" customWidth="1"/>
    <col min="3847" max="3847" width="6.7109375" style="315" customWidth="1"/>
    <col min="3848" max="3848" width="8.5703125" style="315" customWidth="1"/>
    <col min="3849" max="3849" width="10" style="315" customWidth="1"/>
    <col min="3850" max="4096" width="9.140625" style="315"/>
    <col min="4097" max="4097" width="4.5703125" style="315" customWidth="1"/>
    <col min="4098" max="4098" width="24.28515625" style="315" customWidth="1"/>
    <col min="4099" max="4099" width="7" style="315" customWidth="1"/>
    <col min="4100" max="4100" width="8.5703125" style="315" customWidth="1"/>
    <col min="4101" max="4101" width="7.28515625" style="315" customWidth="1"/>
    <col min="4102" max="4102" width="8.5703125" style="315" customWidth="1"/>
    <col min="4103" max="4103" width="6.7109375" style="315" customWidth="1"/>
    <col min="4104" max="4104" width="8.5703125" style="315" customWidth="1"/>
    <col min="4105" max="4105" width="10" style="315" customWidth="1"/>
    <col min="4106" max="4352" width="9.140625" style="315"/>
    <col min="4353" max="4353" width="4.5703125" style="315" customWidth="1"/>
    <col min="4354" max="4354" width="24.28515625" style="315" customWidth="1"/>
    <col min="4355" max="4355" width="7" style="315" customWidth="1"/>
    <col min="4356" max="4356" width="8.5703125" style="315" customWidth="1"/>
    <col min="4357" max="4357" width="7.28515625" style="315" customWidth="1"/>
    <col min="4358" max="4358" width="8.5703125" style="315" customWidth="1"/>
    <col min="4359" max="4359" width="6.7109375" style="315" customWidth="1"/>
    <col min="4360" max="4360" width="8.5703125" style="315" customWidth="1"/>
    <col min="4361" max="4361" width="10" style="315" customWidth="1"/>
    <col min="4362" max="4608" width="9.140625" style="315"/>
    <col min="4609" max="4609" width="4.5703125" style="315" customWidth="1"/>
    <col min="4610" max="4610" width="24.28515625" style="315" customWidth="1"/>
    <col min="4611" max="4611" width="7" style="315" customWidth="1"/>
    <col min="4612" max="4612" width="8.5703125" style="315" customWidth="1"/>
    <col min="4613" max="4613" width="7.28515625" style="315" customWidth="1"/>
    <col min="4614" max="4614" width="8.5703125" style="315" customWidth="1"/>
    <col min="4615" max="4615" width="6.7109375" style="315" customWidth="1"/>
    <col min="4616" max="4616" width="8.5703125" style="315" customWidth="1"/>
    <col min="4617" max="4617" width="10" style="315" customWidth="1"/>
    <col min="4618" max="4864" width="9.140625" style="315"/>
    <col min="4865" max="4865" width="4.5703125" style="315" customWidth="1"/>
    <col min="4866" max="4866" width="24.28515625" style="315" customWidth="1"/>
    <col min="4867" max="4867" width="7" style="315" customWidth="1"/>
    <col min="4868" max="4868" width="8.5703125" style="315" customWidth="1"/>
    <col min="4869" max="4869" width="7.28515625" style="315" customWidth="1"/>
    <col min="4870" max="4870" width="8.5703125" style="315" customWidth="1"/>
    <col min="4871" max="4871" width="6.7109375" style="315" customWidth="1"/>
    <col min="4872" max="4872" width="8.5703125" style="315" customWidth="1"/>
    <col min="4873" max="4873" width="10" style="315" customWidth="1"/>
    <col min="4874" max="5120" width="9.140625" style="315"/>
    <col min="5121" max="5121" width="4.5703125" style="315" customWidth="1"/>
    <col min="5122" max="5122" width="24.28515625" style="315" customWidth="1"/>
    <col min="5123" max="5123" width="7" style="315" customWidth="1"/>
    <col min="5124" max="5124" width="8.5703125" style="315" customWidth="1"/>
    <col min="5125" max="5125" width="7.28515625" style="315" customWidth="1"/>
    <col min="5126" max="5126" width="8.5703125" style="315" customWidth="1"/>
    <col min="5127" max="5127" width="6.7109375" style="315" customWidth="1"/>
    <col min="5128" max="5128" width="8.5703125" style="315" customWidth="1"/>
    <col min="5129" max="5129" width="10" style="315" customWidth="1"/>
    <col min="5130" max="5376" width="9.140625" style="315"/>
    <col min="5377" max="5377" width="4.5703125" style="315" customWidth="1"/>
    <col min="5378" max="5378" width="24.28515625" style="315" customWidth="1"/>
    <col min="5379" max="5379" width="7" style="315" customWidth="1"/>
    <col min="5380" max="5380" width="8.5703125" style="315" customWidth="1"/>
    <col min="5381" max="5381" width="7.28515625" style="315" customWidth="1"/>
    <col min="5382" max="5382" width="8.5703125" style="315" customWidth="1"/>
    <col min="5383" max="5383" width="6.7109375" style="315" customWidth="1"/>
    <col min="5384" max="5384" width="8.5703125" style="315" customWidth="1"/>
    <col min="5385" max="5385" width="10" style="315" customWidth="1"/>
    <col min="5386" max="5632" width="9.140625" style="315"/>
    <col min="5633" max="5633" width="4.5703125" style="315" customWidth="1"/>
    <col min="5634" max="5634" width="24.28515625" style="315" customWidth="1"/>
    <col min="5635" max="5635" width="7" style="315" customWidth="1"/>
    <col min="5636" max="5636" width="8.5703125" style="315" customWidth="1"/>
    <col min="5637" max="5637" width="7.28515625" style="315" customWidth="1"/>
    <col min="5638" max="5638" width="8.5703125" style="315" customWidth="1"/>
    <col min="5639" max="5639" width="6.7109375" style="315" customWidth="1"/>
    <col min="5640" max="5640" width="8.5703125" style="315" customWidth="1"/>
    <col min="5641" max="5641" width="10" style="315" customWidth="1"/>
    <col min="5642" max="5888" width="9.140625" style="315"/>
    <col min="5889" max="5889" width="4.5703125" style="315" customWidth="1"/>
    <col min="5890" max="5890" width="24.28515625" style="315" customWidth="1"/>
    <col min="5891" max="5891" width="7" style="315" customWidth="1"/>
    <col min="5892" max="5892" width="8.5703125" style="315" customWidth="1"/>
    <col min="5893" max="5893" width="7.28515625" style="315" customWidth="1"/>
    <col min="5894" max="5894" width="8.5703125" style="315" customWidth="1"/>
    <col min="5895" max="5895" width="6.7109375" style="315" customWidth="1"/>
    <col min="5896" max="5896" width="8.5703125" style="315" customWidth="1"/>
    <col min="5897" max="5897" width="10" style="315" customWidth="1"/>
    <col min="5898" max="6144" width="9.140625" style="315"/>
    <col min="6145" max="6145" width="4.5703125" style="315" customWidth="1"/>
    <col min="6146" max="6146" width="24.28515625" style="315" customWidth="1"/>
    <col min="6147" max="6147" width="7" style="315" customWidth="1"/>
    <col min="6148" max="6148" width="8.5703125" style="315" customWidth="1"/>
    <col min="6149" max="6149" width="7.28515625" style="315" customWidth="1"/>
    <col min="6150" max="6150" width="8.5703125" style="315" customWidth="1"/>
    <col min="6151" max="6151" width="6.7109375" style="315" customWidth="1"/>
    <col min="6152" max="6152" width="8.5703125" style="315" customWidth="1"/>
    <col min="6153" max="6153" width="10" style="315" customWidth="1"/>
    <col min="6154" max="6400" width="9.140625" style="315"/>
    <col min="6401" max="6401" width="4.5703125" style="315" customWidth="1"/>
    <col min="6402" max="6402" width="24.28515625" style="315" customWidth="1"/>
    <col min="6403" max="6403" width="7" style="315" customWidth="1"/>
    <col min="6404" max="6404" width="8.5703125" style="315" customWidth="1"/>
    <col min="6405" max="6405" width="7.28515625" style="315" customWidth="1"/>
    <col min="6406" max="6406" width="8.5703125" style="315" customWidth="1"/>
    <col min="6407" max="6407" width="6.7109375" style="315" customWidth="1"/>
    <col min="6408" max="6408" width="8.5703125" style="315" customWidth="1"/>
    <col min="6409" max="6409" width="10" style="315" customWidth="1"/>
    <col min="6410" max="6656" width="9.140625" style="315"/>
    <col min="6657" max="6657" width="4.5703125" style="315" customWidth="1"/>
    <col min="6658" max="6658" width="24.28515625" style="315" customWidth="1"/>
    <col min="6659" max="6659" width="7" style="315" customWidth="1"/>
    <col min="6660" max="6660" width="8.5703125" style="315" customWidth="1"/>
    <col min="6661" max="6661" width="7.28515625" style="315" customWidth="1"/>
    <col min="6662" max="6662" width="8.5703125" style="315" customWidth="1"/>
    <col min="6663" max="6663" width="6.7109375" style="315" customWidth="1"/>
    <col min="6664" max="6664" width="8.5703125" style="315" customWidth="1"/>
    <col min="6665" max="6665" width="10" style="315" customWidth="1"/>
    <col min="6666" max="6912" width="9.140625" style="315"/>
    <col min="6913" max="6913" width="4.5703125" style="315" customWidth="1"/>
    <col min="6914" max="6914" width="24.28515625" style="315" customWidth="1"/>
    <col min="6915" max="6915" width="7" style="315" customWidth="1"/>
    <col min="6916" max="6916" width="8.5703125" style="315" customWidth="1"/>
    <col min="6917" max="6917" width="7.28515625" style="315" customWidth="1"/>
    <col min="6918" max="6918" width="8.5703125" style="315" customWidth="1"/>
    <col min="6919" max="6919" width="6.7109375" style="315" customWidth="1"/>
    <col min="6920" max="6920" width="8.5703125" style="315" customWidth="1"/>
    <col min="6921" max="6921" width="10" style="315" customWidth="1"/>
    <col min="6922" max="7168" width="9.140625" style="315"/>
    <col min="7169" max="7169" width="4.5703125" style="315" customWidth="1"/>
    <col min="7170" max="7170" width="24.28515625" style="315" customWidth="1"/>
    <col min="7171" max="7171" width="7" style="315" customWidth="1"/>
    <col min="7172" max="7172" width="8.5703125" style="315" customWidth="1"/>
    <col min="7173" max="7173" width="7.28515625" style="315" customWidth="1"/>
    <col min="7174" max="7174" width="8.5703125" style="315" customWidth="1"/>
    <col min="7175" max="7175" width="6.7109375" style="315" customWidth="1"/>
    <col min="7176" max="7176" width="8.5703125" style="315" customWidth="1"/>
    <col min="7177" max="7177" width="10" style="315" customWidth="1"/>
    <col min="7178" max="7424" width="9.140625" style="315"/>
    <col min="7425" max="7425" width="4.5703125" style="315" customWidth="1"/>
    <col min="7426" max="7426" width="24.28515625" style="315" customWidth="1"/>
    <col min="7427" max="7427" width="7" style="315" customWidth="1"/>
    <col min="7428" max="7428" width="8.5703125" style="315" customWidth="1"/>
    <col min="7429" max="7429" width="7.28515625" style="315" customWidth="1"/>
    <col min="7430" max="7430" width="8.5703125" style="315" customWidth="1"/>
    <col min="7431" max="7431" width="6.7109375" style="315" customWidth="1"/>
    <col min="7432" max="7432" width="8.5703125" style="315" customWidth="1"/>
    <col min="7433" max="7433" width="10" style="315" customWidth="1"/>
    <col min="7434" max="7680" width="9.140625" style="315"/>
    <col min="7681" max="7681" width="4.5703125" style="315" customWidth="1"/>
    <col min="7682" max="7682" width="24.28515625" style="315" customWidth="1"/>
    <col min="7683" max="7683" width="7" style="315" customWidth="1"/>
    <col min="7684" max="7684" width="8.5703125" style="315" customWidth="1"/>
    <col min="7685" max="7685" width="7.28515625" style="315" customWidth="1"/>
    <col min="7686" max="7686" width="8.5703125" style="315" customWidth="1"/>
    <col min="7687" max="7687" width="6.7109375" style="315" customWidth="1"/>
    <col min="7688" max="7688" width="8.5703125" style="315" customWidth="1"/>
    <col min="7689" max="7689" width="10" style="315" customWidth="1"/>
    <col min="7690" max="7936" width="9.140625" style="315"/>
    <col min="7937" max="7937" width="4.5703125" style="315" customWidth="1"/>
    <col min="7938" max="7938" width="24.28515625" style="315" customWidth="1"/>
    <col min="7939" max="7939" width="7" style="315" customWidth="1"/>
    <col min="7940" max="7940" width="8.5703125" style="315" customWidth="1"/>
    <col min="7941" max="7941" width="7.28515625" style="315" customWidth="1"/>
    <col min="7942" max="7942" width="8.5703125" style="315" customWidth="1"/>
    <col min="7943" max="7943" width="6.7109375" style="315" customWidth="1"/>
    <col min="7944" max="7944" width="8.5703125" style="315" customWidth="1"/>
    <col min="7945" max="7945" width="10" style="315" customWidth="1"/>
    <col min="7946" max="8192" width="9.140625" style="315"/>
    <col min="8193" max="8193" width="4.5703125" style="315" customWidth="1"/>
    <col min="8194" max="8194" width="24.28515625" style="315" customWidth="1"/>
    <col min="8195" max="8195" width="7" style="315" customWidth="1"/>
    <col min="8196" max="8196" width="8.5703125" style="315" customWidth="1"/>
    <col min="8197" max="8197" width="7.28515625" style="315" customWidth="1"/>
    <col min="8198" max="8198" width="8.5703125" style="315" customWidth="1"/>
    <col min="8199" max="8199" width="6.7109375" style="315" customWidth="1"/>
    <col min="8200" max="8200" width="8.5703125" style="315" customWidth="1"/>
    <col min="8201" max="8201" width="10" style="315" customWidth="1"/>
    <col min="8202" max="8448" width="9.140625" style="315"/>
    <col min="8449" max="8449" width="4.5703125" style="315" customWidth="1"/>
    <col min="8450" max="8450" width="24.28515625" style="315" customWidth="1"/>
    <col min="8451" max="8451" width="7" style="315" customWidth="1"/>
    <col min="8452" max="8452" width="8.5703125" style="315" customWidth="1"/>
    <col min="8453" max="8453" width="7.28515625" style="315" customWidth="1"/>
    <col min="8454" max="8454" width="8.5703125" style="315" customWidth="1"/>
    <col min="8455" max="8455" width="6.7109375" style="315" customWidth="1"/>
    <col min="8456" max="8456" width="8.5703125" style="315" customWidth="1"/>
    <col min="8457" max="8457" width="10" style="315" customWidth="1"/>
    <col min="8458" max="8704" width="9.140625" style="315"/>
    <col min="8705" max="8705" width="4.5703125" style="315" customWidth="1"/>
    <col min="8706" max="8706" width="24.28515625" style="315" customWidth="1"/>
    <col min="8707" max="8707" width="7" style="315" customWidth="1"/>
    <col min="8708" max="8708" width="8.5703125" style="315" customWidth="1"/>
    <col min="8709" max="8709" width="7.28515625" style="315" customWidth="1"/>
    <col min="8710" max="8710" width="8.5703125" style="315" customWidth="1"/>
    <col min="8711" max="8711" width="6.7109375" style="315" customWidth="1"/>
    <col min="8712" max="8712" width="8.5703125" style="315" customWidth="1"/>
    <col min="8713" max="8713" width="10" style="315" customWidth="1"/>
    <col min="8714" max="8960" width="9.140625" style="315"/>
    <col min="8961" max="8961" width="4.5703125" style="315" customWidth="1"/>
    <col min="8962" max="8962" width="24.28515625" style="315" customWidth="1"/>
    <col min="8963" max="8963" width="7" style="315" customWidth="1"/>
    <col min="8964" max="8964" width="8.5703125" style="315" customWidth="1"/>
    <col min="8965" max="8965" width="7.28515625" style="315" customWidth="1"/>
    <col min="8966" max="8966" width="8.5703125" style="315" customWidth="1"/>
    <col min="8967" max="8967" width="6.7109375" style="315" customWidth="1"/>
    <col min="8968" max="8968" width="8.5703125" style="315" customWidth="1"/>
    <col min="8969" max="8969" width="10" style="315" customWidth="1"/>
    <col min="8970" max="9216" width="9.140625" style="315"/>
    <col min="9217" max="9217" width="4.5703125" style="315" customWidth="1"/>
    <col min="9218" max="9218" width="24.28515625" style="315" customWidth="1"/>
    <col min="9219" max="9219" width="7" style="315" customWidth="1"/>
    <col min="9220" max="9220" width="8.5703125" style="315" customWidth="1"/>
    <col min="9221" max="9221" width="7.28515625" style="315" customWidth="1"/>
    <col min="9222" max="9222" width="8.5703125" style="315" customWidth="1"/>
    <col min="9223" max="9223" width="6.7109375" style="315" customWidth="1"/>
    <col min="9224" max="9224" width="8.5703125" style="315" customWidth="1"/>
    <col min="9225" max="9225" width="10" style="315" customWidth="1"/>
    <col min="9226" max="9472" width="9.140625" style="315"/>
    <col min="9473" max="9473" width="4.5703125" style="315" customWidth="1"/>
    <col min="9474" max="9474" width="24.28515625" style="315" customWidth="1"/>
    <col min="9475" max="9475" width="7" style="315" customWidth="1"/>
    <col min="9476" max="9476" width="8.5703125" style="315" customWidth="1"/>
    <col min="9477" max="9477" width="7.28515625" style="315" customWidth="1"/>
    <col min="9478" max="9478" width="8.5703125" style="315" customWidth="1"/>
    <col min="9479" max="9479" width="6.7109375" style="315" customWidth="1"/>
    <col min="9480" max="9480" width="8.5703125" style="315" customWidth="1"/>
    <col min="9481" max="9481" width="10" style="315" customWidth="1"/>
    <col min="9482" max="9728" width="9.140625" style="315"/>
    <col min="9729" max="9729" width="4.5703125" style="315" customWidth="1"/>
    <col min="9730" max="9730" width="24.28515625" style="315" customWidth="1"/>
    <col min="9731" max="9731" width="7" style="315" customWidth="1"/>
    <col min="9732" max="9732" width="8.5703125" style="315" customWidth="1"/>
    <col min="9733" max="9733" width="7.28515625" style="315" customWidth="1"/>
    <col min="9734" max="9734" width="8.5703125" style="315" customWidth="1"/>
    <col min="9735" max="9735" width="6.7109375" style="315" customWidth="1"/>
    <col min="9736" max="9736" width="8.5703125" style="315" customWidth="1"/>
    <col min="9737" max="9737" width="10" style="315" customWidth="1"/>
    <col min="9738" max="9984" width="9.140625" style="315"/>
    <col min="9985" max="9985" width="4.5703125" style="315" customWidth="1"/>
    <col min="9986" max="9986" width="24.28515625" style="315" customWidth="1"/>
    <col min="9987" max="9987" width="7" style="315" customWidth="1"/>
    <col min="9988" max="9988" width="8.5703125" style="315" customWidth="1"/>
    <col min="9989" max="9989" width="7.28515625" style="315" customWidth="1"/>
    <col min="9990" max="9990" width="8.5703125" style="315" customWidth="1"/>
    <col min="9991" max="9991" width="6.7109375" style="315" customWidth="1"/>
    <col min="9992" max="9992" width="8.5703125" style="315" customWidth="1"/>
    <col min="9993" max="9993" width="10" style="315" customWidth="1"/>
    <col min="9994" max="10240" width="9.140625" style="315"/>
    <col min="10241" max="10241" width="4.5703125" style="315" customWidth="1"/>
    <col min="10242" max="10242" width="24.28515625" style="315" customWidth="1"/>
    <col min="10243" max="10243" width="7" style="315" customWidth="1"/>
    <col min="10244" max="10244" width="8.5703125" style="315" customWidth="1"/>
    <col min="10245" max="10245" width="7.28515625" style="315" customWidth="1"/>
    <col min="10246" max="10246" width="8.5703125" style="315" customWidth="1"/>
    <col min="10247" max="10247" width="6.7109375" style="315" customWidth="1"/>
    <col min="10248" max="10248" width="8.5703125" style="315" customWidth="1"/>
    <col min="10249" max="10249" width="10" style="315" customWidth="1"/>
    <col min="10250" max="10496" width="9.140625" style="315"/>
    <col min="10497" max="10497" width="4.5703125" style="315" customWidth="1"/>
    <col min="10498" max="10498" width="24.28515625" style="315" customWidth="1"/>
    <col min="10499" max="10499" width="7" style="315" customWidth="1"/>
    <col min="10500" max="10500" width="8.5703125" style="315" customWidth="1"/>
    <col min="10501" max="10501" width="7.28515625" style="315" customWidth="1"/>
    <col min="10502" max="10502" width="8.5703125" style="315" customWidth="1"/>
    <col min="10503" max="10503" width="6.7109375" style="315" customWidth="1"/>
    <col min="10504" max="10504" width="8.5703125" style="315" customWidth="1"/>
    <col min="10505" max="10505" width="10" style="315" customWidth="1"/>
    <col min="10506" max="10752" width="9.140625" style="315"/>
    <col min="10753" max="10753" width="4.5703125" style="315" customWidth="1"/>
    <col min="10754" max="10754" width="24.28515625" style="315" customWidth="1"/>
    <col min="10755" max="10755" width="7" style="315" customWidth="1"/>
    <col min="10756" max="10756" width="8.5703125" style="315" customWidth="1"/>
    <col min="10757" max="10757" width="7.28515625" style="315" customWidth="1"/>
    <col min="10758" max="10758" width="8.5703125" style="315" customWidth="1"/>
    <col min="10759" max="10759" width="6.7109375" style="315" customWidth="1"/>
    <col min="10760" max="10760" width="8.5703125" style="315" customWidth="1"/>
    <col min="10761" max="10761" width="10" style="315" customWidth="1"/>
    <col min="10762" max="11008" width="9.140625" style="315"/>
    <col min="11009" max="11009" width="4.5703125" style="315" customWidth="1"/>
    <col min="11010" max="11010" width="24.28515625" style="315" customWidth="1"/>
    <col min="11011" max="11011" width="7" style="315" customWidth="1"/>
    <col min="11012" max="11012" width="8.5703125" style="315" customWidth="1"/>
    <col min="11013" max="11013" width="7.28515625" style="315" customWidth="1"/>
    <col min="11014" max="11014" width="8.5703125" style="315" customWidth="1"/>
    <col min="11015" max="11015" width="6.7109375" style="315" customWidth="1"/>
    <col min="11016" max="11016" width="8.5703125" style="315" customWidth="1"/>
    <col min="11017" max="11017" width="10" style="315" customWidth="1"/>
    <col min="11018" max="11264" width="9.140625" style="315"/>
    <col min="11265" max="11265" width="4.5703125" style="315" customWidth="1"/>
    <col min="11266" max="11266" width="24.28515625" style="315" customWidth="1"/>
    <col min="11267" max="11267" width="7" style="315" customWidth="1"/>
    <col min="11268" max="11268" width="8.5703125" style="315" customWidth="1"/>
    <col min="11269" max="11269" width="7.28515625" style="315" customWidth="1"/>
    <col min="11270" max="11270" width="8.5703125" style="315" customWidth="1"/>
    <col min="11271" max="11271" width="6.7109375" style="315" customWidth="1"/>
    <col min="11272" max="11272" width="8.5703125" style="315" customWidth="1"/>
    <col min="11273" max="11273" width="10" style="315" customWidth="1"/>
    <col min="11274" max="11520" width="9.140625" style="315"/>
    <col min="11521" max="11521" width="4.5703125" style="315" customWidth="1"/>
    <col min="11522" max="11522" width="24.28515625" style="315" customWidth="1"/>
    <col min="11523" max="11523" width="7" style="315" customWidth="1"/>
    <col min="11524" max="11524" width="8.5703125" style="315" customWidth="1"/>
    <col min="11525" max="11525" width="7.28515625" style="315" customWidth="1"/>
    <col min="11526" max="11526" width="8.5703125" style="315" customWidth="1"/>
    <col min="11527" max="11527" width="6.7109375" style="315" customWidth="1"/>
    <col min="11528" max="11528" width="8.5703125" style="315" customWidth="1"/>
    <col min="11529" max="11529" width="10" style="315" customWidth="1"/>
    <col min="11530" max="11776" width="9.140625" style="315"/>
    <col min="11777" max="11777" width="4.5703125" style="315" customWidth="1"/>
    <col min="11778" max="11778" width="24.28515625" style="315" customWidth="1"/>
    <col min="11779" max="11779" width="7" style="315" customWidth="1"/>
    <col min="11780" max="11780" width="8.5703125" style="315" customWidth="1"/>
    <col min="11781" max="11781" width="7.28515625" style="315" customWidth="1"/>
    <col min="11782" max="11782" width="8.5703125" style="315" customWidth="1"/>
    <col min="11783" max="11783" width="6.7109375" style="315" customWidth="1"/>
    <col min="11784" max="11784" width="8.5703125" style="315" customWidth="1"/>
    <col min="11785" max="11785" width="10" style="315" customWidth="1"/>
    <col min="11786" max="12032" width="9.140625" style="315"/>
    <col min="12033" max="12033" width="4.5703125" style="315" customWidth="1"/>
    <col min="12034" max="12034" width="24.28515625" style="315" customWidth="1"/>
    <col min="12035" max="12035" width="7" style="315" customWidth="1"/>
    <col min="12036" max="12036" width="8.5703125" style="315" customWidth="1"/>
    <col min="12037" max="12037" width="7.28515625" style="315" customWidth="1"/>
    <col min="12038" max="12038" width="8.5703125" style="315" customWidth="1"/>
    <col min="12039" max="12039" width="6.7109375" style="315" customWidth="1"/>
    <col min="12040" max="12040" width="8.5703125" style="315" customWidth="1"/>
    <col min="12041" max="12041" width="10" style="315" customWidth="1"/>
    <col min="12042" max="12288" width="9.140625" style="315"/>
    <col min="12289" max="12289" width="4.5703125" style="315" customWidth="1"/>
    <col min="12290" max="12290" width="24.28515625" style="315" customWidth="1"/>
    <col min="12291" max="12291" width="7" style="315" customWidth="1"/>
    <col min="12292" max="12292" width="8.5703125" style="315" customWidth="1"/>
    <col min="12293" max="12293" width="7.28515625" style="315" customWidth="1"/>
    <col min="12294" max="12294" width="8.5703125" style="315" customWidth="1"/>
    <col min="12295" max="12295" width="6.7109375" style="315" customWidth="1"/>
    <col min="12296" max="12296" width="8.5703125" style="315" customWidth="1"/>
    <col min="12297" max="12297" width="10" style="315" customWidth="1"/>
    <col min="12298" max="12544" width="9.140625" style="315"/>
    <col min="12545" max="12545" width="4.5703125" style="315" customWidth="1"/>
    <col min="12546" max="12546" width="24.28515625" style="315" customWidth="1"/>
    <col min="12547" max="12547" width="7" style="315" customWidth="1"/>
    <col min="12548" max="12548" width="8.5703125" style="315" customWidth="1"/>
    <col min="12549" max="12549" width="7.28515625" style="315" customWidth="1"/>
    <col min="12550" max="12550" width="8.5703125" style="315" customWidth="1"/>
    <col min="12551" max="12551" width="6.7109375" style="315" customWidth="1"/>
    <col min="12552" max="12552" width="8.5703125" style="315" customWidth="1"/>
    <col min="12553" max="12553" width="10" style="315" customWidth="1"/>
    <col min="12554" max="12800" width="9.140625" style="315"/>
    <col min="12801" max="12801" width="4.5703125" style="315" customWidth="1"/>
    <col min="12802" max="12802" width="24.28515625" style="315" customWidth="1"/>
    <col min="12803" max="12803" width="7" style="315" customWidth="1"/>
    <col min="12804" max="12804" width="8.5703125" style="315" customWidth="1"/>
    <col min="12805" max="12805" width="7.28515625" style="315" customWidth="1"/>
    <col min="12806" max="12806" width="8.5703125" style="315" customWidth="1"/>
    <col min="12807" max="12807" width="6.7109375" style="315" customWidth="1"/>
    <col min="12808" max="12808" width="8.5703125" style="315" customWidth="1"/>
    <col min="12809" max="12809" width="10" style="315" customWidth="1"/>
    <col min="12810" max="13056" width="9.140625" style="315"/>
    <col min="13057" max="13057" width="4.5703125" style="315" customWidth="1"/>
    <col min="13058" max="13058" width="24.28515625" style="315" customWidth="1"/>
    <col min="13059" max="13059" width="7" style="315" customWidth="1"/>
    <col min="13060" max="13060" width="8.5703125" style="315" customWidth="1"/>
    <col min="13061" max="13061" width="7.28515625" style="315" customWidth="1"/>
    <col min="13062" max="13062" width="8.5703125" style="315" customWidth="1"/>
    <col min="13063" max="13063" width="6.7109375" style="315" customWidth="1"/>
    <col min="13064" max="13064" width="8.5703125" style="315" customWidth="1"/>
    <col min="13065" max="13065" width="10" style="315" customWidth="1"/>
    <col min="13066" max="13312" width="9.140625" style="315"/>
    <col min="13313" max="13313" width="4.5703125" style="315" customWidth="1"/>
    <col min="13314" max="13314" width="24.28515625" style="315" customWidth="1"/>
    <col min="13315" max="13315" width="7" style="315" customWidth="1"/>
    <col min="13316" max="13316" width="8.5703125" style="315" customWidth="1"/>
    <col min="13317" max="13317" width="7.28515625" style="315" customWidth="1"/>
    <col min="13318" max="13318" width="8.5703125" style="315" customWidth="1"/>
    <col min="13319" max="13319" width="6.7109375" style="315" customWidth="1"/>
    <col min="13320" max="13320" width="8.5703125" style="315" customWidth="1"/>
    <col min="13321" max="13321" width="10" style="315" customWidth="1"/>
    <col min="13322" max="13568" width="9.140625" style="315"/>
    <col min="13569" max="13569" width="4.5703125" style="315" customWidth="1"/>
    <col min="13570" max="13570" width="24.28515625" style="315" customWidth="1"/>
    <col min="13571" max="13571" width="7" style="315" customWidth="1"/>
    <col min="13572" max="13572" width="8.5703125" style="315" customWidth="1"/>
    <col min="13573" max="13573" width="7.28515625" style="315" customWidth="1"/>
    <col min="13574" max="13574" width="8.5703125" style="315" customWidth="1"/>
    <col min="13575" max="13575" width="6.7109375" style="315" customWidth="1"/>
    <col min="13576" max="13576" width="8.5703125" style="315" customWidth="1"/>
    <col min="13577" max="13577" width="10" style="315" customWidth="1"/>
    <col min="13578" max="13824" width="9.140625" style="315"/>
    <col min="13825" max="13825" width="4.5703125" style="315" customWidth="1"/>
    <col min="13826" max="13826" width="24.28515625" style="315" customWidth="1"/>
    <col min="13827" max="13827" width="7" style="315" customWidth="1"/>
    <col min="13828" max="13828" width="8.5703125" style="315" customWidth="1"/>
    <col min="13829" max="13829" width="7.28515625" style="315" customWidth="1"/>
    <col min="13830" max="13830" width="8.5703125" style="315" customWidth="1"/>
    <col min="13831" max="13831" width="6.7109375" style="315" customWidth="1"/>
    <col min="13832" max="13832" width="8.5703125" style="315" customWidth="1"/>
    <col min="13833" max="13833" width="10" style="315" customWidth="1"/>
    <col min="13834" max="14080" width="9.140625" style="315"/>
    <col min="14081" max="14081" width="4.5703125" style="315" customWidth="1"/>
    <col min="14082" max="14082" width="24.28515625" style="315" customWidth="1"/>
    <col min="14083" max="14083" width="7" style="315" customWidth="1"/>
    <col min="14084" max="14084" width="8.5703125" style="315" customWidth="1"/>
    <col min="14085" max="14085" width="7.28515625" style="315" customWidth="1"/>
    <col min="14086" max="14086" width="8.5703125" style="315" customWidth="1"/>
    <col min="14087" max="14087" width="6.7109375" style="315" customWidth="1"/>
    <col min="14088" max="14088" width="8.5703125" style="315" customWidth="1"/>
    <col min="14089" max="14089" width="10" style="315" customWidth="1"/>
    <col min="14090" max="14336" width="9.140625" style="315"/>
    <col min="14337" max="14337" width="4.5703125" style="315" customWidth="1"/>
    <col min="14338" max="14338" width="24.28515625" style="315" customWidth="1"/>
    <col min="14339" max="14339" width="7" style="315" customWidth="1"/>
    <col min="14340" max="14340" width="8.5703125" style="315" customWidth="1"/>
    <col min="14341" max="14341" width="7.28515625" style="315" customWidth="1"/>
    <col min="14342" max="14342" width="8.5703125" style="315" customWidth="1"/>
    <col min="14343" max="14343" width="6.7109375" style="315" customWidth="1"/>
    <col min="14344" max="14344" width="8.5703125" style="315" customWidth="1"/>
    <col min="14345" max="14345" width="10" style="315" customWidth="1"/>
    <col min="14346" max="14592" width="9.140625" style="315"/>
    <col min="14593" max="14593" width="4.5703125" style="315" customWidth="1"/>
    <col min="14594" max="14594" width="24.28515625" style="315" customWidth="1"/>
    <col min="14595" max="14595" width="7" style="315" customWidth="1"/>
    <col min="14596" max="14596" width="8.5703125" style="315" customWidth="1"/>
    <col min="14597" max="14597" width="7.28515625" style="315" customWidth="1"/>
    <col min="14598" max="14598" width="8.5703125" style="315" customWidth="1"/>
    <col min="14599" max="14599" width="6.7109375" style="315" customWidth="1"/>
    <col min="14600" max="14600" width="8.5703125" style="315" customWidth="1"/>
    <col min="14601" max="14601" width="10" style="315" customWidth="1"/>
    <col min="14602" max="14848" width="9.140625" style="315"/>
    <col min="14849" max="14849" width="4.5703125" style="315" customWidth="1"/>
    <col min="14850" max="14850" width="24.28515625" style="315" customWidth="1"/>
    <col min="14851" max="14851" width="7" style="315" customWidth="1"/>
    <col min="14852" max="14852" width="8.5703125" style="315" customWidth="1"/>
    <col min="14853" max="14853" width="7.28515625" style="315" customWidth="1"/>
    <col min="14854" max="14854" width="8.5703125" style="315" customWidth="1"/>
    <col min="14855" max="14855" width="6.7109375" style="315" customWidth="1"/>
    <col min="14856" max="14856" width="8.5703125" style="315" customWidth="1"/>
    <col min="14857" max="14857" width="10" style="315" customWidth="1"/>
    <col min="14858" max="15104" width="9.140625" style="315"/>
    <col min="15105" max="15105" width="4.5703125" style="315" customWidth="1"/>
    <col min="15106" max="15106" width="24.28515625" style="315" customWidth="1"/>
    <col min="15107" max="15107" width="7" style="315" customWidth="1"/>
    <col min="15108" max="15108" width="8.5703125" style="315" customWidth="1"/>
    <col min="15109" max="15109" width="7.28515625" style="315" customWidth="1"/>
    <col min="15110" max="15110" width="8.5703125" style="315" customWidth="1"/>
    <col min="15111" max="15111" width="6.7109375" style="315" customWidth="1"/>
    <col min="15112" max="15112" width="8.5703125" style="315" customWidth="1"/>
    <col min="15113" max="15113" width="10" style="315" customWidth="1"/>
    <col min="15114" max="15360" width="9.140625" style="315"/>
    <col min="15361" max="15361" width="4.5703125" style="315" customWidth="1"/>
    <col min="15362" max="15362" width="24.28515625" style="315" customWidth="1"/>
    <col min="15363" max="15363" width="7" style="315" customWidth="1"/>
    <col min="15364" max="15364" width="8.5703125" style="315" customWidth="1"/>
    <col min="15365" max="15365" width="7.28515625" style="315" customWidth="1"/>
    <col min="15366" max="15366" width="8.5703125" style="315" customWidth="1"/>
    <col min="15367" max="15367" width="6.7109375" style="315" customWidth="1"/>
    <col min="15368" max="15368" width="8.5703125" style="315" customWidth="1"/>
    <col min="15369" max="15369" width="10" style="315" customWidth="1"/>
    <col min="15370" max="15616" width="9.140625" style="315"/>
    <col min="15617" max="15617" width="4.5703125" style="315" customWidth="1"/>
    <col min="15618" max="15618" width="24.28515625" style="315" customWidth="1"/>
    <col min="15619" max="15619" width="7" style="315" customWidth="1"/>
    <col min="15620" max="15620" width="8.5703125" style="315" customWidth="1"/>
    <col min="15621" max="15621" width="7.28515625" style="315" customWidth="1"/>
    <col min="15622" max="15622" width="8.5703125" style="315" customWidth="1"/>
    <col min="15623" max="15623" width="6.7109375" style="315" customWidth="1"/>
    <col min="15624" max="15624" width="8.5703125" style="315" customWidth="1"/>
    <col min="15625" max="15625" width="10" style="315" customWidth="1"/>
    <col min="15626" max="15872" width="9.140625" style="315"/>
    <col min="15873" max="15873" width="4.5703125" style="315" customWidth="1"/>
    <col min="15874" max="15874" width="24.28515625" style="315" customWidth="1"/>
    <col min="15875" max="15875" width="7" style="315" customWidth="1"/>
    <col min="15876" max="15876" width="8.5703125" style="315" customWidth="1"/>
    <col min="15877" max="15877" width="7.28515625" style="315" customWidth="1"/>
    <col min="15878" max="15878" width="8.5703125" style="315" customWidth="1"/>
    <col min="15879" max="15879" width="6.7109375" style="315" customWidth="1"/>
    <col min="15880" max="15880" width="8.5703125" style="315" customWidth="1"/>
    <col min="15881" max="15881" width="10" style="315" customWidth="1"/>
    <col min="15882" max="16128" width="9.140625" style="315"/>
    <col min="16129" max="16129" width="4.5703125" style="315" customWidth="1"/>
    <col min="16130" max="16130" width="24.28515625" style="315" customWidth="1"/>
    <col min="16131" max="16131" width="7" style="315" customWidth="1"/>
    <col min="16132" max="16132" width="8.5703125" style="315" customWidth="1"/>
    <col min="16133" max="16133" width="7.28515625" style="315" customWidth="1"/>
    <col min="16134" max="16134" width="8.5703125" style="315" customWidth="1"/>
    <col min="16135" max="16135" width="6.7109375" style="315" customWidth="1"/>
    <col min="16136" max="16136" width="8.5703125" style="315" customWidth="1"/>
    <col min="16137" max="16137" width="10" style="315" customWidth="1"/>
    <col min="16138" max="16384" width="9.140625" style="315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0" ht="13.5" customHeight="1"/>
    <row r="34" spans="1:10" ht="13.5" customHeight="1"/>
    <row r="35" spans="1:10" ht="13.5" customHeight="1"/>
    <row r="36" spans="1:10" ht="24.75" customHeight="1">
      <c r="A36" s="316" t="s">
        <v>354</v>
      </c>
      <c r="B36" s="316"/>
      <c r="C36" s="316"/>
      <c r="D36" s="316"/>
      <c r="E36" s="316"/>
      <c r="F36" s="316"/>
      <c r="G36" s="316"/>
      <c r="H36" s="316"/>
      <c r="I36" s="316"/>
    </row>
    <row r="37" spans="1:10" ht="12" customHeight="1">
      <c r="A37" s="317"/>
      <c r="B37" s="318" t="s">
        <v>311</v>
      </c>
      <c r="C37" s="317"/>
      <c r="D37" s="317"/>
      <c r="E37" s="317"/>
      <c r="F37" s="317"/>
      <c r="G37" s="317"/>
      <c r="H37" s="317"/>
      <c r="I37" s="319"/>
    </row>
    <row r="38" spans="1:10">
      <c r="A38" s="320"/>
      <c r="B38" s="320"/>
      <c r="C38" s="321" t="s">
        <v>355</v>
      </c>
      <c r="D38" s="320"/>
      <c r="E38" s="321" t="s">
        <v>356</v>
      </c>
      <c r="F38" s="320"/>
      <c r="G38" s="322" t="s">
        <v>157</v>
      </c>
      <c r="H38" s="284"/>
      <c r="I38" s="323" t="s">
        <v>357</v>
      </c>
      <c r="J38" s="323" t="s">
        <v>358</v>
      </c>
    </row>
    <row r="39" spans="1:10" ht="27" customHeight="1">
      <c r="A39" s="324"/>
      <c r="B39" s="324"/>
      <c r="C39" s="325" t="s">
        <v>359</v>
      </c>
      <c r="D39" s="325" t="s">
        <v>360</v>
      </c>
      <c r="E39" s="325" t="s">
        <v>359</v>
      </c>
      <c r="F39" s="325" t="s">
        <v>361</v>
      </c>
      <c r="G39" s="325" t="s">
        <v>359</v>
      </c>
      <c r="H39" s="325" t="s">
        <v>361</v>
      </c>
      <c r="I39" s="326"/>
      <c r="J39" s="326"/>
    </row>
    <row r="40" spans="1:10">
      <c r="A40" s="327" t="s">
        <v>362</v>
      </c>
      <c r="B40" s="328"/>
      <c r="C40" s="329">
        <f t="shared" ref="C40:H40" si="0">SUM(C41:C57)</f>
        <v>122</v>
      </c>
      <c r="D40" s="330">
        <f t="shared" si="0"/>
        <v>100</v>
      </c>
      <c r="E40" s="290">
        <f t="shared" si="0"/>
        <v>70</v>
      </c>
      <c r="F40" s="330">
        <f t="shared" si="0"/>
        <v>99.999999999999986</v>
      </c>
      <c r="G40" s="329">
        <f t="shared" si="0"/>
        <v>96</v>
      </c>
      <c r="H40" s="330">
        <f t="shared" si="0"/>
        <v>99.999999999999986</v>
      </c>
      <c r="I40" s="330">
        <f>SUM(G40/E40*100)</f>
        <v>137.14285714285714</v>
      </c>
      <c r="J40" s="331">
        <f>SUM(G40/C40*100)</f>
        <v>78.688524590163937</v>
      </c>
    </row>
    <row r="41" spans="1:10" ht="22.5" customHeight="1">
      <c r="A41" s="332" t="s">
        <v>363</v>
      </c>
      <c r="B41" s="333" t="s">
        <v>364</v>
      </c>
      <c r="C41" s="290">
        <v>75</v>
      </c>
      <c r="D41" s="330">
        <f>C41/C40*100</f>
        <v>61.475409836065573</v>
      </c>
      <c r="E41" s="329">
        <v>7</v>
      </c>
      <c r="F41" s="330">
        <f>E41/E40*100</f>
        <v>10</v>
      </c>
      <c r="G41" s="329">
        <v>0</v>
      </c>
      <c r="H41" s="330">
        <f>G41/G40*100</f>
        <v>0</v>
      </c>
      <c r="I41" s="334">
        <f>SUM(G41/E41*100)</f>
        <v>0</v>
      </c>
      <c r="J41" s="334">
        <f>SUM(G41/C41*100)</f>
        <v>0</v>
      </c>
    </row>
    <row r="42" spans="1:10" ht="14.25" customHeight="1">
      <c r="A42" s="335"/>
      <c r="B42" s="336" t="s">
        <v>365</v>
      </c>
      <c r="C42" s="163">
        <v>12</v>
      </c>
      <c r="D42" s="334">
        <f>C42/C40*100</f>
        <v>9.8360655737704921</v>
      </c>
      <c r="E42" s="337">
        <v>11</v>
      </c>
      <c r="F42" s="334">
        <f>E42/E40*100</f>
        <v>15.714285714285714</v>
      </c>
      <c r="G42" s="337">
        <v>7</v>
      </c>
      <c r="H42" s="334">
        <f>G42/G40*100</f>
        <v>7.291666666666667</v>
      </c>
      <c r="I42" s="334">
        <f>SUM(G42/E42*100)</f>
        <v>63.636363636363633</v>
      </c>
      <c r="J42" s="334">
        <f>SUM(G42/C42*100)</f>
        <v>58.333333333333336</v>
      </c>
    </row>
    <row r="43" spans="1:10" ht="14.25" customHeight="1">
      <c r="A43" s="335"/>
      <c r="B43" s="336" t="s">
        <v>366</v>
      </c>
      <c r="C43" s="163">
        <v>1</v>
      </c>
      <c r="D43" s="334">
        <f>C43/C40*100</f>
        <v>0.81967213114754101</v>
      </c>
      <c r="E43" s="337">
        <v>0</v>
      </c>
      <c r="F43" s="334">
        <f>E43/E40*100</f>
        <v>0</v>
      </c>
      <c r="G43" s="337">
        <v>0</v>
      </c>
      <c r="H43" s="334">
        <f>G43/G40*100</f>
        <v>0</v>
      </c>
      <c r="I43" s="334">
        <v>0</v>
      </c>
      <c r="J43" s="334">
        <f t="shared" ref="J43:J52" si="1">SUM(G43/C43*100)</f>
        <v>0</v>
      </c>
    </row>
    <row r="44" spans="1:10" ht="14.25" customHeight="1">
      <c r="A44" s="335"/>
      <c r="B44" s="336" t="s">
        <v>367</v>
      </c>
      <c r="C44" s="163">
        <v>0</v>
      </c>
      <c r="D44" s="334">
        <f>C44/C40*100</f>
        <v>0</v>
      </c>
      <c r="E44" s="337">
        <v>7</v>
      </c>
      <c r="F44" s="334">
        <f>E44/E40*100</f>
        <v>10</v>
      </c>
      <c r="G44" s="337">
        <v>17</v>
      </c>
      <c r="H44" s="334">
        <f>G44/G40*100</f>
        <v>17.708333333333336</v>
      </c>
      <c r="I44" s="334">
        <f t="shared" ref="I44:I53" si="2">SUM(G44/E44*100)</f>
        <v>242.85714285714283</v>
      </c>
      <c r="J44" s="334">
        <v>0</v>
      </c>
    </row>
    <row r="45" spans="1:10" ht="14.25" customHeight="1">
      <c r="A45" s="335"/>
      <c r="B45" s="336" t="s">
        <v>368</v>
      </c>
      <c r="C45" s="163">
        <v>6</v>
      </c>
      <c r="D45" s="334">
        <f>C45/C40*100</f>
        <v>4.918032786885246</v>
      </c>
      <c r="E45" s="337">
        <v>14</v>
      </c>
      <c r="F45" s="334">
        <f>E45/E40*100</f>
        <v>20</v>
      </c>
      <c r="G45" s="337">
        <v>41</v>
      </c>
      <c r="H45" s="334">
        <f>G45/G40*100</f>
        <v>42.708333333333329</v>
      </c>
      <c r="I45" s="334">
        <f t="shared" si="2"/>
        <v>292.85714285714283</v>
      </c>
      <c r="J45" s="334">
        <f t="shared" si="1"/>
        <v>683.33333333333326</v>
      </c>
    </row>
    <row r="46" spans="1:10" ht="14.25" customHeight="1">
      <c r="A46" s="335"/>
      <c r="B46" s="336" t="s">
        <v>369</v>
      </c>
      <c r="C46" s="163">
        <v>0</v>
      </c>
      <c r="D46" s="334">
        <f>C46/C40*100</f>
        <v>0</v>
      </c>
      <c r="E46" s="337">
        <v>0</v>
      </c>
      <c r="F46" s="334">
        <f>E46/E40*100</f>
        <v>0</v>
      </c>
      <c r="G46" s="337">
        <v>0</v>
      </c>
      <c r="H46" s="334">
        <f>G46/G40*100</f>
        <v>0</v>
      </c>
      <c r="I46" s="334">
        <v>0</v>
      </c>
      <c r="J46" s="334">
        <v>0</v>
      </c>
    </row>
    <row r="47" spans="1:10" ht="14.25" customHeight="1">
      <c r="A47" s="335"/>
      <c r="B47" s="336" t="s">
        <v>370</v>
      </c>
      <c r="C47" s="163">
        <v>0</v>
      </c>
      <c r="D47" s="334">
        <f>C47/C40*100</f>
        <v>0</v>
      </c>
      <c r="E47" s="337">
        <v>1</v>
      </c>
      <c r="F47" s="334">
        <f>E47/E40*100</f>
        <v>1.4285714285714286</v>
      </c>
      <c r="G47" s="337">
        <v>0</v>
      </c>
      <c r="H47" s="334">
        <f>G47/G40*100</f>
        <v>0</v>
      </c>
      <c r="I47" s="334">
        <f t="shared" si="2"/>
        <v>0</v>
      </c>
      <c r="J47" s="334">
        <v>0</v>
      </c>
    </row>
    <row r="48" spans="1:10" ht="14.25" customHeight="1">
      <c r="A48" s="335"/>
      <c r="B48" s="336" t="s">
        <v>371</v>
      </c>
      <c r="C48" s="163">
        <v>0</v>
      </c>
      <c r="D48" s="334">
        <f>C48/C40*100</f>
        <v>0</v>
      </c>
      <c r="E48" s="337">
        <v>0</v>
      </c>
      <c r="F48" s="334">
        <f>E48/E40*100</f>
        <v>0</v>
      </c>
      <c r="G48" s="337">
        <v>0</v>
      </c>
      <c r="H48" s="334">
        <f>G48/G40*100</f>
        <v>0</v>
      </c>
      <c r="I48" s="334">
        <v>0</v>
      </c>
      <c r="J48" s="334">
        <v>0</v>
      </c>
    </row>
    <row r="49" spans="1:10" ht="14.25" customHeight="1">
      <c r="A49" s="335"/>
      <c r="B49" s="336" t="s">
        <v>372</v>
      </c>
      <c r="C49" s="163">
        <v>0</v>
      </c>
      <c r="D49" s="334">
        <f>C49/C40*100</f>
        <v>0</v>
      </c>
      <c r="E49" s="337">
        <v>0</v>
      </c>
      <c r="F49" s="334">
        <f>E49/E40*100</f>
        <v>0</v>
      </c>
      <c r="G49" s="337">
        <v>2</v>
      </c>
      <c r="H49" s="334">
        <f>G49/G40*100</f>
        <v>2.083333333333333</v>
      </c>
      <c r="I49" s="334">
        <v>0</v>
      </c>
      <c r="J49" s="334">
        <v>0</v>
      </c>
    </row>
    <row r="50" spans="1:10" ht="14.25" customHeight="1">
      <c r="A50" s="335"/>
      <c r="B50" s="336" t="s">
        <v>373</v>
      </c>
      <c r="C50" s="163">
        <v>5</v>
      </c>
      <c r="D50" s="334">
        <f>C50/C40*100</f>
        <v>4.0983606557377046</v>
      </c>
      <c r="E50" s="337">
        <v>2</v>
      </c>
      <c r="F50" s="334">
        <f>E50/E40*100</f>
        <v>2.8571428571428572</v>
      </c>
      <c r="G50" s="337">
        <v>0</v>
      </c>
      <c r="H50" s="334">
        <f>G50/G40*100</f>
        <v>0</v>
      </c>
      <c r="I50" s="334">
        <f t="shared" si="2"/>
        <v>0</v>
      </c>
      <c r="J50" s="334">
        <f t="shared" si="1"/>
        <v>0</v>
      </c>
    </row>
    <row r="51" spans="1:10" ht="14.25" customHeight="1">
      <c r="A51" s="335"/>
      <c r="B51" s="336" t="s">
        <v>374</v>
      </c>
      <c r="C51" s="163">
        <v>10</v>
      </c>
      <c r="D51" s="334">
        <f>C51/C40*100</f>
        <v>8.1967213114754092</v>
      </c>
      <c r="E51" s="337">
        <v>4</v>
      </c>
      <c r="F51" s="334">
        <f>E51/E40*100</f>
        <v>5.7142857142857144</v>
      </c>
      <c r="G51" s="337">
        <v>16</v>
      </c>
      <c r="H51" s="334">
        <f>G51/G40*100</f>
        <v>16.666666666666664</v>
      </c>
      <c r="I51" s="334">
        <f t="shared" si="2"/>
        <v>400</v>
      </c>
      <c r="J51" s="334">
        <f t="shared" si="1"/>
        <v>160</v>
      </c>
    </row>
    <row r="52" spans="1:10">
      <c r="A52" s="335"/>
      <c r="B52" s="338" t="s">
        <v>375</v>
      </c>
      <c r="C52" s="163">
        <v>13</v>
      </c>
      <c r="D52" s="334">
        <f>C52/C40*100</f>
        <v>10.655737704918032</v>
      </c>
      <c r="E52" s="337">
        <v>23</v>
      </c>
      <c r="F52" s="334">
        <f>E52/E40*100</f>
        <v>32.857142857142854</v>
      </c>
      <c r="G52" s="337">
        <v>13</v>
      </c>
      <c r="H52" s="334">
        <f>G52/G40*100</f>
        <v>13.541666666666666</v>
      </c>
      <c r="I52" s="334">
        <f t="shared" si="2"/>
        <v>56.521739130434781</v>
      </c>
      <c r="J52" s="334">
        <f t="shared" si="1"/>
        <v>100</v>
      </c>
    </row>
    <row r="53" spans="1:10" ht="14.25" customHeight="1">
      <c r="A53" s="335"/>
      <c r="B53" s="336" t="s">
        <v>376</v>
      </c>
      <c r="C53" s="163">
        <v>0</v>
      </c>
      <c r="D53" s="334">
        <f>C53/C40*100</f>
        <v>0</v>
      </c>
      <c r="E53" s="337">
        <v>1</v>
      </c>
      <c r="F53" s="334">
        <f>E53/E40*100</f>
        <v>1.4285714285714286</v>
      </c>
      <c r="G53" s="337">
        <v>0</v>
      </c>
      <c r="H53" s="334">
        <f>G53/G40*100</f>
        <v>0</v>
      </c>
      <c r="I53" s="334">
        <f t="shared" si="2"/>
        <v>0</v>
      </c>
      <c r="J53" s="334">
        <v>0</v>
      </c>
    </row>
    <row r="54" spans="1:10" ht="14.25" customHeight="1">
      <c r="A54" s="335"/>
      <c r="B54" s="336" t="s">
        <v>377</v>
      </c>
      <c r="C54" s="163">
        <v>0</v>
      </c>
      <c r="D54" s="334">
        <f>C54/C40*100</f>
        <v>0</v>
      </c>
      <c r="E54" s="337">
        <v>0</v>
      </c>
      <c r="F54" s="334">
        <f>E54/E40*100</f>
        <v>0</v>
      </c>
      <c r="G54" s="337">
        <v>0</v>
      </c>
      <c r="H54" s="334">
        <f>G54/G40*100</f>
        <v>0</v>
      </c>
      <c r="I54" s="334">
        <v>0</v>
      </c>
      <c r="J54" s="334">
        <v>0</v>
      </c>
    </row>
    <row r="55" spans="1:10" ht="14.25" customHeight="1">
      <c r="A55" s="335"/>
      <c r="B55" s="336" t="s">
        <v>378</v>
      </c>
      <c r="C55" s="163">
        <v>0</v>
      </c>
      <c r="D55" s="334">
        <f>C55/C40*100</f>
        <v>0</v>
      </c>
      <c r="E55" s="337">
        <v>0</v>
      </c>
      <c r="F55" s="334">
        <f>E55/E40*100</f>
        <v>0</v>
      </c>
      <c r="G55" s="337">
        <v>0</v>
      </c>
      <c r="H55" s="334">
        <f>G55/G40*100</f>
        <v>0</v>
      </c>
      <c r="I55" s="334">
        <v>0</v>
      </c>
      <c r="J55" s="334">
        <v>0</v>
      </c>
    </row>
    <row r="56" spans="1:10" ht="28.5" customHeight="1">
      <c r="A56" s="335"/>
      <c r="B56" s="336" t="s">
        <v>379</v>
      </c>
      <c r="C56" s="163">
        <v>0</v>
      </c>
      <c r="D56" s="334">
        <f>C56/C40*100</f>
        <v>0</v>
      </c>
      <c r="E56" s="337">
        <v>0</v>
      </c>
      <c r="F56" s="334">
        <f>E56/E40*100</f>
        <v>0</v>
      </c>
      <c r="G56" s="337">
        <v>0</v>
      </c>
      <c r="H56" s="334">
        <f>G56/G40*100</f>
        <v>0</v>
      </c>
      <c r="I56" s="334">
        <v>0</v>
      </c>
      <c r="J56" s="334">
        <v>0</v>
      </c>
    </row>
    <row r="57" spans="1:10" ht="15" customHeight="1">
      <c r="A57" s="339"/>
      <c r="B57" s="340" t="s">
        <v>380</v>
      </c>
      <c r="C57" s="294">
        <v>0</v>
      </c>
      <c r="D57" s="341">
        <f>C57/C40*100</f>
        <v>0</v>
      </c>
      <c r="E57" s="342">
        <v>0</v>
      </c>
      <c r="F57" s="341">
        <f>E57/E40*100</f>
        <v>0</v>
      </c>
      <c r="G57" s="342">
        <v>0</v>
      </c>
      <c r="H57" s="341">
        <f>G57/G40*100</f>
        <v>0</v>
      </c>
      <c r="I57" s="341">
        <v>0</v>
      </c>
      <c r="J57" s="341">
        <v>0</v>
      </c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0" sqref="I20"/>
    </sheetView>
  </sheetViews>
  <sheetFormatPr defaultRowHeight="15"/>
  <cols>
    <col min="1" max="1" width="18.5703125" style="344" customWidth="1"/>
    <col min="2" max="5" width="16.85546875" style="344" customWidth="1"/>
    <col min="6" max="256" width="9.140625" style="344"/>
    <col min="257" max="257" width="18.5703125" style="344" customWidth="1"/>
    <col min="258" max="261" width="16.85546875" style="344" customWidth="1"/>
    <col min="262" max="512" width="9.140625" style="344"/>
    <col min="513" max="513" width="18.5703125" style="344" customWidth="1"/>
    <col min="514" max="517" width="16.85546875" style="344" customWidth="1"/>
    <col min="518" max="768" width="9.140625" style="344"/>
    <col min="769" max="769" width="18.5703125" style="344" customWidth="1"/>
    <col min="770" max="773" width="16.85546875" style="344" customWidth="1"/>
    <col min="774" max="1024" width="9.140625" style="344"/>
    <col min="1025" max="1025" width="18.5703125" style="344" customWidth="1"/>
    <col min="1026" max="1029" width="16.85546875" style="344" customWidth="1"/>
    <col min="1030" max="1280" width="9.140625" style="344"/>
    <col min="1281" max="1281" width="18.5703125" style="344" customWidth="1"/>
    <col min="1282" max="1285" width="16.85546875" style="344" customWidth="1"/>
    <col min="1286" max="1536" width="9.140625" style="344"/>
    <col min="1537" max="1537" width="18.5703125" style="344" customWidth="1"/>
    <col min="1538" max="1541" width="16.85546875" style="344" customWidth="1"/>
    <col min="1542" max="1792" width="9.140625" style="344"/>
    <col min="1793" max="1793" width="18.5703125" style="344" customWidth="1"/>
    <col min="1794" max="1797" width="16.85546875" style="344" customWidth="1"/>
    <col min="1798" max="2048" width="9.140625" style="344"/>
    <col min="2049" max="2049" width="18.5703125" style="344" customWidth="1"/>
    <col min="2050" max="2053" width="16.85546875" style="344" customWidth="1"/>
    <col min="2054" max="2304" width="9.140625" style="344"/>
    <col min="2305" max="2305" width="18.5703125" style="344" customWidth="1"/>
    <col min="2306" max="2309" width="16.85546875" style="344" customWidth="1"/>
    <col min="2310" max="2560" width="9.140625" style="344"/>
    <col min="2561" max="2561" width="18.5703125" style="344" customWidth="1"/>
    <col min="2562" max="2565" width="16.85546875" style="344" customWidth="1"/>
    <col min="2566" max="2816" width="9.140625" style="344"/>
    <col min="2817" max="2817" width="18.5703125" style="344" customWidth="1"/>
    <col min="2818" max="2821" width="16.85546875" style="344" customWidth="1"/>
    <col min="2822" max="3072" width="9.140625" style="344"/>
    <col min="3073" max="3073" width="18.5703125" style="344" customWidth="1"/>
    <col min="3074" max="3077" width="16.85546875" style="344" customWidth="1"/>
    <col min="3078" max="3328" width="9.140625" style="344"/>
    <col min="3329" max="3329" width="18.5703125" style="344" customWidth="1"/>
    <col min="3330" max="3333" width="16.85546875" style="344" customWidth="1"/>
    <col min="3334" max="3584" width="9.140625" style="344"/>
    <col min="3585" max="3585" width="18.5703125" style="344" customWidth="1"/>
    <col min="3586" max="3589" width="16.85546875" style="344" customWidth="1"/>
    <col min="3590" max="3840" width="9.140625" style="344"/>
    <col min="3841" max="3841" width="18.5703125" style="344" customWidth="1"/>
    <col min="3842" max="3845" width="16.85546875" style="344" customWidth="1"/>
    <col min="3846" max="4096" width="9.140625" style="344"/>
    <col min="4097" max="4097" width="18.5703125" style="344" customWidth="1"/>
    <col min="4098" max="4101" width="16.85546875" style="344" customWidth="1"/>
    <col min="4102" max="4352" width="9.140625" style="344"/>
    <col min="4353" max="4353" width="18.5703125" style="344" customWidth="1"/>
    <col min="4354" max="4357" width="16.85546875" style="344" customWidth="1"/>
    <col min="4358" max="4608" width="9.140625" style="344"/>
    <col min="4609" max="4609" width="18.5703125" style="344" customWidth="1"/>
    <col min="4610" max="4613" width="16.85546875" style="344" customWidth="1"/>
    <col min="4614" max="4864" width="9.140625" style="344"/>
    <col min="4865" max="4865" width="18.5703125" style="344" customWidth="1"/>
    <col min="4866" max="4869" width="16.85546875" style="344" customWidth="1"/>
    <col min="4870" max="5120" width="9.140625" style="344"/>
    <col min="5121" max="5121" width="18.5703125" style="344" customWidth="1"/>
    <col min="5122" max="5125" width="16.85546875" style="344" customWidth="1"/>
    <col min="5126" max="5376" width="9.140625" style="344"/>
    <col min="5377" max="5377" width="18.5703125" style="344" customWidth="1"/>
    <col min="5378" max="5381" width="16.85546875" style="344" customWidth="1"/>
    <col min="5382" max="5632" width="9.140625" style="344"/>
    <col min="5633" max="5633" width="18.5703125" style="344" customWidth="1"/>
    <col min="5634" max="5637" width="16.85546875" style="344" customWidth="1"/>
    <col min="5638" max="5888" width="9.140625" style="344"/>
    <col min="5889" max="5889" width="18.5703125" style="344" customWidth="1"/>
    <col min="5890" max="5893" width="16.85546875" style="344" customWidth="1"/>
    <col min="5894" max="6144" width="9.140625" style="344"/>
    <col min="6145" max="6145" width="18.5703125" style="344" customWidth="1"/>
    <col min="6146" max="6149" width="16.85546875" style="344" customWidth="1"/>
    <col min="6150" max="6400" width="9.140625" style="344"/>
    <col min="6401" max="6401" width="18.5703125" style="344" customWidth="1"/>
    <col min="6402" max="6405" width="16.85546875" style="344" customWidth="1"/>
    <col min="6406" max="6656" width="9.140625" style="344"/>
    <col min="6657" max="6657" width="18.5703125" style="344" customWidth="1"/>
    <col min="6658" max="6661" width="16.85546875" style="344" customWidth="1"/>
    <col min="6662" max="6912" width="9.140625" style="344"/>
    <col min="6913" max="6913" width="18.5703125" style="344" customWidth="1"/>
    <col min="6914" max="6917" width="16.85546875" style="344" customWidth="1"/>
    <col min="6918" max="7168" width="9.140625" style="344"/>
    <col min="7169" max="7169" width="18.5703125" style="344" customWidth="1"/>
    <col min="7170" max="7173" width="16.85546875" style="344" customWidth="1"/>
    <col min="7174" max="7424" width="9.140625" style="344"/>
    <col min="7425" max="7425" width="18.5703125" style="344" customWidth="1"/>
    <col min="7426" max="7429" width="16.85546875" style="344" customWidth="1"/>
    <col min="7430" max="7680" width="9.140625" style="344"/>
    <col min="7681" max="7681" width="18.5703125" style="344" customWidth="1"/>
    <col min="7682" max="7685" width="16.85546875" style="344" customWidth="1"/>
    <col min="7686" max="7936" width="9.140625" style="344"/>
    <col min="7937" max="7937" width="18.5703125" style="344" customWidth="1"/>
    <col min="7938" max="7941" width="16.85546875" style="344" customWidth="1"/>
    <col min="7942" max="8192" width="9.140625" style="344"/>
    <col min="8193" max="8193" width="18.5703125" style="344" customWidth="1"/>
    <col min="8194" max="8197" width="16.85546875" style="344" customWidth="1"/>
    <col min="8198" max="8448" width="9.140625" style="344"/>
    <col min="8449" max="8449" width="18.5703125" style="344" customWidth="1"/>
    <col min="8450" max="8453" width="16.85546875" style="344" customWidth="1"/>
    <col min="8454" max="8704" width="9.140625" style="344"/>
    <col min="8705" max="8705" width="18.5703125" style="344" customWidth="1"/>
    <col min="8706" max="8709" width="16.85546875" style="344" customWidth="1"/>
    <col min="8710" max="8960" width="9.140625" style="344"/>
    <col min="8961" max="8961" width="18.5703125" style="344" customWidth="1"/>
    <col min="8962" max="8965" width="16.85546875" style="344" customWidth="1"/>
    <col min="8966" max="9216" width="9.140625" style="344"/>
    <col min="9217" max="9217" width="18.5703125" style="344" customWidth="1"/>
    <col min="9218" max="9221" width="16.85546875" style="344" customWidth="1"/>
    <col min="9222" max="9472" width="9.140625" style="344"/>
    <col min="9473" max="9473" width="18.5703125" style="344" customWidth="1"/>
    <col min="9474" max="9477" width="16.85546875" style="344" customWidth="1"/>
    <col min="9478" max="9728" width="9.140625" style="344"/>
    <col min="9729" max="9729" width="18.5703125" style="344" customWidth="1"/>
    <col min="9730" max="9733" width="16.85546875" style="344" customWidth="1"/>
    <col min="9734" max="9984" width="9.140625" style="344"/>
    <col min="9985" max="9985" width="18.5703125" style="344" customWidth="1"/>
    <col min="9986" max="9989" width="16.85546875" style="344" customWidth="1"/>
    <col min="9990" max="10240" width="9.140625" style="344"/>
    <col min="10241" max="10241" width="18.5703125" style="344" customWidth="1"/>
    <col min="10242" max="10245" width="16.85546875" style="344" customWidth="1"/>
    <col min="10246" max="10496" width="9.140625" style="344"/>
    <col min="10497" max="10497" width="18.5703125" style="344" customWidth="1"/>
    <col min="10498" max="10501" width="16.85546875" style="344" customWidth="1"/>
    <col min="10502" max="10752" width="9.140625" style="344"/>
    <col min="10753" max="10753" width="18.5703125" style="344" customWidth="1"/>
    <col min="10754" max="10757" width="16.85546875" style="344" customWidth="1"/>
    <col min="10758" max="11008" width="9.140625" style="344"/>
    <col min="11009" max="11009" width="18.5703125" style="344" customWidth="1"/>
    <col min="11010" max="11013" width="16.85546875" style="344" customWidth="1"/>
    <col min="11014" max="11264" width="9.140625" style="344"/>
    <col min="11265" max="11265" width="18.5703125" style="344" customWidth="1"/>
    <col min="11266" max="11269" width="16.85546875" style="344" customWidth="1"/>
    <col min="11270" max="11520" width="9.140625" style="344"/>
    <col min="11521" max="11521" width="18.5703125" style="344" customWidth="1"/>
    <col min="11522" max="11525" width="16.85546875" style="344" customWidth="1"/>
    <col min="11526" max="11776" width="9.140625" style="344"/>
    <col min="11777" max="11777" width="18.5703125" style="344" customWidth="1"/>
    <col min="11778" max="11781" width="16.85546875" style="344" customWidth="1"/>
    <col min="11782" max="12032" width="9.140625" style="344"/>
    <col min="12033" max="12033" width="18.5703125" style="344" customWidth="1"/>
    <col min="12034" max="12037" width="16.85546875" style="344" customWidth="1"/>
    <col min="12038" max="12288" width="9.140625" style="344"/>
    <col min="12289" max="12289" width="18.5703125" style="344" customWidth="1"/>
    <col min="12290" max="12293" width="16.85546875" style="344" customWidth="1"/>
    <col min="12294" max="12544" width="9.140625" style="344"/>
    <col min="12545" max="12545" width="18.5703125" style="344" customWidth="1"/>
    <col min="12546" max="12549" width="16.85546875" style="344" customWidth="1"/>
    <col min="12550" max="12800" width="9.140625" style="344"/>
    <col min="12801" max="12801" width="18.5703125" style="344" customWidth="1"/>
    <col min="12802" max="12805" width="16.85546875" style="344" customWidth="1"/>
    <col min="12806" max="13056" width="9.140625" style="344"/>
    <col min="13057" max="13057" width="18.5703125" style="344" customWidth="1"/>
    <col min="13058" max="13061" width="16.85546875" style="344" customWidth="1"/>
    <col min="13062" max="13312" width="9.140625" style="344"/>
    <col min="13313" max="13313" width="18.5703125" style="344" customWidth="1"/>
    <col min="13314" max="13317" width="16.85546875" style="344" customWidth="1"/>
    <col min="13318" max="13568" width="9.140625" style="344"/>
    <col min="13569" max="13569" width="18.5703125" style="344" customWidth="1"/>
    <col min="13570" max="13573" width="16.85546875" style="344" customWidth="1"/>
    <col min="13574" max="13824" width="9.140625" style="344"/>
    <col min="13825" max="13825" width="18.5703125" style="344" customWidth="1"/>
    <col min="13826" max="13829" width="16.85546875" style="344" customWidth="1"/>
    <col min="13830" max="14080" width="9.140625" style="344"/>
    <col min="14081" max="14081" width="18.5703125" style="344" customWidth="1"/>
    <col min="14082" max="14085" width="16.85546875" style="344" customWidth="1"/>
    <col min="14086" max="14336" width="9.140625" style="344"/>
    <col min="14337" max="14337" width="18.5703125" style="344" customWidth="1"/>
    <col min="14338" max="14341" width="16.85546875" style="344" customWidth="1"/>
    <col min="14342" max="14592" width="9.140625" style="344"/>
    <col min="14593" max="14593" width="18.5703125" style="344" customWidth="1"/>
    <col min="14594" max="14597" width="16.85546875" style="344" customWidth="1"/>
    <col min="14598" max="14848" width="9.140625" style="344"/>
    <col min="14849" max="14849" width="18.5703125" style="344" customWidth="1"/>
    <col min="14850" max="14853" width="16.85546875" style="344" customWidth="1"/>
    <col min="14854" max="15104" width="9.140625" style="344"/>
    <col min="15105" max="15105" width="18.5703125" style="344" customWidth="1"/>
    <col min="15106" max="15109" width="16.85546875" style="344" customWidth="1"/>
    <col min="15110" max="15360" width="9.140625" style="344"/>
    <col min="15361" max="15361" width="18.5703125" style="344" customWidth="1"/>
    <col min="15362" max="15365" width="16.85546875" style="344" customWidth="1"/>
    <col min="15366" max="15616" width="9.140625" style="344"/>
    <col min="15617" max="15617" width="18.5703125" style="344" customWidth="1"/>
    <col min="15618" max="15621" width="16.85546875" style="344" customWidth="1"/>
    <col min="15622" max="15872" width="9.140625" style="344"/>
    <col min="15873" max="15873" width="18.5703125" style="344" customWidth="1"/>
    <col min="15874" max="15877" width="16.85546875" style="344" customWidth="1"/>
    <col min="15878" max="16128" width="9.140625" style="344"/>
    <col min="16129" max="16129" width="18.5703125" style="344" customWidth="1"/>
    <col min="16130" max="16133" width="16.85546875" style="344" customWidth="1"/>
    <col min="16134" max="16384" width="9.140625" style="344"/>
  </cols>
  <sheetData>
    <row r="1" spans="1:5" ht="15.75">
      <c r="A1" s="343" t="s">
        <v>381</v>
      </c>
      <c r="B1" s="343"/>
      <c r="C1" s="343"/>
      <c r="D1" s="343"/>
      <c r="E1" s="343"/>
    </row>
    <row r="2" spans="1:5">
      <c r="A2" s="345" t="s">
        <v>311</v>
      </c>
    </row>
    <row r="3" spans="1:5">
      <c r="A3" s="346" t="s">
        <v>338</v>
      </c>
      <c r="B3" s="347" t="s">
        <v>375</v>
      </c>
      <c r="C3" s="347" t="s">
        <v>382</v>
      </c>
      <c r="D3" s="347" t="s">
        <v>383</v>
      </c>
      <c r="E3" s="347" t="s">
        <v>384</v>
      </c>
    </row>
    <row r="4" spans="1:5">
      <c r="A4" s="348" t="s">
        <v>49</v>
      </c>
      <c r="B4" s="349">
        <v>4</v>
      </c>
      <c r="C4" s="349">
        <v>4</v>
      </c>
      <c r="D4" s="349">
        <v>4</v>
      </c>
      <c r="E4" s="349">
        <v>4</v>
      </c>
    </row>
    <row r="5" spans="1:5">
      <c r="A5" s="350" t="s">
        <v>50</v>
      </c>
      <c r="B5" s="351">
        <v>8</v>
      </c>
      <c r="C5" s="351">
        <v>8</v>
      </c>
      <c r="D5" s="351">
        <v>8</v>
      </c>
      <c r="E5" s="351">
        <v>8</v>
      </c>
    </row>
    <row r="6" spans="1:5">
      <c r="A6" s="350" t="s">
        <v>51</v>
      </c>
      <c r="B6" s="351">
        <v>1</v>
      </c>
      <c r="C6" s="351">
        <v>1</v>
      </c>
      <c r="D6" s="351">
        <v>1</v>
      </c>
      <c r="E6" s="351">
        <v>1</v>
      </c>
    </row>
    <row r="7" spans="1:5">
      <c r="A7" s="350" t="s">
        <v>52</v>
      </c>
      <c r="B7" s="351">
        <v>2</v>
      </c>
      <c r="C7" s="351">
        <v>2</v>
      </c>
      <c r="D7" s="351">
        <v>2</v>
      </c>
      <c r="E7" s="351">
        <v>2</v>
      </c>
    </row>
    <row r="8" spans="1:5">
      <c r="A8" s="350" t="s">
        <v>53</v>
      </c>
      <c r="B8" s="351">
        <v>0</v>
      </c>
      <c r="C8" s="351">
        <v>0</v>
      </c>
      <c r="D8" s="351">
        <v>5</v>
      </c>
      <c r="E8" s="351">
        <v>5</v>
      </c>
    </row>
    <row r="9" spans="1:5">
      <c r="A9" s="350" t="s">
        <v>54</v>
      </c>
      <c r="B9" s="351">
        <v>3</v>
      </c>
      <c r="C9" s="351">
        <v>3</v>
      </c>
      <c r="D9" s="351">
        <v>3</v>
      </c>
      <c r="E9" s="351">
        <v>3</v>
      </c>
    </row>
    <row r="10" spans="1:5">
      <c r="A10" s="350" t="s">
        <v>55</v>
      </c>
      <c r="B10" s="351">
        <v>2</v>
      </c>
      <c r="C10" s="351">
        <v>2</v>
      </c>
      <c r="D10" s="351">
        <v>2</v>
      </c>
      <c r="E10" s="351">
        <v>2</v>
      </c>
    </row>
    <row r="11" spans="1:5">
      <c r="A11" s="350" t="s">
        <v>56</v>
      </c>
      <c r="B11" s="351">
        <v>8</v>
      </c>
      <c r="C11" s="351">
        <v>8</v>
      </c>
      <c r="D11" s="351">
        <v>8</v>
      </c>
      <c r="E11" s="351">
        <v>8</v>
      </c>
    </row>
    <row r="12" spans="1:5">
      <c r="A12" s="350" t="s">
        <v>57</v>
      </c>
      <c r="B12" s="351">
        <v>2</v>
      </c>
      <c r="C12" s="351">
        <v>2</v>
      </c>
      <c r="D12" s="351">
        <v>2</v>
      </c>
      <c r="E12" s="351">
        <v>2</v>
      </c>
    </row>
    <row r="13" spans="1:5">
      <c r="A13" s="350" t="s">
        <v>58</v>
      </c>
      <c r="B13" s="351">
        <v>3</v>
      </c>
      <c r="C13" s="351">
        <v>3</v>
      </c>
      <c r="D13" s="351">
        <v>3</v>
      </c>
      <c r="E13" s="351">
        <v>3</v>
      </c>
    </row>
    <row r="14" spans="1:5">
      <c r="A14" s="350" t="s">
        <v>59</v>
      </c>
      <c r="B14" s="351">
        <v>8</v>
      </c>
      <c r="C14" s="351">
        <v>8</v>
      </c>
      <c r="D14" s="351">
        <v>8</v>
      </c>
      <c r="E14" s="351">
        <v>8</v>
      </c>
    </row>
    <row r="15" spans="1:5">
      <c r="A15" s="350" t="s">
        <v>60</v>
      </c>
      <c r="B15" s="351">
        <v>0</v>
      </c>
      <c r="C15" s="351">
        <v>0</v>
      </c>
      <c r="D15" s="351">
        <v>8</v>
      </c>
      <c r="E15" s="351">
        <v>8</v>
      </c>
    </row>
    <row r="16" spans="1:5">
      <c r="A16" s="350" t="s">
        <v>61</v>
      </c>
      <c r="B16" s="351">
        <v>10</v>
      </c>
      <c r="C16" s="351">
        <v>0</v>
      </c>
      <c r="D16" s="351">
        <v>0</v>
      </c>
      <c r="E16" s="351">
        <v>10</v>
      </c>
    </row>
    <row r="17" spans="1:6">
      <c r="A17" s="350" t="s">
        <v>62</v>
      </c>
      <c r="B17" s="351">
        <v>83</v>
      </c>
      <c r="C17" s="351">
        <v>83</v>
      </c>
      <c r="D17" s="351">
        <v>83</v>
      </c>
      <c r="E17" s="351">
        <v>83</v>
      </c>
      <c r="F17" s="351"/>
    </row>
    <row r="18" spans="1:6">
      <c r="A18" s="350" t="s">
        <v>63</v>
      </c>
      <c r="B18" s="351">
        <v>2</v>
      </c>
      <c r="C18" s="351">
        <v>2</v>
      </c>
      <c r="D18" s="351">
        <v>2</v>
      </c>
      <c r="E18" s="351">
        <v>2</v>
      </c>
    </row>
    <row r="19" spans="1:6">
      <c r="A19" s="352" t="s">
        <v>65</v>
      </c>
      <c r="B19" s="353">
        <f>SUM(B4:B18)</f>
        <v>136</v>
      </c>
      <c r="C19" s="353">
        <f>SUM(C4:C18)</f>
        <v>126</v>
      </c>
      <c r="D19" s="353">
        <f>SUM(D4:D18)</f>
        <v>139</v>
      </c>
      <c r="E19" s="353">
        <f>SUM(E4:E18)</f>
        <v>149</v>
      </c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L15" sqref="L15"/>
    </sheetView>
  </sheetViews>
  <sheetFormatPr defaultRowHeight="12.75"/>
  <cols>
    <col min="1" max="1" width="19" style="354" customWidth="1"/>
    <col min="2" max="2" width="11" style="354" customWidth="1"/>
    <col min="3" max="3" width="12.140625" style="354" customWidth="1"/>
    <col min="4" max="5" width="11" style="354" customWidth="1"/>
    <col min="6" max="7" width="11" style="357" customWidth="1"/>
    <col min="8" max="256" width="9.140625" style="354"/>
    <col min="257" max="257" width="19" style="354" customWidth="1"/>
    <col min="258" max="258" width="11" style="354" customWidth="1"/>
    <col min="259" max="259" width="12.140625" style="354" customWidth="1"/>
    <col min="260" max="263" width="11" style="354" customWidth="1"/>
    <col min="264" max="512" width="9.140625" style="354"/>
    <col min="513" max="513" width="19" style="354" customWidth="1"/>
    <col min="514" max="514" width="11" style="354" customWidth="1"/>
    <col min="515" max="515" width="12.140625" style="354" customWidth="1"/>
    <col min="516" max="519" width="11" style="354" customWidth="1"/>
    <col min="520" max="768" width="9.140625" style="354"/>
    <col min="769" max="769" width="19" style="354" customWidth="1"/>
    <col min="770" max="770" width="11" style="354" customWidth="1"/>
    <col min="771" max="771" width="12.140625" style="354" customWidth="1"/>
    <col min="772" max="775" width="11" style="354" customWidth="1"/>
    <col min="776" max="1024" width="9.140625" style="354"/>
    <col min="1025" max="1025" width="19" style="354" customWidth="1"/>
    <col min="1026" max="1026" width="11" style="354" customWidth="1"/>
    <col min="1027" max="1027" width="12.140625" style="354" customWidth="1"/>
    <col min="1028" max="1031" width="11" style="354" customWidth="1"/>
    <col min="1032" max="1280" width="9.140625" style="354"/>
    <col min="1281" max="1281" width="19" style="354" customWidth="1"/>
    <col min="1282" max="1282" width="11" style="354" customWidth="1"/>
    <col min="1283" max="1283" width="12.140625" style="354" customWidth="1"/>
    <col min="1284" max="1287" width="11" style="354" customWidth="1"/>
    <col min="1288" max="1536" width="9.140625" style="354"/>
    <col min="1537" max="1537" width="19" style="354" customWidth="1"/>
    <col min="1538" max="1538" width="11" style="354" customWidth="1"/>
    <col min="1539" max="1539" width="12.140625" style="354" customWidth="1"/>
    <col min="1540" max="1543" width="11" style="354" customWidth="1"/>
    <col min="1544" max="1792" width="9.140625" style="354"/>
    <col min="1793" max="1793" width="19" style="354" customWidth="1"/>
    <col min="1794" max="1794" width="11" style="354" customWidth="1"/>
    <col min="1795" max="1795" width="12.140625" style="354" customWidth="1"/>
    <col min="1796" max="1799" width="11" style="354" customWidth="1"/>
    <col min="1800" max="2048" width="9.140625" style="354"/>
    <col min="2049" max="2049" width="19" style="354" customWidth="1"/>
    <col min="2050" max="2050" width="11" style="354" customWidth="1"/>
    <col min="2051" max="2051" width="12.140625" style="354" customWidth="1"/>
    <col min="2052" max="2055" width="11" style="354" customWidth="1"/>
    <col min="2056" max="2304" width="9.140625" style="354"/>
    <col min="2305" max="2305" width="19" style="354" customWidth="1"/>
    <col min="2306" max="2306" width="11" style="354" customWidth="1"/>
    <col min="2307" max="2307" width="12.140625" style="354" customWidth="1"/>
    <col min="2308" max="2311" width="11" style="354" customWidth="1"/>
    <col min="2312" max="2560" width="9.140625" style="354"/>
    <col min="2561" max="2561" width="19" style="354" customWidth="1"/>
    <col min="2562" max="2562" width="11" style="354" customWidth="1"/>
    <col min="2563" max="2563" width="12.140625" style="354" customWidth="1"/>
    <col min="2564" max="2567" width="11" style="354" customWidth="1"/>
    <col min="2568" max="2816" width="9.140625" style="354"/>
    <col min="2817" max="2817" width="19" style="354" customWidth="1"/>
    <col min="2818" max="2818" width="11" style="354" customWidth="1"/>
    <col min="2819" max="2819" width="12.140625" style="354" customWidth="1"/>
    <col min="2820" max="2823" width="11" style="354" customWidth="1"/>
    <col min="2824" max="3072" width="9.140625" style="354"/>
    <col min="3073" max="3073" width="19" style="354" customWidth="1"/>
    <col min="3074" max="3074" width="11" style="354" customWidth="1"/>
    <col min="3075" max="3075" width="12.140625" style="354" customWidth="1"/>
    <col min="3076" max="3079" width="11" style="354" customWidth="1"/>
    <col min="3080" max="3328" width="9.140625" style="354"/>
    <col min="3329" max="3329" width="19" style="354" customWidth="1"/>
    <col min="3330" max="3330" width="11" style="354" customWidth="1"/>
    <col min="3331" max="3331" width="12.140625" style="354" customWidth="1"/>
    <col min="3332" max="3335" width="11" style="354" customWidth="1"/>
    <col min="3336" max="3584" width="9.140625" style="354"/>
    <col min="3585" max="3585" width="19" style="354" customWidth="1"/>
    <col min="3586" max="3586" width="11" style="354" customWidth="1"/>
    <col min="3587" max="3587" width="12.140625" style="354" customWidth="1"/>
    <col min="3588" max="3591" width="11" style="354" customWidth="1"/>
    <col min="3592" max="3840" width="9.140625" style="354"/>
    <col min="3841" max="3841" width="19" style="354" customWidth="1"/>
    <col min="3842" max="3842" width="11" style="354" customWidth="1"/>
    <col min="3843" max="3843" width="12.140625" style="354" customWidth="1"/>
    <col min="3844" max="3847" width="11" style="354" customWidth="1"/>
    <col min="3848" max="4096" width="9.140625" style="354"/>
    <col min="4097" max="4097" width="19" style="354" customWidth="1"/>
    <col min="4098" max="4098" width="11" style="354" customWidth="1"/>
    <col min="4099" max="4099" width="12.140625" style="354" customWidth="1"/>
    <col min="4100" max="4103" width="11" style="354" customWidth="1"/>
    <col min="4104" max="4352" width="9.140625" style="354"/>
    <col min="4353" max="4353" width="19" style="354" customWidth="1"/>
    <col min="4354" max="4354" width="11" style="354" customWidth="1"/>
    <col min="4355" max="4355" width="12.140625" style="354" customWidth="1"/>
    <col min="4356" max="4359" width="11" style="354" customWidth="1"/>
    <col min="4360" max="4608" width="9.140625" style="354"/>
    <col min="4609" max="4609" width="19" style="354" customWidth="1"/>
    <col min="4610" max="4610" width="11" style="354" customWidth="1"/>
    <col min="4611" max="4611" width="12.140625" style="354" customWidth="1"/>
    <col min="4612" max="4615" width="11" style="354" customWidth="1"/>
    <col min="4616" max="4864" width="9.140625" style="354"/>
    <col min="4865" max="4865" width="19" style="354" customWidth="1"/>
    <col min="4866" max="4866" width="11" style="354" customWidth="1"/>
    <col min="4867" max="4867" width="12.140625" style="354" customWidth="1"/>
    <col min="4868" max="4871" width="11" style="354" customWidth="1"/>
    <col min="4872" max="5120" width="9.140625" style="354"/>
    <col min="5121" max="5121" width="19" style="354" customWidth="1"/>
    <col min="5122" max="5122" width="11" style="354" customWidth="1"/>
    <col min="5123" max="5123" width="12.140625" style="354" customWidth="1"/>
    <col min="5124" max="5127" width="11" style="354" customWidth="1"/>
    <col min="5128" max="5376" width="9.140625" style="354"/>
    <col min="5377" max="5377" width="19" style="354" customWidth="1"/>
    <col min="5378" max="5378" width="11" style="354" customWidth="1"/>
    <col min="5379" max="5379" width="12.140625" style="354" customWidth="1"/>
    <col min="5380" max="5383" width="11" style="354" customWidth="1"/>
    <col min="5384" max="5632" width="9.140625" style="354"/>
    <col min="5633" max="5633" width="19" style="354" customWidth="1"/>
    <col min="5634" max="5634" width="11" style="354" customWidth="1"/>
    <col min="5635" max="5635" width="12.140625" style="354" customWidth="1"/>
    <col min="5636" max="5639" width="11" style="354" customWidth="1"/>
    <col min="5640" max="5888" width="9.140625" style="354"/>
    <col min="5889" max="5889" width="19" style="354" customWidth="1"/>
    <col min="5890" max="5890" width="11" style="354" customWidth="1"/>
    <col min="5891" max="5891" width="12.140625" style="354" customWidth="1"/>
    <col min="5892" max="5895" width="11" style="354" customWidth="1"/>
    <col min="5896" max="6144" width="9.140625" style="354"/>
    <col min="6145" max="6145" width="19" style="354" customWidth="1"/>
    <col min="6146" max="6146" width="11" style="354" customWidth="1"/>
    <col min="6147" max="6147" width="12.140625" style="354" customWidth="1"/>
    <col min="6148" max="6151" width="11" style="354" customWidth="1"/>
    <col min="6152" max="6400" width="9.140625" style="354"/>
    <col min="6401" max="6401" width="19" style="354" customWidth="1"/>
    <col min="6402" max="6402" width="11" style="354" customWidth="1"/>
    <col min="6403" max="6403" width="12.140625" style="354" customWidth="1"/>
    <col min="6404" max="6407" width="11" style="354" customWidth="1"/>
    <col min="6408" max="6656" width="9.140625" style="354"/>
    <col min="6657" max="6657" width="19" style="354" customWidth="1"/>
    <col min="6658" max="6658" width="11" style="354" customWidth="1"/>
    <col min="6659" max="6659" width="12.140625" style="354" customWidth="1"/>
    <col min="6660" max="6663" width="11" style="354" customWidth="1"/>
    <col min="6664" max="6912" width="9.140625" style="354"/>
    <col min="6913" max="6913" width="19" style="354" customWidth="1"/>
    <col min="6914" max="6914" width="11" style="354" customWidth="1"/>
    <col min="6915" max="6915" width="12.140625" style="354" customWidth="1"/>
    <col min="6916" max="6919" width="11" style="354" customWidth="1"/>
    <col min="6920" max="7168" width="9.140625" style="354"/>
    <col min="7169" max="7169" width="19" style="354" customWidth="1"/>
    <col min="7170" max="7170" width="11" style="354" customWidth="1"/>
    <col min="7171" max="7171" width="12.140625" style="354" customWidth="1"/>
    <col min="7172" max="7175" width="11" style="354" customWidth="1"/>
    <col min="7176" max="7424" width="9.140625" style="354"/>
    <col min="7425" max="7425" width="19" style="354" customWidth="1"/>
    <col min="7426" max="7426" width="11" style="354" customWidth="1"/>
    <col min="7427" max="7427" width="12.140625" style="354" customWidth="1"/>
    <col min="7428" max="7431" width="11" style="354" customWidth="1"/>
    <col min="7432" max="7680" width="9.140625" style="354"/>
    <col min="7681" max="7681" width="19" style="354" customWidth="1"/>
    <col min="7682" max="7682" width="11" style="354" customWidth="1"/>
    <col min="7683" max="7683" width="12.140625" style="354" customWidth="1"/>
    <col min="7684" max="7687" width="11" style="354" customWidth="1"/>
    <col min="7688" max="7936" width="9.140625" style="354"/>
    <col min="7937" max="7937" width="19" style="354" customWidth="1"/>
    <col min="7938" max="7938" width="11" style="354" customWidth="1"/>
    <col min="7939" max="7939" width="12.140625" style="354" customWidth="1"/>
    <col min="7940" max="7943" width="11" style="354" customWidth="1"/>
    <col min="7944" max="8192" width="9.140625" style="354"/>
    <col min="8193" max="8193" width="19" style="354" customWidth="1"/>
    <col min="8194" max="8194" width="11" style="354" customWidth="1"/>
    <col min="8195" max="8195" width="12.140625" style="354" customWidth="1"/>
    <col min="8196" max="8199" width="11" style="354" customWidth="1"/>
    <col min="8200" max="8448" width="9.140625" style="354"/>
    <col min="8449" max="8449" width="19" style="354" customWidth="1"/>
    <col min="8450" max="8450" width="11" style="354" customWidth="1"/>
    <col min="8451" max="8451" width="12.140625" style="354" customWidth="1"/>
    <col min="8452" max="8455" width="11" style="354" customWidth="1"/>
    <col min="8456" max="8704" width="9.140625" style="354"/>
    <col min="8705" max="8705" width="19" style="354" customWidth="1"/>
    <col min="8706" max="8706" width="11" style="354" customWidth="1"/>
    <col min="8707" max="8707" width="12.140625" style="354" customWidth="1"/>
    <col min="8708" max="8711" width="11" style="354" customWidth="1"/>
    <col min="8712" max="8960" width="9.140625" style="354"/>
    <col min="8961" max="8961" width="19" style="354" customWidth="1"/>
    <col min="8962" max="8962" width="11" style="354" customWidth="1"/>
    <col min="8963" max="8963" width="12.140625" style="354" customWidth="1"/>
    <col min="8964" max="8967" width="11" style="354" customWidth="1"/>
    <col min="8968" max="9216" width="9.140625" style="354"/>
    <col min="9217" max="9217" width="19" style="354" customWidth="1"/>
    <col min="9218" max="9218" width="11" style="354" customWidth="1"/>
    <col min="9219" max="9219" width="12.140625" style="354" customWidth="1"/>
    <col min="9220" max="9223" width="11" style="354" customWidth="1"/>
    <col min="9224" max="9472" width="9.140625" style="354"/>
    <col min="9473" max="9473" width="19" style="354" customWidth="1"/>
    <col min="9474" max="9474" width="11" style="354" customWidth="1"/>
    <col min="9475" max="9475" width="12.140625" style="354" customWidth="1"/>
    <col min="9476" max="9479" width="11" style="354" customWidth="1"/>
    <col min="9480" max="9728" width="9.140625" style="354"/>
    <col min="9729" max="9729" width="19" style="354" customWidth="1"/>
    <col min="9730" max="9730" width="11" style="354" customWidth="1"/>
    <col min="9731" max="9731" width="12.140625" style="354" customWidth="1"/>
    <col min="9732" max="9735" width="11" style="354" customWidth="1"/>
    <col min="9736" max="9984" width="9.140625" style="354"/>
    <col min="9985" max="9985" width="19" style="354" customWidth="1"/>
    <col min="9986" max="9986" width="11" style="354" customWidth="1"/>
    <col min="9987" max="9987" width="12.140625" style="354" customWidth="1"/>
    <col min="9988" max="9991" width="11" style="354" customWidth="1"/>
    <col min="9992" max="10240" width="9.140625" style="354"/>
    <col min="10241" max="10241" width="19" style="354" customWidth="1"/>
    <col min="10242" max="10242" width="11" style="354" customWidth="1"/>
    <col min="10243" max="10243" width="12.140625" style="354" customWidth="1"/>
    <col min="10244" max="10247" width="11" style="354" customWidth="1"/>
    <col min="10248" max="10496" width="9.140625" style="354"/>
    <col min="10497" max="10497" width="19" style="354" customWidth="1"/>
    <col min="10498" max="10498" width="11" style="354" customWidth="1"/>
    <col min="10499" max="10499" width="12.140625" style="354" customWidth="1"/>
    <col min="10500" max="10503" width="11" style="354" customWidth="1"/>
    <col min="10504" max="10752" width="9.140625" style="354"/>
    <col min="10753" max="10753" width="19" style="354" customWidth="1"/>
    <col min="10754" max="10754" width="11" style="354" customWidth="1"/>
    <col min="10755" max="10755" width="12.140625" style="354" customWidth="1"/>
    <col min="10756" max="10759" width="11" style="354" customWidth="1"/>
    <col min="10760" max="11008" width="9.140625" style="354"/>
    <col min="11009" max="11009" width="19" style="354" customWidth="1"/>
    <col min="11010" max="11010" width="11" style="354" customWidth="1"/>
    <col min="11011" max="11011" width="12.140625" style="354" customWidth="1"/>
    <col min="11012" max="11015" width="11" style="354" customWidth="1"/>
    <col min="11016" max="11264" width="9.140625" style="354"/>
    <col min="11265" max="11265" width="19" style="354" customWidth="1"/>
    <col min="11266" max="11266" width="11" style="354" customWidth="1"/>
    <col min="11267" max="11267" width="12.140625" style="354" customWidth="1"/>
    <col min="11268" max="11271" width="11" style="354" customWidth="1"/>
    <col min="11272" max="11520" width="9.140625" style="354"/>
    <col min="11521" max="11521" width="19" style="354" customWidth="1"/>
    <col min="11522" max="11522" width="11" style="354" customWidth="1"/>
    <col min="11523" max="11523" width="12.140625" style="354" customWidth="1"/>
    <col min="11524" max="11527" width="11" style="354" customWidth="1"/>
    <col min="11528" max="11776" width="9.140625" style="354"/>
    <col min="11777" max="11777" width="19" style="354" customWidth="1"/>
    <col min="11778" max="11778" width="11" style="354" customWidth="1"/>
    <col min="11779" max="11779" width="12.140625" style="354" customWidth="1"/>
    <col min="11780" max="11783" width="11" style="354" customWidth="1"/>
    <col min="11784" max="12032" width="9.140625" style="354"/>
    <col min="12033" max="12033" width="19" style="354" customWidth="1"/>
    <col min="12034" max="12034" width="11" style="354" customWidth="1"/>
    <col min="12035" max="12035" width="12.140625" style="354" customWidth="1"/>
    <col min="12036" max="12039" width="11" style="354" customWidth="1"/>
    <col min="12040" max="12288" width="9.140625" style="354"/>
    <col min="12289" max="12289" width="19" style="354" customWidth="1"/>
    <col min="12290" max="12290" width="11" style="354" customWidth="1"/>
    <col min="12291" max="12291" width="12.140625" style="354" customWidth="1"/>
    <col min="12292" max="12295" width="11" style="354" customWidth="1"/>
    <col min="12296" max="12544" width="9.140625" style="354"/>
    <col min="12545" max="12545" width="19" style="354" customWidth="1"/>
    <col min="12546" max="12546" width="11" style="354" customWidth="1"/>
    <col min="12547" max="12547" width="12.140625" style="354" customWidth="1"/>
    <col min="12548" max="12551" width="11" style="354" customWidth="1"/>
    <col min="12552" max="12800" width="9.140625" style="354"/>
    <col min="12801" max="12801" width="19" style="354" customWidth="1"/>
    <col min="12802" max="12802" width="11" style="354" customWidth="1"/>
    <col min="12803" max="12803" width="12.140625" style="354" customWidth="1"/>
    <col min="12804" max="12807" width="11" style="354" customWidth="1"/>
    <col min="12808" max="13056" width="9.140625" style="354"/>
    <col min="13057" max="13057" width="19" style="354" customWidth="1"/>
    <col min="13058" max="13058" width="11" style="354" customWidth="1"/>
    <col min="13059" max="13059" width="12.140625" style="354" customWidth="1"/>
    <col min="13060" max="13063" width="11" style="354" customWidth="1"/>
    <col min="13064" max="13312" width="9.140625" style="354"/>
    <col min="13313" max="13313" width="19" style="354" customWidth="1"/>
    <col min="13314" max="13314" width="11" style="354" customWidth="1"/>
    <col min="13315" max="13315" width="12.140625" style="354" customWidth="1"/>
    <col min="13316" max="13319" width="11" style="354" customWidth="1"/>
    <col min="13320" max="13568" width="9.140625" style="354"/>
    <col min="13569" max="13569" width="19" style="354" customWidth="1"/>
    <col min="13570" max="13570" width="11" style="354" customWidth="1"/>
    <col min="13571" max="13571" width="12.140625" style="354" customWidth="1"/>
    <col min="13572" max="13575" width="11" style="354" customWidth="1"/>
    <col min="13576" max="13824" width="9.140625" style="354"/>
    <col min="13825" max="13825" width="19" style="354" customWidth="1"/>
    <col min="13826" max="13826" width="11" style="354" customWidth="1"/>
    <col min="13827" max="13827" width="12.140625" style="354" customWidth="1"/>
    <col min="13828" max="13831" width="11" style="354" customWidth="1"/>
    <col min="13832" max="14080" width="9.140625" style="354"/>
    <col min="14081" max="14081" width="19" style="354" customWidth="1"/>
    <col min="14082" max="14082" width="11" style="354" customWidth="1"/>
    <col min="14083" max="14083" width="12.140625" style="354" customWidth="1"/>
    <col min="14084" max="14087" width="11" style="354" customWidth="1"/>
    <col min="14088" max="14336" width="9.140625" style="354"/>
    <col min="14337" max="14337" width="19" style="354" customWidth="1"/>
    <col min="14338" max="14338" width="11" style="354" customWidth="1"/>
    <col min="14339" max="14339" width="12.140625" style="354" customWidth="1"/>
    <col min="14340" max="14343" width="11" style="354" customWidth="1"/>
    <col min="14344" max="14592" width="9.140625" style="354"/>
    <col min="14593" max="14593" width="19" style="354" customWidth="1"/>
    <col min="14594" max="14594" width="11" style="354" customWidth="1"/>
    <col min="14595" max="14595" width="12.140625" style="354" customWidth="1"/>
    <col min="14596" max="14599" width="11" style="354" customWidth="1"/>
    <col min="14600" max="14848" width="9.140625" style="354"/>
    <col min="14849" max="14849" width="19" style="354" customWidth="1"/>
    <col min="14850" max="14850" width="11" style="354" customWidth="1"/>
    <col min="14851" max="14851" width="12.140625" style="354" customWidth="1"/>
    <col min="14852" max="14855" width="11" style="354" customWidth="1"/>
    <col min="14856" max="15104" width="9.140625" style="354"/>
    <col min="15105" max="15105" width="19" style="354" customWidth="1"/>
    <col min="15106" max="15106" width="11" style="354" customWidth="1"/>
    <col min="15107" max="15107" width="12.140625" style="354" customWidth="1"/>
    <col min="15108" max="15111" width="11" style="354" customWidth="1"/>
    <col min="15112" max="15360" width="9.140625" style="354"/>
    <col min="15361" max="15361" width="19" style="354" customWidth="1"/>
    <col min="15362" max="15362" width="11" style="354" customWidth="1"/>
    <col min="15363" max="15363" width="12.140625" style="354" customWidth="1"/>
    <col min="15364" max="15367" width="11" style="354" customWidth="1"/>
    <col min="15368" max="15616" width="9.140625" style="354"/>
    <col min="15617" max="15617" width="19" style="354" customWidth="1"/>
    <col min="15618" max="15618" width="11" style="354" customWidth="1"/>
    <col min="15619" max="15619" width="12.140625" style="354" customWidth="1"/>
    <col min="15620" max="15623" width="11" style="354" customWidth="1"/>
    <col min="15624" max="15872" width="9.140625" style="354"/>
    <col min="15873" max="15873" width="19" style="354" customWidth="1"/>
    <col min="15874" max="15874" width="11" style="354" customWidth="1"/>
    <col min="15875" max="15875" width="12.140625" style="354" customWidth="1"/>
    <col min="15876" max="15879" width="11" style="354" customWidth="1"/>
    <col min="15880" max="16128" width="9.140625" style="354"/>
    <col min="16129" max="16129" width="19" style="354" customWidth="1"/>
    <col min="16130" max="16130" width="11" style="354" customWidth="1"/>
    <col min="16131" max="16131" width="12.140625" style="354" customWidth="1"/>
    <col min="16132" max="16135" width="11" style="354" customWidth="1"/>
    <col min="16136" max="16384" width="9.140625" style="354"/>
  </cols>
  <sheetData>
    <row r="2" spans="1:7" ht="15">
      <c r="A2" s="252" t="s">
        <v>385</v>
      </c>
      <c r="B2" s="252"/>
      <c r="C2" s="252"/>
      <c r="D2" s="252"/>
      <c r="E2" s="252"/>
      <c r="F2" s="252"/>
      <c r="G2" s="252"/>
    </row>
    <row r="3" spans="1:7" ht="15">
      <c r="A3" s="275" t="s">
        <v>311</v>
      </c>
      <c r="B3" s="255"/>
      <c r="C3" s="255"/>
      <c r="D3" s="255"/>
      <c r="E3" s="255"/>
      <c r="F3" s="255"/>
      <c r="G3" s="255"/>
    </row>
    <row r="4" spans="1:7">
      <c r="A4" s="265" t="s">
        <v>338</v>
      </c>
      <c r="B4" s="284" t="s">
        <v>386</v>
      </c>
      <c r="C4" s="284"/>
      <c r="D4" s="284"/>
      <c r="E4" s="284"/>
      <c r="F4" s="284"/>
      <c r="G4" s="284"/>
    </row>
    <row r="5" spans="1:7">
      <c r="A5" s="285"/>
      <c r="B5" s="261" t="s">
        <v>387</v>
      </c>
      <c r="C5" s="261" t="s">
        <v>388</v>
      </c>
      <c r="D5" s="284" t="s">
        <v>389</v>
      </c>
      <c r="E5" s="284"/>
      <c r="F5" s="284" t="s">
        <v>390</v>
      </c>
      <c r="G5" s="284"/>
    </row>
    <row r="6" spans="1:7">
      <c r="A6" s="285"/>
      <c r="B6" s="266"/>
      <c r="C6" s="266"/>
      <c r="D6" s="265" t="s">
        <v>391</v>
      </c>
      <c r="E6" s="265" t="s">
        <v>392</v>
      </c>
      <c r="F6" s="265" t="s">
        <v>393</v>
      </c>
      <c r="G6" s="265" t="s">
        <v>394</v>
      </c>
    </row>
    <row r="7" spans="1:7">
      <c r="A7" s="285"/>
      <c r="B7" s="266"/>
      <c r="C7" s="266"/>
      <c r="D7" s="285"/>
      <c r="E7" s="285"/>
      <c r="F7" s="285"/>
      <c r="G7" s="285"/>
    </row>
    <row r="8" spans="1:7">
      <c r="A8" s="285"/>
      <c r="B8" s="266"/>
      <c r="C8" s="266"/>
      <c r="D8" s="285"/>
      <c r="E8" s="285"/>
      <c r="F8" s="285"/>
      <c r="G8" s="285"/>
    </row>
    <row r="9" spans="1:7">
      <c r="A9" s="268" t="s">
        <v>49</v>
      </c>
      <c r="B9" s="291" t="s">
        <v>301</v>
      </c>
      <c r="C9" s="291" t="s">
        <v>301</v>
      </c>
      <c r="D9" s="291" t="s">
        <v>301</v>
      </c>
      <c r="E9" s="291" t="s">
        <v>301</v>
      </c>
      <c r="F9" s="291" t="s">
        <v>301</v>
      </c>
      <c r="G9" s="291" t="s">
        <v>301</v>
      </c>
    </row>
    <row r="10" spans="1:7">
      <c r="A10" s="272" t="s">
        <v>50</v>
      </c>
      <c r="B10" s="292">
        <v>2</v>
      </c>
      <c r="C10" s="292">
        <f>SUM(D10:E10)</f>
        <v>2</v>
      </c>
      <c r="D10" s="292">
        <v>1</v>
      </c>
      <c r="E10" s="292">
        <v>1</v>
      </c>
      <c r="F10" s="292" t="s">
        <v>301</v>
      </c>
      <c r="G10" s="292">
        <v>2</v>
      </c>
    </row>
    <row r="11" spans="1:7">
      <c r="A11" s="272" t="s">
        <v>51</v>
      </c>
      <c r="B11" s="292">
        <v>5</v>
      </c>
      <c r="C11" s="292">
        <f>SUM(D11:E11)</f>
        <v>5</v>
      </c>
      <c r="D11" s="292">
        <v>3</v>
      </c>
      <c r="E11" s="292">
        <v>2</v>
      </c>
      <c r="F11" s="292" t="s">
        <v>301</v>
      </c>
      <c r="G11" s="292">
        <v>5</v>
      </c>
    </row>
    <row r="12" spans="1:7">
      <c r="A12" s="272" t="s">
        <v>52</v>
      </c>
      <c r="B12" s="292" t="s">
        <v>301</v>
      </c>
      <c r="C12" s="292" t="s">
        <v>301</v>
      </c>
      <c r="D12" s="292" t="s">
        <v>301</v>
      </c>
      <c r="E12" s="292" t="s">
        <v>301</v>
      </c>
      <c r="F12" s="292" t="s">
        <v>301</v>
      </c>
      <c r="G12" s="292" t="s">
        <v>301</v>
      </c>
    </row>
    <row r="13" spans="1:7">
      <c r="A13" s="272" t="s">
        <v>53</v>
      </c>
      <c r="B13" s="292">
        <v>1</v>
      </c>
      <c r="C13" s="292">
        <f>SUM(D13:E13)</f>
        <v>1</v>
      </c>
      <c r="D13" s="292">
        <v>1</v>
      </c>
      <c r="E13" s="292" t="s">
        <v>301</v>
      </c>
      <c r="F13" s="292" t="s">
        <v>301</v>
      </c>
      <c r="G13" s="292">
        <v>1</v>
      </c>
    </row>
    <row r="14" spans="1:7">
      <c r="A14" s="272" t="s">
        <v>54</v>
      </c>
      <c r="B14" s="292" t="s">
        <v>301</v>
      </c>
      <c r="C14" s="292" t="s">
        <v>301</v>
      </c>
      <c r="D14" s="292" t="s">
        <v>301</v>
      </c>
      <c r="E14" s="292" t="s">
        <v>301</v>
      </c>
      <c r="F14" s="292" t="s">
        <v>301</v>
      </c>
      <c r="G14" s="292" t="s">
        <v>301</v>
      </c>
    </row>
    <row r="15" spans="1:7">
      <c r="A15" s="272" t="s">
        <v>55</v>
      </c>
      <c r="B15" s="292" t="s">
        <v>301</v>
      </c>
      <c r="C15" s="292" t="s">
        <v>301</v>
      </c>
      <c r="D15" s="292" t="s">
        <v>301</v>
      </c>
      <c r="E15" s="292" t="s">
        <v>301</v>
      </c>
      <c r="F15" s="292" t="s">
        <v>301</v>
      </c>
      <c r="G15" s="292" t="s">
        <v>301</v>
      </c>
    </row>
    <row r="16" spans="1:7">
      <c r="A16" s="272" t="s">
        <v>56</v>
      </c>
      <c r="B16" s="292" t="s">
        <v>301</v>
      </c>
      <c r="C16" s="292" t="s">
        <v>301</v>
      </c>
      <c r="D16" s="292" t="s">
        <v>301</v>
      </c>
      <c r="E16" s="292" t="s">
        <v>301</v>
      </c>
      <c r="F16" s="292" t="s">
        <v>301</v>
      </c>
      <c r="G16" s="292" t="s">
        <v>301</v>
      </c>
    </row>
    <row r="17" spans="1:7">
      <c r="A17" s="272" t="s">
        <v>57</v>
      </c>
      <c r="B17" s="292" t="s">
        <v>301</v>
      </c>
      <c r="C17" s="292" t="s">
        <v>301</v>
      </c>
      <c r="D17" s="292" t="s">
        <v>301</v>
      </c>
      <c r="E17" s="292" t="s">
        <v>301</v>
      </c>
      <c r="F17" s="292" t="s">
        <v>301</v>
      </c>
      <c r="G17" s="292" t="s">
        <v>301</v>
      </c>
    </row>
    <row r="18" spans="1:7">
      <c r="A18" s="272" t="s">
        <v>58</v>
      </c>
      <c r="B18" s="292">
        <v>1</v>
      </c>
      <c r="C18" s="292">
        <f t="shared" ref="C18:C23" si="0">SUM(D18:E18)</f>
        <v>1</v>
      </c>
      <c r="D18" s="292">
        <v>1</v>
      </c>
      <c r="E18" s="292" t="s">
        <v>301</v>
      </c>
      <c r="F18" s="292" t="s">
        <v>301</v>
      </c>
      <c r="G18" s="292">
        <v>1</v>
      </c>
    </row>
    <row r="19" spans="1:7">
      <c r="A19" s="272" t="s">
        <v>59</v>
      </c>
      <c r="B19" s="292">
        <v>2</v>
      </c>
      <c r="C19" s="292">
        <f t="shared" si="0"/>
        <v>2</v>
      </c>
      <c r="D19" s="292">
        <v>2</v>
      </c>
      <c r="E19" s="292" t="s">
        <v>301</v>
      </c>
      <c r="F19" s="292" t="s">
        <v>301</v>
      </c>
      <c r="G19" s="292">
        <v>2</v>
      </c>
    </row>
    <row r="20" spans="1:7">
      <c r="A20" s="272" t="s">
        <v>60</v>
      </c>
      <c r="B20" s="292">
        <v>2</v>
      </c>
      <c r="C20" s="292">
        <f t="shared" si="0"/>
        <v>2</v>
      </c>
      <c r="D20" s="292">
        <v>2</v>
      </c>
      <c r="E20" s="292" t="s">
        <v>301</v>
      </c>
      <c r="F20" s="292" t="s">
        <v>301</v>
      </c>
      <c r="G20" s="292">
        <v>2</v>
      </c>
    </row>
    <row r="21" spans="1:7">
      <c r="A21" s="272" t="s">
        <v>61</v>
      </c>
      <c r="B21" s="292">
        <v>8</v>
      </c>
      <c r="C21" s="292">
        <f t="shared" si="0"/>
        <v>8</v>
      </c>
      <c r="D21" s="292">
        <v>5</v>
      </c>
      <c r="E21" s="292">
        <v>3</v>
      </c>
      <c r="F21" s="292" t="s">
        <v>301</v>
      </c>
      <c r="G21" s="292">
        <v>8</v>
      </c>
    </row>
    <row r="22" spans="1:7">
      <c r="A22" s="272" t="s">
        <v>63</v>
      </c>
      <c r="B22" s="292">
        <v>2</v>
      </c>
      <c r="C22" s="292">
        <f t="shared" si="0"/>
        <v>2</v>
      </c>
      <c r="D22" s="292">
        <v>2</v>
      </c>
      <c r="E22" s="292" t="s">
        <v>301</v>
      </c>
      <c r="F22" s="292" t="s">
        <v>301</v>
      </c>
      <c r="G22" s="292">
        <v>2</v>
      </c>
    </row>
    <row r="23" spans="1:7">
      <c r="A23" s="272" t="s">
        <v>62</v>
      </c>
      <c r="B23" s="292">
        <v>146</v>
      </c>
      <c r="C23" s="292">
        <f t="shared" si="0"/>
        <v>144</v>
      </c>
      <c r="D23" s="292">
        <v>80</v>
      </c>
      <c r="E23" s="292">
        <v>64</v>
      </c>
      <c r="F23" s="292">
        <v>146</v>
      </c>
      <c r="G23" s="292" t="s">
        <v>301</v>
      </c>
    </row>
    <row r="24" spans="1:7">
      <c r="A24" s="276" t="s">
        <v>65</v>
      </c>
      <c r="B24" s="295">
        <f t="shared" ref="B24:G24" si="1">SUM(B9:B23)</f>
        <v>169</v>
      </c>
      <c r="C24" s="295">
        <f t="shared" si="1"/>
        <v>167</v>
      </c>
      <c r="D24" s="295">
        <f t="shared" si="1"/>
        <v>97</v>
      </c>
      <c r="E24" s="295">
        <f t="shared" si="1"/>
        <v>70</v>
      </c>
      <c r="F24" s="295">
        <f t="shared" si="1"/>
        <v>146</v>
      </c>
      <c r="G24" s="295">
        <f t="shared" si="1"/>
        <v>23</v>
      </c>
    </row>
    <row r="25" spans="1:7">
      <c r="A25" s="355" t="s">
        <v>336</v>
      </c>
      <c r="B25" s="356"/>
      <c r="C25" s="356"/>
      <c r="D25" s="356"/>
      <c r="E25" s="356"/>
      <c r="F25" s="293"/>
      <c r="G25" s="293"/>
    </row>
    <row r="26" spans="1:7">
      <c r="A26" s="356"/>
      <c r="B26" s="356"/>
      <c r="C26" s="356"/>
      <c r="D26" s="356"/>
      <c r="E26" s="356"/>
      <c r="F26" s="293"/>
      <c r="G26" s="293"/>
    </row>
  </sheetData>
  <mergeCells count="11">
    <mergeCell ref="G6:G8"/>
    <mergeCell ref="A2:G2"/>
    <mergeCell ref="A4:A8"/>
    <mergeCell ref="B4:G4"/>
    <mergeCell ref="B5:B8"/>
    <mergeCell ref="C5:C8"/>
    <mergeCell ref="D5:E5"/>
    <mergeCell ref="F5:G5"/>
    <mergeCell ref="D6:D8"/>
    <mergeCell ref="E6:E8"/>
    <mergeCell ref="F6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tabSelected="1" workbookViewId="0">
      <selection activeCell="G22" sqref="G22"/>
    </sheetView>
  </sheetViews>
  <sheetFormatPr defaultRowHeight="12.75"/>
  <cols>
    <col min="1" max="6" width="9.140625" style="43"/>
    <col min="7" max="7" width="29.85546875" style="43" customWidth="1"/>
    <col min="8" max="8" width="2.7109375" style="43" customWidth="1"/>
    <col min="9" max="9" width="18.7109375" style="384" customWidth="1"/>
    <col min="10" max="10" width="9" style="43" customWidth="1"/>
    <col min="11" max="11" width="9.140625" style="43" customWidth="1"/>
    <col min="12" max="12" width="9.140625" style="385" customWidth="1"/>
    <col min="13" max="13" width="9.42578125" style="43" customWidth="1"/>
    <col min="14" max="14" width="9.140625" style="43"/>
    <col min="15" max="15" width="13.28515625" style="43" customWidth="1"/>
    <col min="16" max="262" width="9.140625" style="43"/>
    <col min="263" max="263" width="29.85546875" style="43" customWidth="1"/>
    <col min="264" max="264" width="2.7109375" style="43" customWidth="1"/>
    <col min="265" max="265" width="18.7109375" style="43" customWidth="1"/>
    <col min="266" max="266" width="9" style="43" customWidth="1"/>
    <col min="267" max="268" width="9.140625" style="43" customWidth="1"/>
    <col min="269" max="269" width="9.42578125" style="43" customWidth="1"/>
    <col min="270" max="270" width="9.140625" style="43"/>
    <col min="271" max="271" width="13.28515625" style="43" customWidth="1"/>
    <col min="272" max="518" width="9.140625" style="43"/>
    <col min="519" max="519" width="29.85546875" style="43" customWidth="1"/>
    <col min="520" max="520" width="2.7109375" style="43" customWidth="1"/>
    <col min="521" max="521" width="18.7109375" style="43" customWidth="1"/>
    <col min="522" max="522" width="9" style="43" customWidth="1"/>
    <col min="523" max="524" width="9.140625" style="43" customWidth="1"/>
    <col min="525" max="525" width="9.42578125" style="43" customWidth="1"/>
    <col min="526" max="526" width="9.140625" style="43"/>
    <col min="527" max="527" width="13.28515625" style="43" customWidth="1"/>
    <col min="528" max="774" width="9.140625" style="43"/>
    <col min="775" max="775" width="29.85546875" style="43" customWidth="1"/>
    <col min="776" max="776" width="2.7109375" style="43" customWidth="1"/>
    <col min="777" max="777" width="18.7109375" style="43" customWidth="1"/>
    <col min="778" max="778" width="9" style="43" customWidth="1"/>
    <col min="779" max="780" width="9.140625" style="43" customWidth="1"/>
    <col min="781" max="781" width="9.42578125" style="43" customWidth="1"/>
    <col min="782" max="782" width="9.140625" style="43"/>
    <col min="783" max="783" width="13.28515625" style="43" customWidth="1"/>
    <col min="784" max="1030" width="9.140625" style="43"/>
    <col min="1031" max="1031" width="29.85546875" style="43" customWidth="1"/>
    <col min="1032" max="1032" width="2.7109375" style="43" customWidth="1"/>
    <col min="1033" max="1033" width="18.7109375" style="43" customWidth="1"/>
    <col min="1034" max="1034" width="9" style="43" customWidth="1"/>
    <col min="1035" max="1036" width="9.140625" style="43" customWidth="1"/>
    <col min="1037" max="1037" width="9.42578125" style="43" customWidth="1"/>
    <col min="1038" max="1038" width="9.140625" style="43"/>
    <col min="1039" max="1039" width="13.28515625" style="43" customWidth="1"/>
    <col min="1040" max="1286" width="9.140625" style="43"/>
    <col min="1287" max="1287" width="29.85546875" style="43" customWidth="1"/>
    <col min="1288" max="1288" width="2.7109375" style="43" customWidth="1"/>
    <col min="1289" max="1289" width="18.7109375" style="43" customWidth="1"/>
    <col min="1290" max="1290" width="9" style="43" customWidth="1"/>
    <col min="1291" max="1292" width="9.140625" style="43" customWidth="1"/>
    <col min="1293" max="1293" width="9.42578125" style="43" customWidth="1"/>
    <col min="1294" max="1294" width="9.140625" style="43"/>
    <col min="1295" max="1295" width="13.28515625" style="43" customWidth="1"/>
    <col min="1296" max="1542" width="9.140625" style="43"/>
    <col min="1543" max="1543" width="29.85546875" style="43" customWidth="1"/>
    <col min="1544" max="1544" width="2.7109375" style="43" customWidth="1"/>
    <col min="1545" max="1545" width="18.7109375" style="43" customWidth="1"/>
    <col min="1546" max="1546" width="9" style="43" customWidth="1"/>
    <col min="1547" max="1548" width="9.140625" style="43" customWidth="1"/>
    <col min="1549" max="1549" width="9.42578125" style="43" customWidth="1"/>
    <col min="1550" max="1550" width="9.140625" style="43"/>
    <col min="1551" max="1551" width="13.28515625" style="43" customWidth="1"/>
    <col min="1552" max="1798" width="9.140625" style="43"/>
    <col min="1799" max="1799" width="29.85546875" style="43" customWidth="1"/>
    <col min="1800" max="1800" width="2.7109375" style="43" customWidth="1"/>
    <col min="1801" max="1801" width="18.7109375" style="43" customWidth="1"/>
    <col min="1802" max="1802" width="9" style="43" customWidth="1"/>
    <col min="1803" max="1804" width="9.140625" style="43" customWidth="1"/>
    <col min="1805" max="1805" width="9.42578125" style="43" customWidth="1"/>
    <col min="1806" max="1806" width="9.140625" style="43"/>
    <col min="1807" max="1807" width="13.28515625" style="43" customWidth="1"/>
    <col min="1808" max="2054" width="9.140625" style="43"/>
    <col min="2055" max="2055" width="29.85546875" style="43" customWidth="1"/>
    <col min="2056" max="2056" width="2.7109375" style="43" customWidth="1"/>
    <col min="2057" max="2057" width="18.7109375" style="43" customWidth="1"/>
    <col min="2058" max="2058" width="9" style="43" customWidth="1"/>
    <col min="2059" max="2060" width="9.140625" style="43" customWidth="1"/>
    <col min="2061" max="2061" width="9.42578125" style="43" customWidth="1"/>
    <col min="2062" max="2062" width="9.140625" style="43"/>
    <col min="2063" max="2063" width="13.28515625" style="43" customWidth="1"/>
    <col min="2064" max="2310" width="9.140625" style="43"/>
    <col min="2311" max="2311" width="29.85546875" style="43" customWidth="1"/>
    <col min="2312" max="2312" width="2.7109375" style="43" customWidth="1"/>
    <col min="2313" max="2313" width="18.7109375" style="43" customWidth="1"/>
    <col min="2314" max="2314" width="9" style="43" customWidth="1"/>
    <col min="2315" max="2316" width="9.140625" style="43" customWidth="1"/>
    <col min="2317" max="2317" width="9.42578125" style="43" customWidth="1"/>
    <col min="2318" max="2318" width="9.140625" style="43"/>
    <col min="2319" max="2319" width="13.28515625" style="43" customWidth="1"/>
    <col min="2320" max="2566" width="9.140625" style="43"/>
    <col min="2567" max="2567" width="29.85546875" style="43" customWidth="1"/>
    <col min="2568" max="2568" width="2.7109375" style="43" customWidth="1"/>
    <col min="2569" max="2569" width="18.7109375" style="43" customWidth="1"/>
    <col min="2570" max="2570" width="9" style="43" customWidth="1"/>
    <col min="2571" max="2572" width="9.140625" style="43" customWidth="1"/>
    <col min="2573" max="2573" width="9.42578125" style="43" customWidth="1"/>
    <col min="2574" max="2574" width="9.140625" style="43"/>
    <col min="2575" max="2575" width="13.28515625" style="43" customWidth="1"/>
    <col min="2576" max="2822" width="9.140625" style="43"/>
    <col min="2823" max="2823" width="29.85546875" style="43" customWidth="1"/>
    <col min="2824" max="2824" width="2.7109375" style="43" customWidth="1"/>
    <col min="2825" max="2825" width="18.7109375" style="43" customWidth="1"/>
    <col min="2826" max="2826" width="9" style="43" customWidth="1"/>
    <col min="2827" max="2828" width="9.140625" style="43" customWidth="1"/>
    <col min="2829" max="2829" width="9.42578125" style="43" customWidth="1"/>
    <col min="2830" max="2830" width="9.140625" style="43"/>
    <col min="2831" max="2831" width="13.28515625" style="43" customWidth="1"/>
    <col min="2832" max="3078" width="9.140625" style="43"/>
    <col min="3079" max="3079" width="29.85546875" style="43" customWidth="1"/>
    <col min="3080" max="3080" width="2.7109375" style="43" customWidth="1"/>
    <col min="3081" max="3081" width="18.7109375" style="43" customWidth="1"/>
    <col min="3082" max="3082" width="9" style="43" customWidth="1"/>
    <col min="3083" max="3084" width="9.140625" style="43" customWidth="1"/>
    <col min="3085" max="3085" width="9.42578125" style="43" customWidth="1"/>
    <col min="3086" max="3086" width="9.140625" style="43"/>
    <col min="3087" max="3087" width="13.28515625" style="43" customWidth="1"/>
    <col min="3088" max="3334" width="9.140625" style="43"/>
    <col min="3335" max="3335" width="29.85546875" style="43" customWidth="1"/>
    <col min="3336" max="3336" width="2.7109375" style="43" customWidth="1"/>
    <col min="3337" max="3337" width="18.7109375" style="43" customWidth="1"/>
    <col min="3338" max="3338" width="9" style="43" customWidth="1"/>
    <col min="3339" max="3340" width="9.140625" style="43" customWidth="1"/>
    <col min="3341" max="3341" width="9.42578125" style="43" customWidth="1"/>
    <col min="3342" max="3342" width="9.140625" style="43"/>
    <col min="3343" max="3343" width="13.28515625" style="43" customWidth="1"/>
    <col min="3344" max="3590" width="9.140625" style="43"/>
    <col min="3591" max="3591" width="29.85546875" style="43" customWidth="1"/>
    <col min="3592" max="3592" width="2.7109375" style="43" customWidth="1"/>
    <col min="3593" max="3593" width="18.7109375" style="43" customWidth="1"/>
    <col min="3594" max="3594" width="9" style="43" customWidth="1"/>
    <col min="3595" max="3596" width="9.140625" style="43" customWidth="1"/>
    <col min="3597" max="3597" width="9.42578125" style="43" customWidth="1"/>
    <col min="3598" max="3598" width="9.140625" style="43"/>
    <col min="3599" max="3599" width="13.28515625" style="43" customWidth="1"/>
    <col min="3600" max="3846" width="9.140625" style="43"/>
    <col min="3847" max="3847" width="29.85546875" style="43" customWidth="1"/>
    <col min="3848" max="3848" width="2.7109375" style="43" customWidth="1"/>
    <col min="3849" max="3849" width="18.7109375" style="43" customWidth="1"/>
    <col min="3850" max="3850" width="9" style="43" customWidth="1"/>
    <col min="3851" max="3852" width="9.140625" style="43" customWidth="1"/>
    <col min="3853" max="3853" width="9.42578125" style="43" customWidth="1"/>
    <col min="3854" max="3854" width="9.140625" style="43"/>
    <col min="3855" max="3855" width="13.28515625" style="43" customWidth="1"/>
    <col min="3856" max="4102" width="9.140625" style="43"/>
    <col min="4103" max="4103" width="29.85546875" style="43" customWidth="1"/>
    <col min="4104" max="4104" width="2.7109375" style="43" customWidth="1"/>
    <col min="4105" max="4105" width="18.7109375" style="43" customWidth="1"/>
    <col min="4106" max="4106" width="9" style="43" customWidth="1"/>
    <col min="4107" max="4108" width="9.140625" style="43" customWidth="1"/>
    <col min="4109" max="4109" width="9.42578125" style="43" customWidth="1"/>
    <col min="4110" max="4110" width="9.140625" style="43"/>
    <col min="4111" max="4111" width="13.28515625" style="43" customWidth="1"/>
    <col min="4112" max="4358" width="9.140625" style="43"/>
    <col min="4359" max="4359" width="29.85546875" style="43" customWidth="1"/>
    <col min="4360" max="4360" width="2.7109375" style="43" customWidth="1"/>
    <col min="4361" max="4361" width="18.7109375" style="43" customWidth="1"/>
    <col min="4362" max="4362" width="9" style="43" customWidth="1"/>
    <col min="4363" max="4364" width="9.140625" style="43" customWidth="1"/>
    <col min="4365" max="4365" width="9.42578125" style="43" customWidth="1"/>
    <col min="4366" max="4366" width="9.140625" style="43"/>
    <col min="4367" max="4367" width="13.28515625" style="43" customWidth="1"/>
    <col min="4368" max="4614" width="9.140625" style="43"/>
    <col min="4615" max="4615" width="29.85546875" style="43" customWidth="1"/>
    <col min="4616" max="4616" width="2.7109375" style="43" customWidth="1"/>
    <col min="4617" max="4617" width="18.7109375" style="43" customWidth="1"/>
    <col min="4618" max="4618" width="9" style="43" customWidth="1"/>
    <col min="4619" max="4620" width="9.140625" style="43" customWidth="1"/>
    <col min="4621" max="4621" width="9.42578125" style="43" customWidth="1"/>
    <col min="4622" max="4622" width="9.140625" style="43"/>
    <col min="4623" max="4623" width="13.28515625" style="43" customWidth="1"/>
    <col min="4624" max="4870" width="9.140625" style="43"/>
    <col min="4871" max="4871" width="29.85546875" style="43" customWidth="1"/>
    <col min="4872" max="4872" width="2.7109375" style="43" customWidth="1"/>
    <col min="4873" max="4873" width="18.7109375" style="43" customWidth="1"/>
    <col min="4874" max="4874" width="9" style="43" customWidth="1"/>
    <col min="4875" max="4876" width="9.140625" style="43" customWidth="1"/>
    <col min="4877" max="4877" width="9.42578125" style="43" customWidth="1"/>
    <col min="4878" max="4878" width="9.140625" style="43"/>
    <col min="4879" max="4879" width="13.28515625" style="43" customWidth="1"/>
    <col min="4880" max="5126" width="9.140625" style="43"/>
    <col min="5127" max="5127" width="29.85546875" style="43" customWidth="1"/>
    <col min="5128" max="5128" width="2.7109375" style="43" customWidth="1"/>
    <col min="5129" max="5129" width="18.7109375" style="43" customWidth="1"/>
    <col min="5130" max="5130" width="9" style="43" customWidth="1"/>
    <col min="5131" max="5132" width="9.140625" style="43" customWidth="1"/>
    <col min="5133" max="5133" width="9.42578125" style="43" customWidth="1"/>
    <col min="5134" max="5134" width="9.140625" style="43"/>
    <col min="5135" max="5135" width="13.28515625" style="43" customWidth="1"/>
    <col min="5136" max="5382" width="9.140625" style="43"/>
    <col min="5383" max="5383" width="29.85546875" style="43" customWidth="1"/>
    <col min="5384" max="5384" width="2.7109375" style="43" customWidth="1"/>
    <col min="5385" max="5385" width="18.7109375" style="43" customWidth="1"/>
    <col min="5386" max="5386" width="9" style="43" customWidth="1"/>
    <col min="5387" max="5388" width="9.140625" style="43" customWidth="1"/>
    <col min="5389" max="5389" width="9.42578125" style="43" customWidth="1"/>
    <col min="5390" max="5390" width="9.140625" style="43"/>
    <col min="5391" max="5391" width="13.28515625" style="43" customWidth="1"/>
    <col min="5392" max="5638" width="9.140625" style="43"/>
    <col min="5639" max="5639" width="29.85546875" style="43" customWidth="1"/>
    <col min="5640" max="5640" width="2.7109375" style="43" customWidth="1"/>
    <col min="5641" max="5641" width="18.7109375" style="43" customWidth="1"/>
    <col min="5642" max="5642" width="9" style="43" customWidth="1"/>
    <col min="5643" max="5644" width="9.140625" style="43" customWidth="1"/>
    <col min="5645" max="5645" width="9.42578125" style="43" customWidth="1"/>
    <col min="5646" max="5646" width="9.140625" style="43"/>
    <col min="5647" max="5647" width="13.28515625" style="43" customWidth="1"/>
    <col min="5648" max="5894" width="9.140625" style="43"/>
    <col min="5895" max="5895" width="29.85546875" style="43" customWidth="1"/>
    <col min="5896" max="5896" width="2.7109375" style="43" customWidth="1"/>
    <col min="5897" max="5897" width="18.7109375" style="43" customWidth="1"/>
    <col min="5898" max="5898" width="9" style="43" customWidth="1"/>
    <col min="5899" max="5900" width="9.140625" style="43" customWidth="1"/>
    <col min="5901" max="5901" width="9.42578125" style="43" customWidth="1"/>
    <col min="5902" max="5902" width="9.140625" style="43"/>
    <col min="5903" max="5903" width="13.28515625" style="43" customWidth="1"/>
    <col min="5904" max="6150" width="9.140625" style="43"/>
    <col min="6151" max="6151" width="29.85546875" style="43" customWidth="1"/>
    <col min="6152" max="6152" width="2.7109375" style="43" customWidth="1"/>
    <col min="6153" max="6153" width="18.7109375" style="43" customWidth="1"/>
    <col min="6154" max="6154" width="9" style="43" customWidth="1"/>
    <col min="6155" max="6156" width="9.140625" style="43" customWidth="1"/>
    <col min="6157" max="6157" width="9.42578125" style="43" customWidth="1"/>
    <col min="6158" max="6158" width="9.140625" style="43"/>
    <col min="6159" max="6159" width="13.28515625" style="43" customWidth="1"/>
    <col min="6160" max="6406" width="9.140625" style="43"/>
    <col min="6407" max="6407" width="29.85546875" style="43" customWidth="1"/>
    <col min="6408" max="6408" width="2.7109375" style="43" customWidth="1"/>
    <col min="6409" max="6409" width="18.7109375" style="43" customWidth="1"/>
    <col min="6410" max="6410" width="9" style="43" customWidth="1"/>
    <col min="6411" max="6412" width="9.140625" style="43" customWidth="1"/>
    <col min="6413" max="6413" width="9.42578125" style="43" customWidth="1"/>
    <col min="6414" max="6414" width="9.140625" style="43"/>
    <col min="6415" max="6415" width="13.28515625" style="43" customWidth="1"/>
    <col min="6416" max="6662" width="9.140625" style="43"/>
    <col min="6663" max="6663" width="29.85546875" style="43" customWidth="1"/>
    <col min="6664" max="6664" width="2.7109375" style="43" customWidth="1"/>
    <col min="6665" max="6665" width="18.7109375" style="43" customWidth="1"/>
    <col min="6666" max="6666" width="9" style="43" customWidth="1"/>
    <col min="6667" max="6668" width="9.140625" style="43" customWidth="1"/>
    <col min="6669" max="6669" width="9.42578125" style="43" customWidth="1"/>
    <col min="6670" max="6670" width="9.140625" style="43"/>
    <col min="6671" max="6671" width="13.28515625" style="43" customWidth="1"/>
    <col min="6672" max="6918" width="9.140625" style="43"/>
    <col min="6919" max="6919" width="29.85546875" style="43" customWidth="1"/>
    <col min="6920" max="6920" width="2.7109375" style="43" customWidth="1"/>
    <col min="6921" max="6921" width="18.7109375" style="43" customWidth="1"/>
    <col min="6922" max="6922" width="9" style="43" customWidth="1"/>
    <col min="6923" max="6924" width="9.140625" style="43" customWidth="1"/>
    <col min="6925" max="6925" width="9.42578125" style="43" customWidth="1"/>
    <col min="6926" max="6926" width="9.140625" style="43"/>
    <col min="6927" max="6927" width="13.28515625" style="43" customWidth="1"/>
    <col min="6928" max="7174" width="9.140625" style="43"/>
    <col min="7175" max="7175" width="29.85546875" style="43" customWidth="1"/>
    <col min="7176" max="7176" width="2.7109375" style="43" customWidth="1"/>
    <col min="7177" max="7177" width="18.7109375" style="43" customWidth="1"/>
    <col min="7178" max="7178" width="9" style="43" customWidth="1"/>
    <col min="7179" max="7180" width="9.140625" style="43" customWidth="1"/>
    <col min="7181" max="7181" width="9.42578125" style="43" customWidth="1"/>
    <col min="7182" max="7182" width="9.140625" style="43"/>
    <col min="7183" max="7183" width="13.28515625" style="43" customWidth="1"/>
    <col min="7184" max="7430" width="9.140625" style="43"/>
    <col min="7431" max="7431" width="29.85546875" style="43" customWidth="1"/>
    <col min="7432" max="7432" width="2.7109375" style="43" customWidth="1"/>
    <col min="7433" max="7433" width="18.7109375" style="43" customWidth="1"/>
    <col min="7434" max="7434" width="9" style="43" customWidth="1"/>
    <col min="7435" max="7436" width="9.140625" style="43" customWidth="1"/>
    <col min="7437" max="7437" width="9.42578125" style="43" customWidth="1"/>
    <col min="7438" max="7438" width="9.140625" style="43"/>
    <col min="7439" max="7439" width="13.28515625" style="43" customWidth="1"/>
    <col min="7440" max="7686" width="9.140625" style="43"/>
    <col min="7687" max="7687" width="29.85546875" style="43" customWidth="1"/>
    <col min="7688" max="7688" width="2.7109375" style="43" customWidth="1"/>
    <col min="7689" max="7689" width="18.7109375" style="43" customWidth="1"/>
    <col min="7690" max="7690" width="9" style="43" customWidth="1"/>
    <col min="7691" max="7692" width="9.140625" style="43" customWidth="1"/>
    <col min="7693" max="7693" width="9.42578125" style="43" customWidth="1"/>
    <col min="7694" max="7694" width="9.140625" style="43"/>
    <col min="7695" max="7695" width="13.28515625" style="43" customWidth="1"/>
    <col min="7696" max="7942" width="9.140625" style="43"/>
    <col min="7943" max="7943" width="29.85546875" style="43" customWidth="1"/>
    <col min="7944" max="7944" width="2.7109375" style="43" customWidth="1"/>
    <col min="7945" max="7945" width="18.7109375" style="43" customWidth="1"/>
    <col min="7946" max="7946" width="9" style="43" customWidth="1"/>
    <col min="7947" max="7948" width="9.140625" style="43" customWidth="1"/>
    <col min="7949" max="7949" width="9.42578125" style="43" customWidth="1"/>
    <col min="7950" max="7950" width="9.140625" style="43"/>
    <col min="7951" max="7951" width="13.28515625" style="43" customWidth="1"/>
    <col min="7952" max="8198" width="9.140625" style="43"/>
    <col min="8199" max="8199" width="29.85546875" style="43" customWidth="1"/>
    <col min="8200" max="8200" width="2.7109375" style="43" customWidth="1"/>
    <col min="8201" max="8201" width="18.7109375" style="43" customWidth="1"/>
    <col min="8202" max="8202" width="9" style="43" customWidth="1"/>
    <col min="8203" max="8204" width="9.140625" style="43" customWidth="1"/>
    <col min="8205" max="8205" width="9.42578125" style="43" customWidth="1"/>
    <col min="8206" max="8206" width="9.140625" style="43"/>
    <col min="8207" max="8207" width="13.28515625" style="43" customWidth="1"/>
    <col min="8208" max="8454" width="9.140625" style="43"/>
    <col min="8455" max="8455" width="29.85546875" style="43" customWidth="1"/>
    <col min="8456" max="8456" width="2.7109375" style="43" customWidth="1"/>
    <col min="8457" max="8457" width="18.7109375" style="43" customWidth="1"/>
    <col min="8458" max="8458" width="9" style="43" customWidth="1"/>
    <col min="8459" max="8460" width="9.140625" style="43" customWidth="1"/>
    <col min="8461" max="8461" width="9.42578125" style="43" customWidth="1"/>
    <col min="8462" max="8462" width="9.140625" style="43"/>
    <col min="8463" max="8463" width="13.28515625" style="43" customWidth="1"/>
    <col min="8464" max="8710" width="9.140625" style="43"/>
    <col min="8711" max="8711" width="29.85546875" style="43" customWidth="1"/>
    <col min="8712" max="8712" width="2.7109375" style="43" customWidth="1"/>
    <col min="8713" max="8713" width="18.7109375" style="43" customWidth="1"/>
    <col min="8714" max="8714" width="9" style="43" customWidth="1"/>
    <col min="8715" max="8716" width="9.140625" style="43" customWidth="1"/>
    <col min="8717" max="8717" width="9.42578125" style="43" customWidth="1"/>
    <col min="8718" max="8718" width="9.140625" style="43"/>
    <col min="8719" max="8719" width="13.28515625" style="43" customWidth="1"/>
    <col min="8720" max="8966" width="9.140625" style="43"/>
    <col min="8967" max="8967" width="29.85546875" style="43" customWidth="1"/>
    <col min="8968" max="8968" width="2.7109375" style="43" customWidth="1"/>
    <col min="8969" max="8969" width="18.7109375" style="43" customWidth="1"/>
    <col min="8970" max="8970" width="9" style="43" customWidth="1"/>
    <col min="8971" max="8972" width="9.140625" style="43" customWidth="1"/>
    <col min="8973" max="8973" width="9.42578125" style="43" customWidth="1"/>
    <col min="8974" max="8974" width="9.140625" style="43"/>
    <col min="8975" max="8975" width="13.28515625" style="43" customWidth="1"/>
    <col min="8976" max="9222" width="9.140625" style="43"/>
    <col min="9223" max="9223" width="29.85546875" style="43" customWidth="1"/>
    <col min="9224" max="9224" width="2.7109375" style="43" customWidth="1"/>
    <col min="9225" max="9225" width="18.7109375" style="43" customWidth="1"/>
    <col min="9226" max="9226" width="9" style="43" customWidth="1"/>
    <col min="9227" max="9228" width="9.140625" style="43" customWidth="1"/>
    <col min="9229" max="9229" width="9.42578125" style="43" customWidth="1"/>
    <col min="9230" max="9230" width="9.140625" style="43"/>
    <col min="9231" max="9231" width="13.28515625" style="43" customWidth="1"/>
    <col min="9232" max="9478" width="9.140625" style="43"/>
    <col min="9479" max="9479" width="29.85546875" style="43" customWidth="1"/>
    <col min="9480" max="9480" width="2.7109375" style="43" customWidth="1"/>
    <col min="9481" max="9481" width="18.7109375" style="43" customWidth="1"/>
    <col min="9482" max="9482" width="9" style="43" customWidth="1"/>
    <col min="9483" max="9484" width="9.140625" style="43" customWidth="1"/>
    <col min="9485" max="9485" width="9.42578125" style="43" customWidth="1"/>
    <col min="9486" max="9486" width="9.140625" style="43"/>
    <col min="9487" max="9487" width="13.28515625" style="43" customWidth="1"/>
    <col min="9488" max="9734" width="9.140625" style="43"/>
    <col min="9735" max="9735" width="29.85546875" style="43" customWidth="1"/>
    <col min="9736" max="9736" width="2.7109375" style="43" customWidth="1"/>
    <col min="9737" max="9737" width="18.7109375" style="43" customWidth="1"/>
    <col min="9738" max="9738" width="9" style="43" customWidth="1"/>
    <col min="9739" max="9740" width="9.140625" style="43" customWidth="1"/>
    <col min="9741" max="9741" width="9.42578125" style="43" customWidth="1"/>
    <col min="9742" max="9742" width="9.140625" style="43"/>
    <col min="9743" max="9743" width="13.28515625" style="43" customWidth="1"/>
    <col min="9744" max="9990" width="9.140625" style="43"/>
    <col min="9991" max="9991" width="29.85546875" style="43" customWidth="1"/>
    <col min="9992" max="9992" width="2.7109375" style="43" customWidth="1"/>
    <col min="9993" max="9993" width="18.7109375" style="43" customWidth="1"/>
    <col min="9994" max="9994" width="9" style="43" customWidth="1"/>
    <col min="9995" max="9996" width="9.140625" style="43" customWidth="1"/>
    <col min="9997" max="9997" width="9.42578125" style="43" customWidth="1"/>
    <col min="9998" max="9998" width="9.140625" style="43"/>
    <col min="9999" max="9999" width="13.28515625" style="43" customWidth="1"/>
    <col min="10000" max="10246" width="9.140625" style="43"/>
    <col min="10247" max="10247" width="29.85546875" style="43" customWidth="1"/>
    <col min="10248" max="10248" width="2.7109375" style="43" customWidth="1"/>
    <col min="10249" max="10249" width="18.7109375" style="43" customWidth="1"/>
    <col min="10250" max="10250" width="9" style="43" customWidth="1"/>
    <col min="10251" max="10252" width="9.140625" style="43" customWidth="1"/>
    <col min="10253" max="10253" width="9.42578125" style="43" customWidth="1"/>
    <col min="10254" max="10254" width="9.140625" style="43"/>
    <col min="10255" max="10255" width="13.28515625" style="43" customWidth="1"/>
    <col min="10256" max="10502" width="9.140625" style="43"/>
    <col min="10503" max="10503" width="29.85546875" style="43" customWidth="1"/>
    <col min="10504" max="10504" width="2.7109375" style="43" customWidth="1"/>
    <col min="10505" max="10505" width="18.7109375" style="43" customWidth="1"/>
    <col min="10506" max="10506" width="9" style="43" customWidth="1"/>
    <col min="10507" max="10508" width="9.140625" style="43" customWidth="1"/>
    <col min="10509" max="10509" width="9.42578125" style="43" customWidth="1"/>
    <col min="10510" max="10510" width="9.140625" style="43"/>
    <col min="10511" max="10511" width="13.28515625" style="43" customWidth="1"/>
    <col min="10512" max="10758" width="9.140625" style="43"/>
    <col min="10759" max="10759" width="29.85546875" style="43" customWidth="1"/>
    <col min="10760" max="10760" width="2.7109375" style="43" customWidth="1"/>
    <col min="10761" max="10761" width="18.7109375" style="43" customWidth="1"/>
    <col min="10762" max="10762" width="9" style="43" customWidth="1"/>
    <col min="10763" max="10764" width="9.140625" style="43" customWidth="1"/>
    <col min="10765" max="10765" width="9.42578125" style="43" customWidth="1"/>
    <col min="10766" max="10766" width="9.140625" style="43"/>
    <col min="10767" max="10767" width="13.28515625" style="43" customWidth="1"/>
    <col min="10768" max="11014" width="9.140625" style="43"/>
    <col min="11015" max="11015" width="29.85546875" style="43" customWidth="1"/>
    <col min="11016" max="11016" width="2.7109375" style="43" customWidth="1"/>
    <col min="11017" max="11017" width="18.7109375" style="43" customWidth="1"/>
    <col min="11018" max="11018" width="9" style="43" customWidth="1"/>
    <col min="11019" max="11020" width="9.140625" style="43" customWidth="1"/>
    <col min="11021" max="11021" width="9.42578125" style="43" customWidth="1"/>
    <col min="11022" max="11022" width="9.140625" style="43"/>
    <col min="11023" max="11023" width="13.28515625" style="43" customWidth="1"/>
    <col min="11024" max="11270" width="9.140625" style="43"/>
    <col min="11271" max="11271" width="29.85546875" style="43" customWidth="1"/>
    <col min="11272" max="11272" width="2.7109375" style="43" customWidth="1"/>
    <col min="11273" max="11273" width="18.7109375" style="43" customWidth="1"/>
    <col min="11274" max="11274" width="9" style="43" customWidth="1"/>
    <col min="11275" max="11276" width="9.140625" style="43" customWidth="1"/>
    <col min="11277" max="11277" width="9.42578125" style="43" customWidth="1"/>
    <col min="11278" max="11278" width="9.140625" style="43"/>
    <col min="11279" max="11279" width="13.28515625" style="43" customWidth="1"/>
    <col min="11280" max="11526" width="9.140625" style="43"/>
    <col min="11527" max="11527" width="29.85546875" style="43" customWidth="1"/>
    <col min="11528" max="11528" width="2.7109375" style="43" customWidth="1"/>
    <col min="11529" max="11529" width="18.7109375" style="43" customWidth="1"/>
    <col min="11530" max="11530" width="9" style="43" customWidth="1"/>
    <col min="11531" max="11532" width="9.140625" style="43" customWidth="1"/>
    <col min="11533" max="11533" width="9.42578125" style="43" customWidth="1"/>
    <col min="11534" max="11534" width="9.140625" style="43"/>
    <col min="11535" max="11535" width="13.28515625" style="43" customWidth="1"/>
    <col min="11536" max="11782" width="9.140625" style="43"/>
    <col min="11783" max="11783" width="29.85546875" style="43" customWidth="1"/>
    <col min="11784" max="11784" width="2.7109375" style="43" customWidth="1"/>
    <col min="11785" max="11785" width="18.7109375" style="43" customWidth="1"/>
    <col min="11786" max="11786" width="9" style="43" customWidth="1"/>
    <col min="11787" max="11788" width="9.140625" style="43" customWidth="1"/>
    <col min="11789" max="11789" width="9.42578125" style="43" customWidth="1"/>
    <col min="11790" max="11790" width="9.140625" style="43"/>
    <col min="11791" max="11791" width="13.28515625" style="43" customWidth="1"/>
    <col min="11792" max="12038" width="9.140625" style="43"/>
    <col min="12039" max="12039" width="29.85546875" style="43" customWidth="1"/>
    <col min="12040" max="12040" width="2.7109375" style="43" customWidth="1"/>
    <col min="12041" max="12041" width="18.7109375" style="43" customWidth="1"/>
    <col min="12042" max="12042" width="9" style="43" customWidth="1"/>
    <col min="12043" max="12044" width="9.140625" style="43" customWidth="1"/>
    <col min="12045" max="12045" width="9.42578125" style="43" customWidth="1"/>
    <col min="12046" max="12046" width="9.140625" style="43"/>
    <col min="12047" max="12047" width="13.28515625" style="43" customWidth="1"/>
    <col min="12048" max="12294" width="9.140625" style="43"/>
    <col min="12295" max="12295" width="29.85546875" style="43" customWidth="1"/>
    <col min="12296" max="12296" width="2.7109375" style="43" customWidth="1"/>
    <col min="12297" max="12297" width="18.7109375" style="43" customWidth="1"/>
    <col min="12298" max="12298" width="9" style="43" customWidth="1"/>
    <col min="12299" max="12300" width="9.140625" style="43" customWidth="1"/>
    <col min="12301" max="12301" width="9.42578125" style="43" customWidth="1"/>
    <col min="12302" max="12302" width="9.140625" style="43"/>
    <col min="12303" max="12303" width="13.28515625" style="43" customWidth="1"/>
    <col min="12304" max="12550" width="9.140625" style="43"/>
    <col min="12551" max="12551" width="29.85546875" style="43" customWidth="1"/>
    <col min="12552" max="12552" width="2.7109375" style="43" customWidth="1"/>
    <col min="12553" max="12553" width="18.7109375" style="43" customWidth="1"/>
    <col min="12554" max="12554" width="9" style="43" customWidth="1"/>
    <col min="12555" max="12556" width="9.140625" style="43" customWidth="1"/>
    <col min="12557" max="12557" width="9.42578125" style="43" customWidth="1"/>
    <col min="12558" max="12558" width="9.140625" style="43"/>
    <col min="12559" max="12559" width="13.28515625" style="43" customWidth="1"/>
    <col min="12560" max="12806" width="9.140625" style="43"/>
    <col min="12807" max="12807" width="29.85546875" style="43" customWidth="1"/>
    <col min="12808" max="12808" width="2.7109375" style="43" customWidth="1"/>
    <col min="12809" max="12809" width="18.7109375" style="43" customWidth="1"/>
    <col min="12810" max="12810" width="9" style="43" customWidth="1"/>
    <col min="12811" max="12812" width="9.140625" style="43" customWidth="1"/>
    <col min="12813" max="12813" width="9.42578125" style="43" customWidth="1"/>
    <col min="12814" max="12814" width="9.140625" style="43"/>
    <col min="12815" max="12815" width="13.28515625" style="43" customWidth="1"/>
    <col min="12816" max="13062" width="9.140625" style="43"/>
    <col min="13063" max="13063" width="29.85546875" style="43" customWidth="1"/>
    <col min="13064" max="13064" width="2.7109375" style="43" customWidth="1"/>
    <col min="13065" max="13065" width="18.7109375" style="43" customWidth="1"/>
    <col min="13066" max="13066" width="9" style="43" customWidth="1"/>
    <col min="13067" max="13068" width="9.140625" style="43" customWidth="1"/>
    <col min="13069" max="13069" width="9.42578125" style="43" customWidth="1"/>
    <col min="13070" max="13070" width="9.140625" style="43"/>
    <col min="13071" max="13071" width="13.28515625" style="43" customWidth="1"/>
    <col min="13072" max="13318" width="9.140625" style="43"/>
    <col min="13319" max="13319" width="29.85546875" style="43" customWidth="1"/>
    <col min="13320" max="13320" width="2.7109375" style="43" customWidth="1"/>
    <col min="13321" max="13321" width="18.7109375" style="43" customWidth="1"/>
    <col min="13322" max="13322" width="9" style="43" customWidth="1"/>
    <col min="13323" max="13324" width="9.140625" style="43" customWidth="1"/>
    <col min="13325" max="13325" width="9.42578125" style="43" customWidth="1"/>
    <col min="13326" max="13326" width="9.140625" style="43"/>
    <col min="13327" max="13327" width="13.28515625" style="43" customWidth="1"/>
    <col min="13328" max="13574" width="9.140625" style="43"/>
    <col min="13575" max="13575" width="29.85546875" style="43" customWidth="1"/>
    <col min="13576" max="13576" width="2.7109375" style="43" customWidth="1"/>
    <col min="13577" max="13577" width="18.7109375" style="43" customWidth="1"/>
    <col min="13578" max="13578" width="9" style="43" customWidth="1"/>
    <col min="13579" max="13580" width="9.140625" style="43" customWidth="1"/>
    <col min="13581" max="13581" width="9.42578125" style="43" customWidth="1"/>
    <col min="13582" max="13582" width="9.140625" style="43"/>
    <col min="13583" max="13583" width="13.28515625" style="43" customWidth="1"/>
    <col min="13584" max="13830" width="9.140625" style="43"/>
    <col min="13831" max="13831" width="29.85546875" style="43" customWidth="1"/>
    <col min="13832" max="13832" width="2.7109375" style="43" customWidth="1"/>
    <col min="13833" max="13833" width="18.7109375" style="43" customWidth="1"/>
    <col min="13834" max="13834" width="9" style="43" customWidth="1"/>
    <col min="13835" max="13836" width="9.140625" style="43" customWidth="1"/>
    <col min="13837" max="13837" width="9.42578125" style="43" customWidth="1"/>
    <col min="13838" max="13838" width="9.140625" style="43"/>
    <col min="13839" max="13839" width="13.28515625" style="43" customWidth="1"/>
    <col min="13840" max="14086" width="9.140625" style="43"/>
    <col min="14087" max="14087" width="29.85546875" style="43" customWidth="1"/>
    <col min="14088" max="14088" width="2.7109375" style="43" customWidth="1"/>
    <col min="14089" max="14089" width="18.7109375" style="43" customWidth="1"/>
    <col min="14090" max="14090" width="9" style="43" customWidth="1"/>
    <col min="14091" max="14092" width="9.140625" style="43" customWidth="1"/>
    <col min="14093" max="14093" width="9.42578125" style="43" customWidth="1"/>
    <col min="14094" max="14094" width="9.140625" style="43"/>
    <col min="14095" max="14095" width="13.28515625" style="43" customWidth="1"/>
    <col min="14096" max="14342" width="9.140625" style="43"/>
    <col min="14343" max="14343" width="29.85546875" style="43" customWidth="1"/>
    <col min="14344" max="14344" width="2.7109375" style="43" customWidth="1"/>
    <col min="14345" max="14345" width="18.7109375" style="43" customWidth="1"/>
    <col min="14346" max="14346" width="9" style="43" customWidth="1"/>
    <col min="14347" max="14348" width="9.140625" style="43" customWidth="1"/>
    <col min="14349" max="14349" width="9.42578125" style="43" customWidth="1"/>
    <col min="14350" max="14350" width="9.140625" style="43"/>
    <col min="14351" max="14351" width="13.28515625" style="43" customWidth="1"/>
    <col min="14352" max="14598" width="9.140625" style="43"/>
    <col min="14599" max="14599" width="29.85546875" style="43" customWidth="1"/>
    <col min="14600" max="14600" width="2.7109375" style="43" customWidth="1"/>
    <col min="14601" max="14601" width="18.7109375" style="43" customWidth="1"/>
    <col min="14602" max="14602" width="9" style="43" customWidth="1"/>
    <col min="14603" max="14604" width="9.140625" style="43" customWidth="1"/>
    <col min="14605" max="14605" width="9.42578125" style="43" customWidth="1"/>
    <col min="14606" max="14606" width="9.140625" style="43"/>
    <col min="14607" max="14607" width="13.28515625" style="43" customWidth="1"/>
    <col min="14608" max="14854" width="9.140625" style="43"/>
    <col min="14855" max="14855" width="29.85546875" style="43" customWidth="1"/>
    <col min="14856" max="14856" width="2.7109375" style="43" customWidth="1"/>
    <col min="14857" max="14857" width="18.7109375" style="43" customWidth="1"/>
    <col min="14858" max="14858" width="9" style="43" customWidth="1"/>
    <col min="14859" max="14860" width="9.140625" style="43" customWidth="1"/>
    <col min="14861" max="14861" width="9.42578125" style="43" customWidth="1"/>
    <col min="14862" max="14862" width="9.140625" style="43"/>
    <col min="14863" max="14863" width="13.28515625" style="43" customWidth="1"/>
    <col min="14864" max="15110" width="9.140625" style="43"/>
    <col min="15111" max="15111" width="29.85546875" style="43" customWidth="1"/>
    <col min="15112" max="15112" width="2.7109375" style="43" customWidth="1"/>
    <col min="15113" max="15113" width="18.7109375" style="43" customWidth="1"/>
    <col min="15114" max="15114" width="9" style="43" customWidth="1"/>
    <col min="15115" max="15116" width="9.140625" style="43" customWidth="1"/>
    <col min="15117" max="15117" width="9.42578125" style="43" customWidth="1"/>
    <col min="15118" max="15118" width="9.140625" style="43"/>
    <col min="15119" max="15119" width="13.28515625" style="43" customWidth="1"/>
    <col min="15120" max="15366" width="9.140625" style="43"/>
    <col min="15367" max="15367" width="29.85546875" style="43" customWidth="1"/>
    <col min="15368" max="15368" width="2.7109375" style="43" customWidth="1"/>
    <col min="15369" max="15369" width="18.7109375" style="43" customWidth="1"/>
    <col min="15370" max="15370" width="9" style="43" customWidth="1"/>
    <col min="15371" max="15372" width="9.140625" style="43" customWidth="1"/>
    <col min="15373" max="15373" width="9.42578125" style="43" customWidth="1"/>
    <col min="15374" max="15374" width="9.140625" style="43"/>
    <col min="15375" max="15375" width="13.28515625" style="43" customWidth="1"/>
    <col min="15376" max="15622" width="9.140625" style="43"/>
    <col min="15623" max="15623" width="29.85546875" style="43" customWidth="1"/>
    <col min="15624" max="15624" width="2.7109375" style="43" customWidth="1"/>
    <col min="15625" max="15625" width="18.7109375" style="43" customWidth="1"/>
    <col min="15626" max="15626" width="9" style="43" customWidth="1"/>
    <col min="15627" max="15628" width="9.140625" style="43" customWidth="1"/>
    <col min="15629" max="15629" width="9.42578125" style="43" customWidth="1"/>
    <col min="15630" max="15630" width="9.140625" style="43"/>
    <col min="15631" max="15631" width="13.28515625" style="43" customWidth="1"/>
    <col min="15632" max="15878" width="9.140625" style="43"/>
    <col min="15879" max="15879" width="29.85546875" style="43" customWidth="1"/>
    <col min="15880" max="15880" width="2.7109375" style="43" customWidth="1"/>
    <col min="15881" max="15881" width="18.7109375" style="43" customWidth="1"/>
    <col min="15882" max="15882" width="9" style="43" customWidth="1"/>
    <col min="15883" max="15884" width="9.140625" style="43" customWidth="1"/>
    <col min="15885" max="15885" width="9.42578125" style="43" customWidth="1"/>
    <col min="15886" max="15886" width="9.140625" style="43"/>
    <col min="15887" max="15887" width="13.28515625" style="43" customWidth="1"/>
    <col min="15888" max="16134" width="9.140625" style="43"/>
    <col min="16135" max="16135" width="29.85546875" style="43" customWidth="1"/>
    <col min="16136" max="16136" width="2.7109375" style="43" customWidth="1"/>
    <col min="16137" max="16137" width="18.7109375" style="43" customWidth="1"/>
    <col min="16138" max="16138" width="9" style="43" customWidth="1"/>
    <col min="16139" max="16140" width="9.140625" style="43" customWidth="1"/>
    <col min="16141" max="16141" width="9.42578125" style="43" customWidth="1"/>
    <col min="16142" max="16142" width="9.140625" style="43"/>
    <col min="16143" max="16143" width="13.28515625" style="43" customWidth="1"/>
    <col min="16144" max="16384" width="9.140625" style="43"/>
  </cols>
  <sheetData>
    <row r="1" spans="8:15">
      <c r="I1" s="358" t="s">
        <v>395</v>
      </c>
      <c r="J1" s="358"/>
      <c r="K1" s="358"/>
      <c r="L1" s="358"/>
      <c r="M1" s="358"/>
    </row>
    <row r="2" spans="8:15">
      <c r="I2" s="359"/>
      <c r="J2" s="360"/>
      <c r="K2" s="360"/>
      <c r="L2" s="361" t="s">
        <v>396</v>
      </c>
      <c r="M2" s="361"/>
    </row>
    <row r="3" spans="8:15">
      <c r="H3" s="362" t="s">
        <v>397</v>
      </c>
      <c r="I3" s="363"/>
      <c r="J3" s="63" t="s">
        <v>398</v>
      </c>
      <c r="K3" s="63" t="s">
        <v>68</v>
      </c>
      <c r="L3" s="63" t="s">
        <v>399</v>
      </c>
      <c r="M3" s="63" t="s">
        <v>400</v>
      </c>
    </row>
    <row r="4" spans="8:15">
      <c r="H4" s="364"/>
      <c r="I4" s="364"/>
      <c r="J4" s="365"/>
      <c r="K4" s="366"/>
      <c r="L4" s="366"/>
      <c r="M4" s="366"/>
    </row>
    <row r="5" spans="8:15" ht="15">
      <c r="H5" s="367"/>
      <c r="I5" s="368" t="s">
        <v>401</v>
      </c>
      <c r="J5" s="369" t="s">
        <v>402</v>
      </c>
      <c r="K5" s="370">
        <v>5.4</v>
      </c>
      <c r="L5" s="370">
        <v>5.2</v>
      </c>
      <c r="M5" s="143">
        <f>SUM(L5/K5*100)</f>
        <v>96.296296296296291</v>
      </c>
      <c r="O5" s="371"/>
    </row>
    <row r="6" spans="8:15" ht="15">
      <c r="H6" s="372" t="s">
        <v>403</v>
      </c>
      <c r="I6" s="372"/>
      <c r="J6" s="369" t="s">
        <v>402</v>
      </c>
      <c r="K6" s="373">
        <v>0.5</v>
      </c>
      <c r="L6" s="373">
        <v>0.4</v>
      </c>
      <c r="M6" s="141">
        <f t="shared" ref="M6:M20" si="0">SUM(L6/K6*100)</f>
        <v>80</v>
      </c>
      <c r="O6" s="371"/>
    </row>
    <row r="7" spans="8:15" ht="15">
      <c r="H7" s="372" t="s">
        <v>404</v>
      </c>
      <c r="I7" s="372"/>
      <c r="J7" s="369" t="s">
        <v>405</v>
      </c>
      <c r="K7" s="374">
        <v>19.7</v>
      </c>
      <c r="L7" s="375">
        <v>20.8</v>
      </c>
      <c r="M7" s="141">
        <f t="shared" si="0"/>
        <v>105.58375634517768</v>
      </c>
      <c r="O7" s="376"/>
    </row>
    <row r="8" spans="8:15" ht="15">
      <c r="H8" s="372" t="s">
        <v>406</v>
      </c>
      <c r="I8" s="372"/>
      <c r="J8" s="377" t="s">
        <v>407</v>
      </c>
      <c r="K8" s="373">
        <v>22.1</v>
      </c>
      <c r="L8" s="373">
        <v>15.3</v>
      </c>
      <c r="M8" s="373">
        <f t="shared" si="0"/>
        <v>69.230769230769226</v>
      </c>
      <c r="O8" s="371"/>
    </row>
    <row r="9" spans="8:15" ht="15">
      <c r="H9" s="372" t="s">
        <v>408</v>
      </c>
      <c r="I9" s="372"/>
      <c r="J9" s="369" t="s">
        <v>409</v>
      </c>
      <c r="K9" s="141">
        <v>9.1</v>
      </c>
      <c r="L9" s="141">
        <v>9.4</v>
      </c>
      <c r="M9" s="141">
        <f t="shared" si="0"/>
        <v>103.29670329670331</v>
      </c>
      <c r="O9" s="371"/>
    </row>
    <row r="10" spans="8:15" ht="15">
      <c r="H10" s="372" t="s">
        <v>410</v>
      </c>
      <c r="I10" s="372"/>
      <c r="J10" s="369" t="s">
        <v>409</v>
      </c>
      <c r="K10" s="141">
        <v>16.2</v>
      </c>
      <c r="L10" s="141">
        <v>18.600000000000001</v>
      </c>
      <c r="M10" s="141">
        <f>SUM(L10/K10*100)</f>
        <v>114.81481481481484</v>
      </c>
      <c r="O10" s="371"/>
    </row>
    <row r="11" spans="8:15" ht="15">
      <c r="H11" s="372" t="s">
        <v>411</v>
      </c>
      <c r="I11" s="372"/>
      <c r="J11" s="369" t="s">
        <v>409</v>
      </c>
      <c r="K11" s="375">
        <v>0.3</v>
      </c>
      <c r="L11" s="141">
        <v>0.2</v>
      </c>
      <c r="M11" s="141">
        <f>SUM(L11/K11*100)</f>
        <v>66.666666666666671</v>
      </c>
      <c r="O11" s="371"/>
    </row>
    <row r="12" spans="8:15" ht="15">
      <c r="H12" s="372" t="s">
        <v>412</v>
      </c>
      <c r="I12" s="372"/>
      <c r="J12" s="369" t="s">
        <v>413</v>
      </c>
      <c r="K12" s="141">
        <v>5.2</v>
      </c>
      <c r="L12" s="141">
        <v>3.5</v>
      </c>
      <c r="M12" s="141">
        <f t="shared" si="0"/>
        <v>67.307692307692307</v>
      </c>
      <c r="O12" s="371"/>
    </row>
    <row r="13" spans="8:15" ht="15">
      <c r="H13" s="372" t="s">
        <v>414</v>
      </c>
      <c r="I13" s="372"/>
      <c r="J13" s="369" t="s">
        <v>409</v>
      </c>
      <c r="K13" s="141">
        <v>1.1000000000000001</v>
      </c>
      <c r="L13" s="141">
        <v>0.6</v>
      </c>
      <c r="M13" s="141">
        <f t="shared" si="0"/>
        <v>54.54545454545454</v>
      </c>
      <c r="O13" s="371"/>
    </row>
    <row r="14" spans="8:15" ht="15">
      <c r="H14" s="372" t="s">
        <v>415</v>
      </c>
      <c r="I14" s="372"/>
      <c r="J14" s="369" t="s">
        <v>413</v>
      </c>
      <c r="K14" s="373">
        <v>0.1</v>
      </c>
      <c r="L14" s="373">
        <v>0.7</v>
      </c>
      <c r="M14" s="141">
        <f t="shared" si="0"/>
        <v>699.99999999999989</v>
      </c>
      <c r="O14" s="371"/>
    </row>
    <row r="15" spans="8:15" ht="15">
      <c r="H15" s="372" t="s">
        <v>416</v>
      </c>
      <c r="I15" s="372"/>
      <c r="J15" s="369" t="s">
        <v>413</v>
      </c>
      <c r="K15" s="141">
        <v>0.3</v>
      </c>
      <c r="L15" s="141">
        <v>0.1</v>
      </c>
      <c r="M15" s="141">
        <f t="shared" si="0"/>
        <v>33.333333333333336</v>
      </c>
      <c r="O15" s="371"/>
    </row>
    <row r="16" spans="8:15" ht="15">
      <c r="H16" s="372" t="s">
        <v>417</v>
      </c>
      <c r="I16" s="372"/>
      <c r="J16" s="369" t="s">
        <v>409</v>
      </c>
      <c r="K16" s="141">
        <v>0.1</v>
      </c>
      <c r="L16" s="141">
        <v>0.2</v>
      </c>
      <c r="M16" s="373">
        <f>SUM(L16/K16*100)</f>
        <v>200</v>
      </c>
      <c r="O16" s="371"/>
    </row>
    <row r="17" spans="8:15" ht="15">
      <c r="H17" s="378"/>
      <c r="I17" s="378" t="s">
        <v>418</v>
      </c>
      <c r="J17" s="369" t="s">
        <v>419</v>
      </c>
      <c r="K17" s="141">
        <v>0</v>
      </c>
      <c r="L17" s="278">
        <v>0</v>
      </c>
      <c r="M17" s="373" t="s">
        <v>301</v>
      </c>
      <c r="O17" s="371"/>
    </row>
    <row r="18" spans="8:15" ht="15">
      <c r="H18" s="378"/>
      <c r="I18" s="378" t="s">
        <v>420</v>
      </c>
      <c r="J18" s="369" t="s">
        <v>419</v>
      </c>
      <c r="K18" s="379">
        <v>0</v>
      </c>
      <c r="L18" s="278">
        <v>0</v>
      </c>
      <c r="M18" s="373" t="s">
        <v>301</v>
      </c>
      <c r="O18" s="371"/>
    </row>
    <row r="19" spans="8:15" ht="15">
      <c r="H19" s="378"/>
      <c r="I19" s="378" t="s">
        <v>421</v>
      </c>
      <c r="J19" s="369" t="s">
        <v>148</v>
      </c>
      <c r="K19" s="141">
        <v>10196</v>
      </c>
      <c r="L19" s="373">
        <v>13200</v>
      </c>
      <c r="M19" s="373">
        <f t="shared" si="0"/>
        <v>129.46253432718714</v>
      </c>
      <c r="O19" s="371"/>
    </row>
    <row r="20" spans="8:15" ht="15">
      <c r="H20" s="372" t="s">
        <v>422</v>
      </c>
      <c r="I20" s="372"/>
      <c r="J20" s="369" t="s">
        <v>423</v>
      </c>
      <c r="K20" s="141">
        <v>9.5</v>
      </c>
      <c r="L20" s="141">
        <v>11</v>
      </c>
      <c r="M20" s="373">
        <f t="shared" si="0"/>
        <v>115.78947368421053</v>
      </c>
      <c r="O20" s="371"/>
    </row>
    <row r="21" spans="8:15" ht="15">
      <c r="H21" s="372" t="s">
        <v>424</v>
      </c>
      <c r="I21" s="372"/>
      <c r="J21" s="369" t="s">
        <v>423</v>
      </c>
      <c r="K21" s="377">
        <v>6.8</v>
      </c>
      <c r="L21" s="377">
        <v>5.7</v>
      </c>
      <c r="M21" s="373">
        <f>SUM(L21/K21*100)</f>
        <v>83.82352941176471</v>
      </c>
      <c r="O21" s="371"/>
    </row>
    <row r="22" spans="8:15" ht="15">
      <c r="H22" s="372" t="s">
        <v>425</v>
      </c>
      <c r="I22" s="372"/>
      <c r="J22" s="380" t="s">
        <v>148</v>
      </c>
      <c r="K22" s="141">
        <v>2680</v>
      </c>
      <c r="L22" s="375">
        <v>2000</v>
      </c>
      <c r="M22" s="373">
        <f>SUM(L22/K22*100)</f>
        <v>74.626865671641795</v>
      </c>
      <c r="O22" s="371"/>
    </row>
    <row r="23" spans="8:15" ht="15">
      <c r="H23" s="381" t="s">
        <v>426</v>
      </c>
      <c r="I23" s="381"/>
      <c r="J23" s="382" t="s">
        <v>427</v>
      </c>
      <c r="K23" s="146">
        <v>0</v>
      </c>
      <c r="L23" s="383">
        <v>0</v>
      </c>
      <c r="M23" s="383" t="s">
        <v>301</v>
      </c>
      <c r="O23" s="371"/>
    </row>
    <row r="24" spans="8:15" ht="15">
      <c r="O24" s="371"/>
    </row>
    <row r="25" spans="8:15" ht="15">
      <c r="O25" s="371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4" sqref="K14"/>
    </sheetView>
  </sheetViews>
  <sheetFormatPr defaultRowHeight="12.75"/>
  <cols>
    <col min="1" max="1" width="3.28515625" style="43" customWidth="1"/>
    <col min="2" max="2" width="29.85546875" style="43" customWidth="1"/>
    <col min="3" max="4" width="9.42578125" style="43" bestFit="1" customWidth="1"/>
    <col min="5" max="5" width="9.42578125" style="43" customWidth="1"/>
    <col min="6" max="6" width="9.140625" style="43"/>
    <col min="7" max="7" width="10.42578125" style="43" customWidth="1"/>
    <col min="8" max="8" width="9.140625" style="43"/>
    <col min="9" max="9" width="9.85546875" style="43" customWidth="1"/>
    <col min="10" max="256" width="9.140625" style="43"/>
    <col min="257" max="257" width="3.28515625" style="43" customWidth="1"/>
    <col min="258" max="258" width="29.85546875" style="43" customWidth="1"/>
    <col min="259" max="260" width="9.42578125" style="43" bestFit="1" customWidth="1"/>
    <col min="261" max="261" width="9.42578125" style="43" customWidth="1"/>
    <col min="262" max="262" width="9.140625" style="43"/>
    <col min="263" max="263" width="10.42578125" style="43" customWidth="1"/>
    <col min="264" max="264" width="9.140625" style="43"/>
    <col min="265" max="265" width="9.85546875" style="43" customWidth="1"/>
    <col min="266" max="512" width="9.140625" style="43"/>
    <col min="513" max="513" width="3.28515625" style="43" customWidth="1"/>
    <col min="514" max="514" width="29.85546875" style="43" customWidth="1"/>
    <col min="515" max="516" width="9.42578125" style="43" bestFit="1" customWidth="1"/>
    <col min="517" max="517" width="9.42578125" style="43" customWidth="1"/>
    <col min="518" max="518" width="9.140625" style="43"/>
    <col min="519" max="519" width="10.42578125" style="43" customWidth="1"/>
    <col min="520" max="520" width="9.140625" style="43"/>
    <col min="521" max="521" width="9.85546875" style="43" customWidth="1"/>
    <col min="522" max="768" width="9.140625" style="43"/>
    <col min="769" max="769" width="3.28515625" style="43" customWidth="1"/>
    <col min="770" max="770" width="29.85546875" style="43" customWidth="1"/>
    <col min="771" max="772" width="9.42578125" style="43" bestFit="1" customWidth="1"/>
    <col min="773" max="773" width="9.42578125" style="43" customWidth="1"/>
    <col min="774" max="774" width="9.140625" style="43"/>
    <col min="775" max="775" width="10.42578125" style="43" customWidth="1"/>
    <col min="776" max="776" width="9.140625" style="43"/>
    <col min="777" max="777" width="9.85546875" style="43" customWidth="1"/>
    <col min="778" max="1024" width="9.140625" style="43"/>
    <col min="1025" max="1025" width="3.28515625" style="43" customWidth="1"/>
    <col min="1026" max="1026" width="29.85546875" style="43" customWidth="1"/>
    <col min="1027" max="1028" width="9.42578125" style="43" bestFit="1" customWidth="1"/>
    <col min="1029" max="1029" width="9.42578125" style="43" customWidth="1"/>
    <col min="1030" max="1030" width="9.140625" style="43"/>
    <col min="1031" max="1031" width="10.42578125" style="43" customWidth="1"/>
    <col min="1032" max="1032" width="9.140625" style="43"/>
    <col min="1033" max="1033" width="9.85546875" style="43" customWidth="1"/>
    <col min="1034" max="1280" width="9.140625" style="43"/>
    <col min="1281" max="1281" width="3.28515625" style="43" customWidth="1"/>
    <col min="1282" max="1282" width="29.85546875" style="43" customWidth="1"/>
    <col min="1283" max="1284" width="9.42578125" style="43" bestFit="1" customWidth="1"/>
    <col min="1285" max="1285" width="9.42578125" style="43" customWidth="1"/>
    <col min="1286" max="1286" width="9.140625" style="43"/>
    <col min="1287" max="1287" width="10.42578125" style="43" customWidth="1"/>
    <col min="1288" max="1288" width="9.140625" style="43"/>
    <col min="1289" max="1289" width="9.85546875" style="43" customWidth="1"/>
    <col min="1290" max="1536" width="9.140625" style="43"/>
    <col min="1537" max="1537" width="3.28515625" style="43" customWidth="1"/>
    <col min="1538" max="1538" width="29.85546875" style="43" customWidth="1"/>
    <col min="1539" max="1540" width="9.42578125" style="43" bestFit="1" customWidth="1"/>
    <col min="1541" max="1541" width="9.42578125" style="43" customWidth="1"/>
    <col min="1542" max="1542" width="9.140625" style="43"/>
    <col min="1543" max="1543" width="10.42578125" style="43" customWidth="1"/>
    <col min="1544" max="1544" width="9.140625" style="43"/>
    <col min="1545" max="1545" width="9.85546875" style="43" customWidth="1"/>
    <col min="1546" max="1792" width="9.140625" style="43"/>
    <col min="1793" max="1793" width="3.28515625" style="43" customWidth="1"/>
    <col min="1794" max="1794" width="29.85546875" style="43" customWidth="1"/>
    <col min="1795" max="1796" width="9.42578125" style="43" bestFit="1" customWidth="1"/>
    <col min="1797" max="1797" width="9.42578125" style="43" customWidth="1"/>
    <col min="1798" max="1798" width="9.140625" style="43"/>
    <col min="1799" max="1799" width="10.42578125" style="43" customWidth="1"/>
    <col min="1800" max="1800" width="9.140625" style="43"/>
    <col min="1801" max="1801" width="9.85546875" style="43" customWidth="1"/>
    <col min="1802" max="2048" width="9.140625" style="43"/>
    <col min="2049" max="2049" width="3.28515625" style="43" customWidth="1"/>
    <col min="2050" max="2050" width="29.85546875" style="43" customWidth="1"/>
    <col min="2051" max="2052" width="9.42578125" style="43" bestFit="1" customWidth="1"/>
    <col min="2053" max="2053" width="9.42578125" style="43" customWidth="1"/>
    <col min="2054" max="2054" width="9.140625" style="43"/>
    <col min="2055" max="2055" width="10.42578125" style="43" customWidth="1"/>
    <col min="2056" max="2056" width="9.140625" style="43"/>
    <col min="2057" max="2057" width="9.85546875" style="43" customWidth="1"/>
    <col min="2058" max="2304" width="9.140625" style="43"/>
    <col min="2305" max="2305" width="3.28515625" style="43" customWidth="1"/>
    <col min="2306" max="2306" width="29.85546875" style="43" customWidth="1"/>
    <col min="2307" max="2308" width="9.42578125" style="43" bestFit="1" customWidth="1"/>
    <col min="2309" max="2309" width="9.42578125" style="43" customWidth="1"/>
    <col min="2310" max="2310" width="9.140625" style="43"/>
    <col min="2311" max="2311" width="10.42578125" style="43" customWidth="1"/>
    <col min="2312" max="2312" width="9.140625" style="43"/>
    <col min="2313" max="2313" width="9.85546875" style="43" customWidth="1"/>
    <col min="2314" max="2560" width="9.140625" style="43"/>
    <col min="2561" max="2561" width="3.28515625" style="43" customWidth="1"/>
    <col min="2562" max="2562" width="29.85546875" style="43" customWidth="1"/>
    <col min="2563" max="2564" width="9.42578125" style="43" bestFit="1" customWidth="1"/>
    <col min="2565" max="2565" width="9.42578125" style="43" customWidth="1"/>
    <col min="2566" max="2566" width="9.140625" style="43"/>
    <col min="2567" max="2567" width="10.42578125" style="43" customWidth="1"/>
    <col min="2568" max="2568" width="9.140625" style="43"/>
    <col min="2569" max="2569" width="9.85546875" style="43" customWidth="1"/>
    <col min="2570" max="2816" width="9.140625" style="43"/>
    <col min="2817" max="2817" width="3.28515625" style="43" customWidth="1"/>
    <col min="2818" max="2818" width="29.85546875" style="43" customWidth="1"/>
    <col min="2819" max="2820" width="9.42578125" style="43" bestFit="1" customWidth="1"/>
    <col min="2821" max="2821" width="9.42578125" style="43" customWidth="1"/>
    <col min="2822" max="2822" width="9.140625" style="43"/>
    <col min="2823" max="2823" width="10.42578125" style="43" customWidth="1"/>
    <col min="2824" max="2824" width="9.140625" style="43"/>
    <col min="2825" max="2825" width="9.85546875" style="43" customWidth="1"/>
    <col min="2826" max="3072" width="9.140625" style="43"/>
    <col min="3073" max="3073" width="3.28515625" style="43" customWidth="1"/>
    <col min="3074" max="3074" width="29.85546875" style="43" customWidth="1"/>
    <col min="3075" max="3076" width="9.42578125" style="43" bestFit="1" customWidth="1"/>
    <col min="3077" max="3077" width="9.42578125" style="43" customWidth="1"/>
    <col min="3078" max="3078" width="9.140625" style="43"/>
    <col min="3079" max="3079" width="10.42578125" style="43" customWidth="1"/>
    <col min="3080" max="3080" width="9.140625" style="43"/>
    <col min="3081" max="3081" width="9.85546875" style="43" customWidth="1"/>
    <col min="3082" max="3328" width="9.140625" style="43"/>
    <col min="3329" max="3329" width="3.28515625" style="43" customWidth="1"/>
    <col min="3330" max="3330" width="29.85546875" style="43" customWidth="1"/>
    <col min="3331" max="3332" width="9.42578125" style="43" bestFit="1" customWidth="1"/>
    <col min="3333" max="3333" width="9.42578125" style="43" customWidth="1"/>
    <col min="3334" max="3334" width="9.140625" style="43"/>
    <col min="3335" max="3335" width="10.42578125" style="43" customWidth="1"/>
    <col min="3336" max="3336" width="9.140625" style="43"/>
    <col min="3337" max="3337" width="9.85546875" style="43" customWidth="1"/>
    <col min="3338" max="3584" width="9.140625" style="43"/>
    <col min="3585" max="3585" width="3.28515625" style="43" customWidth="1"/>
    <col min="3586" max="3586" width="29.85546875" style="43" customWidth="1"/>
    <col min="3587" max="3588" width="9.42578125" style="43" bestFit="1" customWidth="1"/>
    <col min="3589" max="3589" width="9.42578125" style="43" customWidth="1"/>
    <col min="3590" max="3590" width="9.140625" style="43"/>
    <col min="3591" max="3591" width="10.42578125" style="43" customWidth="1"/>
    <col min="3592" max="3592" width="9.140625" style="43"/>
    <col min="3593" max="3593" width="9.85546875" style="43" customWidth="1"/>
    <col min="3594" max="3840" width="9.140625" style="43"/>
    <col min="3841" max="3841" width="3.28515625" style="43" customWidth="1"/>
    <col min="3842" max="3842" width="29.85546875" style="43" customWidth="1"/>
    <col min="3843" max="3844" width="9.42578125" style="43" bestFit="1" customWidth="1"/>
    <col min="3845" max="3845" width="9.42578125" style="43" customWidth="1"/>
    <col min="3846" max="3846" width="9.140625" style="43"/>
    <col min="3847" max="3847" width="10.42578125" style="43" customWidth="1"/>
    <col min="3848" max="3848" width="9.140625" style="43"/>
    <col min="3849" max="3849" width="9.85546875" style="43" customWidth="1"/>
    <col min="3850" max="4096" width="9.140625" style="43"/>
    <col min="4097" max="4097" width="3.28515625" style="43" customWidth="1"/>
    <col min="4098" max="4098" width="29.85546875" style="43" customWidth="1"/>
    <col min="4099" max="4100" width="9.42578125" style="43" bestFit="1" customWidth="1"/>
    <col min="4101" max="4101" width="9.42578125" style="43" customWidth="1"/>
    <col min="4102" max="4102" width="9.140625" style="43"/>
    <col min="4103" max="4103" width="10.42578125" style="43" customWidth="1"/>
    <col min="4104" max="4104" width="9.140625" style="43"/>
    <col min="4105" max="4105" width="9.85546875" style="43" customWidth="1"/>
    <col min="4106" max="4352" width="9.140625" style="43"/>
    <col min="4353" max="4353" width="3.28515625" style="43" customWidth="1"/>
    <col min="4354" max="4354" width="29.85546875" style="43" customWidth="1"/>
    <col min="4355" max="4356" width="9.42578125" style="43" bestFit="1" customWidth="1"/>
    <col min="4357" max="4357" width="9.42578125" style="43" customWidth="1"/>
    <col min="4358" max="4358" width="9.140625" style="43"/>
    <col min="4359" max="4359" width="10.42578125" style="43" customWidth="1"/>
    <col min="4360" max="4360" width="9.140625" style="43"/>
    <col min="4361" max="4361" width="9.85546875" style="43" customWidth="1"/>
    <col min="4362" max="4608" width="9.140625" style="43"/>
    <col min="4609" max="4609" width="3.28515625" style="43" customWidth="1"/>
    <col min="4610" max="4610" width="29.85546875" style="43" customWidth="1"/>
    <col min="4611" max="4612" width="9.42578125" style="43" bestFit="1" customWidth="1"/>
    <col min="4613" max="4613" width="9.42578125" style="43" customWidth="1"/>
    <col min="4614" max="4614" width="9.140625" style="43"/>
    <col min="4615" max="4615" width="10.42578125" style="43" customWidth="1"/>
    <col min="4616" max="4616" width="9.140625" style="43"/>
    <col min="4617" max="4617" width="9.85546875" style="43" customWidth="1"/>
    <col min="4618" max="4864" width="9.140625" style="43"/>
    <col min="4865" max="4865" width="3.28515625" style="43" customWidth="1"/>
    <col min="4866" max="4866" width="29.85546875" style="43" customWidth="1"/>
    <col min="4867" max="4868" width="9.42578125" style="43" bestFit="1" customWidth="1"/>
    <col min="4869" max="4869" width="9.42578125" style="43" customWidth="1"/>
    <col min="4870" max="4870" width="9.140625" style="43"/>
    <col min="4871" max="4871" width="10.42578125" style="43" customWidth="1"/>
    <col min="4872" max="4872" width="9.140625" style="43"/>
    <col min="4873" max="4873" width="9.85546875" style="43" customWidth="1"/>
    <col min="4874" max="5120" width="9.140625" style="43"/>
    <col min="5121" max="5121" width="3.28515625" style="43" customWidth="1"/>
    <col min="5122" max="5122" width="29.85546875" style="43" customWidth="1"/>
    <col min="5123" max="5124" width="9.42578125" style="43" bestFit="1" customWidth="1"/>
    <col min="5125" max="5125" width="9.42578125" style="43" customWidth="1"/>
    <col min="5126" max="5126" width="9.140625" style="43"/>
    <col min="5127" max="5127" width="10.42578125" style="43" customWidth="1"/>
    <col min="5128" max="5128" width="9.140625" style="43"/>
    <col min="5129" max="5129" width="9.85546875" style="43" customWidth="1"/>
    <col min="5130" max="5376" width="9.140625" style="43"/>
    <col min="5377" max="5377" width="3.28515625" style="43" customWidth="1"/>
    <col min="5378" max="5378" width="29.85546875" style="43" customWidth="1"/>
    <col min="5379" max="5380" width="9.42578125" style="43" bestFit="1" customWidth="1"/>
    <col min="5381" max="5381" width="9.42578125" style="43" customWidth="1"/>
    <col min="5382" max="5382" width="9.140625" style="43"/>
    <col min="5383" max="5383" width="10.42578125" style="43" customWidth="1"/>
    <col min="5384" max="5384" width="9.140625" style="43"/>
    <col min="5385" max="5385" width="9.85546875" style="43" customWidth="1"/>
    <col min="5386" max="5632" width="9.140625" style="43"/>
    <col min="5633" max="5633" width="3.28515625" style="43" customWidth="1"/>
    <col min="5634" max="5634" width="29.85546875" style="43" customWidth="1"/>
    <col min="5635" max="5636" width="9.42578125" style="43" bestFit="1" customWidth="1"/>
    <col min="5637" max="5637" width="9.42578125" style="43" customWidth="1"/>
    <col min="5638" max="5638" width="9.140625" style="43"/>
    <col min="5639" max="5639" width="10.42578125" style="43" customWidth="1"/>
    <col min="5640" max="5640" width="9.140625" style="43"/>
    <col min="5641" max="5641" width="9.85546875" style="43" customWidth="1"/>
    <col min="5642" max="5888" width="9.140625" style="43"/>
    <col min="5889" max="5889" width="3.28515625" style="43" customWidth="1"/>
    <col min="5890" max="5890" width="29.85546875" style="43" customWidth="1"/>
    <col min="5891" max="5892" width="9.42578125" style="43" bestFit="1" customWidth="1"/>
    <col min="5893" max="5893" width="9.42578125" style="43" customWidth="1"/>
    <col min="5894" max="5894" width="9.140625" style="43"/>
    <col min="5895" max="5895" width="10.42578125" style="43" customWidth="1"/>
    <col min="5896" max="5896" width="9.140625" style="43"/>
    <col min="5897" max="5897" width="9.85546875" style="43" customWidth="1"/>
    <col min="5898" max="6144" width="9.140625" style="43"/>
    <col min="6145" max="6145" width="3.28515625" style="43" customWidth="1"/>
    <col min="6146" max="6146" width="29.85546875" style="43" customWidth="1"/>
    <col min="6147" max="6148" width="9.42578125" style="43" bestFit="1" customWidth="1"/>
    <col min="6149" max="6149" width="9.42578125" style="43" customWidth="1"/>
    <col min="6150" max="6150" width="9.140625" style="43"/>
    <col min="6151" max="6151" width="10.42578125" style="43" customWidth="1"/>
    <col min="6152" max="6152" width="9.140625" style="43"/>
    <col min="6153" max="6153" width="9.85546875" style="43" customWidth="1"/>
    <col min="6154" max="6400" width="9.140625" style="43"/>
    <col min="6401" max="6401" width="3.28515625" style="43" customWidth="1"/>
    <col min="6402" max="6402" width="29.85546875" style="43" customWidth="1"/>
    <col min="6403" max="6404" width="9.42578125" style="43" bestFit="1" customWidth="1"/>
    <col min="6405" max="6405" width="9.42578125" style="43" customWidth="1"/>
    <col min="6406" max="6406" width="9.140625" style="43"/>
    <col min="6407" max="6407" width="10.42578125" style="43" customWidth="1"/>
    <col min="6408" max="6408" width="9.140625" style="43"/>
    <col min="6409" max="6409" width="9.85546875" style="43" customWidth="1"/>
    <col min="6410" max="6656" width="9.140625" style="43"/>
    <col min="6657" max="6657" width="3.28515625" style="43" customWidth="1"/>
    <col min="6658" max="6658" width="29.85546875" style="43" customWidth="1"/>
    <col min="6659" max="6660" width="9.42578125" style="43" bestFit="1" customWidth="1"/>
    <col min="6661" max="6661" width="9.42578125" style="43" customWidth="1"/>
    <col min="6662" max="6662" width="9.140625" style="43"/>
    <col min="6663" max="6663" width="10.42578125" style="43" customWidth="1"/>
    <col min="6664" max="6664" width="9.140625" style="43"/>
    <col min="6665" max="6665" width="9.85546875" style="43" customWidth="1"/>
    <col min="6666" max="6912" width="9.140625" style="43"/>
    <col min="6913" max="6913" width="3.28515625" style="43" customWidth="1"/>
    <col min="6914" max="6914" width="29.85546875" style="43" customWidth="1"/>
    <col min="6915" max="6916" width="9.42578125" style="43" bestFit="1" customWidth="1"/>
    <col min="6917" max="6917" width="9.42578125" style="43" customWidth="1"/>
    <col min="6918" max="6918" width="9.140625" style="43"/>
    <col min="6919" max="6919" width="10.42578125" style="43" customWidth="1"/>
    <col min="6920" max="6920" width="9.140625" style="43"/>
    <col min="6921" max="6921" width="9.85546875" style="43" customWidth="1"/>
    <col min="6922" max="7168" width="9.140625" style="43"/>
    <col min="7169" max="7169" width="3.28515625" style="43" customWidth="1"/>
    <col min="7170" max="7170" width="29.85546875" style="43" customWidth="1"/>
    <col min="7171" max="7172" width="9.42578125" style="43" bestFit="1" customWidth="1"/>
    <col min="7173" max="7173" width="9.42578125" style="43" customWidth="1"/>
    <col min="7174" max="7174" width="9.140625" style="43"/>
    <col min="7175" max="7175" width="10.42578125" style="43" customWidth="1"/>
    <col min="7176" max="7176" width="9.140625" style="43"/>
    <col min="7177" max="7177" width="9.85546875" style="43" customWidth="1"/>
    <col min="7178" max="7424" width="9.140625" style="43"/>
    <col min="7425" max="7425" width="3.28515625" style="43" customWidth="1"/>
    <col min="7426" max="7426" width="29.85546875" style="43" customWidth="1"/>
    <col min="7427" max="7428" width="9.42578125" style="43" bestFit="1" customWidth="1"/>
    <col min="7429" max="7429" width="9.42578125" style="43" customWidth="1"/>
    <col min="7430" max="7430" width="9.140625" style="43"/>
    <col min="7431" max="7431" width="10.42578125" style="43" customWidth="1"/>
    <col min="7432" max="7432" width="9.140625" style="43"/>
    <col min="7433" max="7433" width="9.85546875" style="43" customWidth="1"/>
    <col min="7434" max="7680" width="9.140625" style="43"/>
    <col min="7681" max="7681" width="3.28515625" style="43" customWidth="1"/>
    <col min="7682" max="7682" width="29.85546875" style="43" customWidth="1"/>
    <col min="7683" max="7684" width="9.42578125" style="43" bestFit="1" customWidth="1"/>
    <col min="7685" max="7685" width="9.42578125" style="43" customWidth="1"/>
    <col min="7686" max="7686" width="9.140625" style="43"/>
    <col min="7687" max="7687" width="10.42578125" style="43" customWidth="1"/>
    <col min="7688" max="7688" width="9.140625" style="43"/>
    <col min="7689" max="7689" width="9.85546875" style="43" customWidth="1"/>
    <col min="7690" max="7936" width="9.140625" style="43"/>
    <col min="7937" max="7937" width="3.28515625" style="43" customWidth="1"/>
    <col min="7938" max="7938" width="29.85546875" style="43" customWidth="1"/>
    <col min="7939" max="7940" width="9.42578125" style="43" bestFit="1" customWidth="1"/>
    <col min="7941" max="7941" width="9.42578125" style="43" customWidth="1"/>
    <col min="7942" max="7942" width="9.140625" style="43"/>
    <col min="7943" max="7943" width="10.42578125" style="43" customWidth="1"/>
    <col min="7944" max="7944" width="9.140625" style="43"/>
    <col min="7945" max="7945" width="9.85546875" style="43" customWidth="1"/>
    <col min="7946" max="8192" width="9.140625" style="43"/>
    <col min="8193" max="8193" width="3.28515625" style="43" customWidth="1"/>
    <col min="8194" max="8194" width="29.85546875" style="43" customWidth="1"/>
    <col min="8195" max="8196" width="9.42578125" style="43" bestFit="1" customWidth="1"/>
    <col min="8197" max="8197" width="9.42578125" style="43" customWidth="1"/>
    <col min="8198" max="8198" width="9.140625" style="43"/>
    <col min="8199" max="8199" width="10.42578125" style="43" customWidth="1"/>
    <col min="8200" max="8200" width="9.140625" style="43"/>
    <col min="8201" max="8201" width="9.85546875" style="43" customWidth="1"/>
    <col min="8202" max="8448" width="9.140625" style="43"/>
    <col min="8449" max="8449" width="3.28515625" style="43" customWidth="1"/>
    <col min="8450" max="8450" width="29.85546875" style="43" customWidth="1"/>
    <col min="8451" max="8452" width="9.42578125" style="43" bestFit="1" customWidth="1"/>
    <col min="8453" max="8453" width="9.42578125" style="43" customWidth="1"/>
    <col min="8454" max="8454" width="9.140625" style="43"/>
    <col min="8455" max="8455" width="10.42578125" style="43" customWidth="1"/>
    <col min="8456" max="8456" width="9.140625" style="43"/>
    <col min="8457" max="8457" width="9.85546875" style="43" customWidth="1"/>
    <col min="8458" max="8704" width="9.140625" style="43"/>
    <col min="8705" max="8705" width="3.28515625" style="43" customWidth="1"/>
    <col min="8706" max="8706" width="29.85546875" style="43" customWidth="1"/>
    <col min="8707" max="8708" width="9.42578125" style="43" bestFit="1" customWidth="1"/>
    <col min="8709" max="8709" width="9.42578125" style="43" customWidth="1"/>
    <col min="8710" max="8710" width="9.140625" style="43"/>
    <col min="8711" max="8711" width="10.42578125" style="43" customWidth="1"/>
    <col min="8712" max="8712" width="9.140625" style="43"/>
    <col min="8713" max="8713" width="9.85546875" style="43" customWidth="1"/>
    <col min="8714" max="8960" width="9.140625" style="43"/>
    <col min="8961" max="8961" width="3.28515625" style="43" customWidth="1"/>
    <col min="8962" max="8962" width="29.85546875" style="43" customWidth="1"/>
    <col min="8963" max="8964" width="9.42578125" style="43" bestFit="1" customWidth="1"/>
    <col min="8965" max="8965" width="9.42578125" style="43" customWidth="1"/>
    <col min="8966" max="8966" width="9.140625" style="43"/>
    <col min="8967" max="8967" width="10.42578125" style="43" customWidth="1"/>
    <col min="8968" max="8968" width="9.140625" style="43"/>
    <col min="8969" max="8969" width="9.85546875" style="43" customWidth="1"/>
    <col min="8970" max="9216" width="9.140625" style="43"/>
    <col min="9217" max="9217" width="3.28515625" style="43" customWidth="1"/>
    <col min="9218" max="9218" width="29.85546875" style="43" customWidth="1"/>
    <col min="9219" max="9220" width="9.42578125" style="43" bestFit="1" customWidth="1"/>
    <col min="9221" max="9221" width="9.42578125" style="43" customWidth="1"/>
    <col min="9222" max="9222" width="9.140625" style="43"/>
    <col min="9223" max="9223" width="10.42578125" style="43" customWidth="1"/>
    <col min="9224" max="9224" width="9.140625" style="43"/>
    <col min="9225" max="9225" width="9.85546875" style="43" customWidth="1"/>
    <col min="9226" max="9472" width="9.140625" style="43"/>
    <col min="9473" max="9473" width="3.28515625" style="43" customWidth="1"/>
    <col min="9474" max="9474" width="29.85546875" style="43" customWidth="1"/>
    <col min="9475" max="9476" width="9.42578125" style="43" bestFit="1" customWidth="1"/>
    <col min="9477" max="9477" width="9.42578125" style="43" customWidth="1"/>
    <col min="9478" max="9478" width="9.140625" style="43"/>
    <col min="9479" max="9479" width="10.42578125" style="43" customWidth="1"/>
    <col min="9480" max="9480" width="9.140625" style="43"/>
    <col min="9481" max="9481" width="9.85546875" style="43" customWidth="1"/>
    <col min="9482" max="9728" width="9.140625" style="43"/>
    <col min="9729" max="9729" width="3.28515625" style="43" customWidth="1"/>
    <col min="9730" max="9730" width="29.85546875" style="43" customWidth="1"/>
    <col min="9731" max="9732" width="9.42578125" style="43" bestFit="1" customWidth="1"/>
    <col min="9733" max="9733" width="9.42578125" style="43" customWidth="1"/>
    <col min="9734" max="9734" width="9.140625" style="43"/>
    <col min="9735" max="9735" width="10.42578125" style="43" customWidth="1"/>
    <col min="9736" max="9736" width="9.140625" style="43"/>
    <col min="9737" max="9737" width="9.85546875" style="43" customWidth="1"/>
    <col min="9738" max="9984" width="9.140625" style="43"/>
    <col min="9985" max="9985" width="3.28515625" style="43" customWidth="1"/>
    <col min="9986" max="9986" width="29.85546875" style="43" customWidth="1"/>
    <col min="9987" max="9988" width="9.42578125" style="43" bestFit="1" customWidth="1"/>
    <col min="9989" max="9989" width="9.42578125" style="43" customWidth="1"/>
    <col min="9990" max="9990" width="9.140625" style="43"/>
    <col min="9991" max="9991" width="10.42578125" style="43" customWidth="1"/>
    <col min="9992" max="9992" width="9.140625" style="43"/>
    <col min="9993" max="9993" width="9.85546875" style="43" customWidth="1"/>
    <col min="9994" max="10240" width="9.140625" style="43"/>
    <col min="10241" max="10241" width="3.28515625" style="43" customWidth="1"/>
    <col min="10242" max="10242" width="29.85546875" style="43" customWidth="1"/>
    <col min="10243" max="10244" width="9.42578125" style="43" bestFit="1" customWidth="1"/>
    <col min="10245" max="10245" width="9.42578125" style="43" customWidth="1"/>
    <col min="10246" max="10246" width="9.140625" style="43"/>
    <col min="10247" max="10247" width="10.42578125" style="43" customWidth="1"/>
    <col min="10248" max="10248" width="9.140625" style="43"/>
    <col min="10249" max="10249" width="9.85546875" style="43" customWidth="1"/>
    <col min="10250" max="10496" width="9.140625" style="43"/>
    <col min="10497" max="10497" width="3.28515625" style="43" customWidth="1"/>
    <col min="10498" max="10498" width="29.85546875" style="43" customWidth="1"/>
    <col min="10499" max="10500" width="9.42578125" style="43" bestFit="1" customWidth="1"/>
    <col min="10501" max="10501" width="9.42578125" style="43" customWidth="1"/>
    <col min="10502" max="10502" width="9.140625" style="43"/>
    <col min="10503" max="10503" width="10.42578125" style="43" customWidth="1"/>
    <col min="10504" max="10504" width="9.140625" style="43"/>
    <col min="10505" max="10505" width="9.85546875" style="43" customWidth="1"/>
    <col min="10506" max="10752" width="9.140625" style="43"/>
    <col min="10753" max="10753" width="3.28515625" style="43" customWidth="1"/>
    <col min="10754" max="10754" width="29.85546875" style="43" customWidth="1"/>
    <col min="10755" max="10756" width="9.42578125" style="43" bestFit="1" customWidth="1"/>
    <col min="10757" max="10757" width="9.42578125" style="43" customWidth="1"/>
    <col min="10758" max="10758" width="9.140625" style="43"/>
    <col min="10759" max="10759" width="10.42578125" style="43" customWidth="1"/>
    <col min="10760" max="10760" width="9.140625" style="43"/>
    <col min="10761" max="10761" width="9.85546875" style="43" customWidth="1"/>
    <col min="10762" max="11008" width="9.140625" style="43"/>
    <col min="11009" max="11009" width="3.28515625" style="43" customWidth="1"/>
    <col min="11010" max="11010" width="29.85546875" style="43" customWidth="1"/>
    <col min="11011" max="11012" width="9.42578125" style="43" bestFit="1" customWidth="1"/>
    <col min="11013" max="11013" width="9.42578125" style="43" customWidth="1"/>
    <col min="11014" max="11014" width="9.140625" style="43"/>
    <col min="11015" max="11015" width="10.42578125" style="43" customWidth="1"/>
    <col min="11016" max="11016" width="9.140625" style="43"/>
    <col min="11017" max="11017" width="9.85546875" style="43" customWidth="1"/>
    <col min="11018" max="11264" width="9.140625" style="43"/>
    <col min="11265" max="11265" width="3.28515625" style="43" customWidth="1"/>
    <col min="11266" max="11266" width="29.85546875" style="43" customWidth="1"/>
    <col min="11267" max="11268" width="9.42578125" style="43" bestFit="1" customWidth="1"/>
    <col min="11269" max="11269" width="9.42578125" style="43" customWidth="1"/>
    <col min="11270" max="11270" width="9.140625" style="43"/>
    <col min="11271" max="11271" width="10.42578125" style="43" customWidth="1"/>
    <col min="11272" max="11272" width="9.140625" style="43"/>
    <col min="11273" max="11273" width="9.85546875" style="43" customWidth="1"/>
    <col min="11274" max="11520" width="9.140625" style="43"/>
    <col min="11521" max="11521" width="3.28515625" style="43" customWidth="1"/>
    <col min="11522" max="11522" width="29.85546875" style="43" customWidth="1"/>
    <col min="11523" max="11524" width="9.42578125" style="43" bestFit="1" customWidth="1"/>
    <col min="11525" max="11525" width="9.42578125" style="43" customWidth="1"/>
    <col min="11526" max="11526" width="9.140625" style="43"/>
    <col min="11527" max="11527" width="10.42578125" style="43" customWidth="1"/>
    <col min="11528" max="11528" width="9.140625" style="43"/>
    <col min="11529" max="11529" width="9.85546875" style="43" customWidth="1"/>
    <col min="11530" max="11776" width="9.140625" style="43"/>
    <col min="11777" max="11777" width="3.28515625" style="43" customWidth="1"/>
    <col min="11778" max="11778" width="29.85546875" style="43" customWidth="1"/>
    <col min="11779" max="11780" width="9.42578125" style="43" bestFit="1" customWidth="1"/>
    <col min="11781" max="11781" width="9.42578125" style="43" customWidth="1"/>
    <col min="11782" max="11782" width="9.140625" style="43"/>
    <col min="11783" max="11783" width="10.42578125" style="43" customWidth="1"/>
    <col min="11784" max="11784" width="9.140625" style="43"/>
    <col min="11785" max="11785" width="9.85546875" style="43" customWidth="1"/>
    <col min="11786" max="12032" width="9.140625" style="43"/>
    <col min="12033" max="12033" width="3.28515625" style="43" customWidth="1"/>
    <col min="12034" max="12034" width="29.85546875" style="43" customWidth="1"/>
    <col min="12035" max="12036" width="9.42578125" style="43" bestFit="1" customWidth="1"/>
    <col min="12037" max="12037" width="9.42578125" style="43" customWidth="1"/>
    <col min="12038" max="12038" width="9.140625" style="43"/>
    <col min="12039" max="12039" width="10.42578125" style="43" customWidth="1"/>
    <col min="12040" max="12040" width="9.140625" style="43"/>
    <col min="12041" max="12041" width="9.85546875" style="43" customWidth="1"/>
    <col min="12042" max="12288" width="9.140625" style="43"/>
    <col min="12289" max="12289" width="3.28515625" style="43" customWidth="1"/>
    <col min="12290" max="12290" width="29.85546875" style="43" customWidth="1"/>
    <col min="12291" max="12292" width="9.42578125" style="43" bestFit="1" customWidth="1"/>
    <col min="12293" max="12293" width="9.42578125" style="43" customWidth="1"/>
    <col min="12294" max="12294" width="9.140625" style="43"/>
    <col min="12295" max="12295" width="10.42578125" style="43" customWidth="1"/>
    <col min="12296" max="12296" width="9.140625" style="43"/>
    <col min="12297" max="12297" width="9.85546875" style="43" customWidth="1"/>
    <col min="12298" max="12544" width="9.140625" style="43"/>
    <col min="12545" max="12545" width="3.28515625" style="43" customWidth="1"/>
    <col min="12546" max="12546" width="29.85546875" style="43" customWidth="1"/>
    <col min="12547" max="12548" width="9.42578125" style="43" bestFit="1" customWidth="1"/>
    <col min="12549" max="12549" width="9.42578125" style="43" customWidth="1"/>
    <col min="12550" max="12550" width="9.140625" style="43"/>
    <col min="12551" max="12551" width="10.42578125" style="43" customWidth="1"/>
    <col min="12552" max="12552" width="9.140625" style="43"/>
    <col min="12553" max="12553" width="9.85546875" style="43" customWidth="1"/>
    <col min="12554" max="12800" width="9.140625" style="43"/>
    <col min="12801" max="12801" width="3.28515625" style="43" customWidth="1"/>
    <col min="12802" max="12802" width="29.85546875" style="43" customWidth="1"/>
    <col min="12803" max="12804" width="9.42578125" style="43" bestFit="1" customWidth="1"/>
    <col min="12805" max="12805" width="9.42578125" style="43" customWidth="1"/>
    <col min="12806" max="12806" width="9.140625" style="43"/>
    <col min="12807" max="12807" width="10.42578125" style="43" customWidth="1"/>
    <col min="12808" max="12808" width="9.140625" style="43"/>
    <col min="12809" max="12809" width="9.85546875" style="43" customWidth="1"/>
    <col min="12810" max="13056" width="9.140625" style="43"/>
    <col min="13057" max="13057" width="3.28515625" style="43" customWidth="1"/>
    <col min="13058" max="13058" width="29.85546875" style="43" customWidth="1"/>
    <col min="13059" max="13060" width="9.42578125" style="43" bestFit="1" customWidth="1"/>
    <col min="13061" max="13061" width="9.42578125" style="43" customWidth="1"/>
    <col min="13062" max="13062" width="9.140625" style="43"/>
    <col min="13063" max="13063" width="10.42578125" style="43" customWidth="1"/>
    <col min="13064" max="13064" width="9.140625" style="43"/>
    <col min="13065" max="13065" width="9.85546875" style="43" customWidth="1"/>
    <col min="13066" max="13312" width="9.140625" style="43"/>
    <col min="13313" max="13313" width="3.28515625" style="43" customWidth="1"/>
    <col min="13314" max="13314" width="29.85546875" style="43" customWidth="1"/>
    <col min="13315" max="13316" width="9.42578125" style="43" bestFit="1" customWidth="1"/>
    <col min="13317" max="13317" width="9.42578125" style="43" customWidth="1"/>
    <col min="13318" max="13318" width="9.140625" style="43"/>
    <col min="13319" max="13319" width="10.42578125" style="43" customWidth="1"/>
    <col min="13320" max="13320" width="9.140625" style="43"/>
    <col min="13321" max="13321" width="9.85546875" style="43" customWidth="1"/>
    <col min="13322" max="13568" width="9.140625" style="43"/>
    <col min="13569" max="13569" width="3.28515625" style="43" customWidth="1"/>
    <col min="13570" max="13570" width="29.85546875" style="43" customWidth="1"/>
    <col min="13571" max="13572" width="9.42578125" style="43" bestFit="1" customWidth="1"/>
    <col min="13573" max="13573" width="9.42578125" style="43" customWidth="1"/>
    <col min="13574" max="13574" width="9.140625" style="43"/>
    <col min="13575" max="13575" width="10.42578125" style="43" customWidth="1"/>
    <col min="13576" max="13576" width="9.140625" style="43"/>
    <col min="13577" max="13577" width="9.85546875" style="43" customWidth="1"/>
    <col min="13578" max="13824" width="9.140625" style="43"/>
    <col min="13825" max="13825" width="3.28515625" style="43" customWidth="1"/>
    <col min="13826" max="13826" width="29.85546875" style="43" customWidth="1"/>
    <col min="13827" max="13828" width="9.42578125" style="43" bestFit="1" customWidth="1"/>
    <col min="13829" max="13829" width="9.42578125" style="43" customWidth="1"/>
    <col min="13830" max="13830" width="9.140625" style="43"/>
    <col min="13831" max="13831" width="10.42578125" style="43" customWidth="1"/>
    <col min="13832" max="13832" width="9.140625" style="43"/>
    <col min="13833" max="13833" width="9.85546875" style="43" customWidth="1"/>
    <col min="13834" max="14080" width="9.140625" style="43"/>
    <col min="14081" max="14081" width="3.28515625" style="43" customWidth="1"/>
    <col min="14082" max="14082" width="29.85546875" style="43" customWidth="1"/>
    <col min="14083" max="14084" width="9.42578125" style="43" bestFit="1" customWidth="1"/>
    <col min="14085" max="14085" width="9.42578125" style="43" customWidth="1"/>
    <col min="14086" max="14086" width="9.140625" style="43"/>
    <col min="14087" max="14087" width="10.42578125" style="43" customWidth="1"/>
    <col min="14088" max="14088" width="9.140625" style="43"/>
    <col min="14089" max="14089" width="9.85546875" style="43" customWidth="1"/>
    <col min="14090" max="14336" width="9.140625" style="43"/>
    <col min="14337" max="14337" width="3.28515625" style="43" customWidth="1"/>
    <col min="14338" max="14338" width="29.85546875" style="43" customWidth="1"/>
    <col min="14339" max="14340" width="9.42578125" style="43" bestFit="1" customWidth="1"/>
    <col min="14341" max="14341" width="9.42578125" style="43" customWidth="1"/>
    <col min="14342" max="14342" width="9.140625" style="43"/>
    <col min="14343" max="14343" width="10.42578125" style="43" customWidth="1"/>
    <col min="14344" max="14344" width="9.140625" style="43"/>
    <col min="14345" max="14345" width="9.85546875" style="43" customWidth="1"/>
    <col min="14346" max="14592" width="9.140625" style="43"/>
    <col min="14593" max="14593" width="3.28515625" style="43" customWidth="1"/>
    <col min="14594" max="14594" width="29.85546875" style="43" customWidth="1"/>
    <col min="14595" max="14596" width="9.42578125" style="43" bestFit="1" customWidth="1"/>
    <col min="14597" max="14597" width="9.42578125" style="43" customWidth="1"/>
    <col min="14598" max="14598" width="9.140625" style="43"/>
    <col min="14599" max="14599" width="10.42578125" style="43" customWidth="1"/>
    <col min="14600" max="14600" width="9.140625" style="43"/>
    <col min="14601" max="14601" width="9.85546875" style="43" customWidth="1"/>
    <col min="14602" max="14848" width="9.140625" style="43"/>
    <col min="14849" max="14849" width="3.28515625" style="43" customWidth="1"/>
    <col min="14850" max="14850" width="29.85546875" style="43" customWidth="1"/>
    <col min="14851" max="14852" width="9.42578125" style="43" bestFit="1" customWidth="1"/>
    <col min="14853" max="14853" width="9.42578125" style="43" customWidth="1"/>
    <col min="14854" max="14854" width="9.140625" style="43"/>
    <col min="14855" max="14855" width="10.42578125" style="43" customWidth="1"/>
    <col min="14856" max="14856" width="9.140625" style="43"/>
    <col min="14857" max="14857" width="9.85546875" style="43" customWidth="1"/>
    <col min="14858" max="15104" width="9.140625" style="43"/>
    <col min="15105" max="15105" width="3.28515625" style="43" customWidth="1"/>
    <col min="15106" max="15106" width="29.85546875" style="43" customWidth="1"/>
    <col min="15107" max="15108" width="9.42578125" style="43" bestFit="1" customWidth="1"/>
    <col min="15109" max="15109" width="9.42578125" style="43" customWidth="1"/>
    <col min="15110" max="15110" width="9.140625" style="43"/>
    <col min="15111" max="15111" width="10.42578125" style="43" customWidth="1"/>
    <col min="15112" max="15112" width="9.140625" style="43"/>
    <col min="15113" max="15113" width="9.85546875" style="43" customWidth="1"/>
    <col min="15114" max="15360" width="9.140625" style="43"/>
    <col min="15361" max="15361" width="3.28515625" style="43" customWidth="1"/>
    <col min="15362" max="15362" width="29.85546875" style="43" customWidth="1"/>
    <col min="15363" max="15364" width="9.42578125" style="43" bestFit="1" customWidth="1"/>
    <col min="15365" max="15365" width="9.42578125" style="43" customWidth="1"/>
    <col min="15366" max="15366" width="9.140625" style="43"/>
    <col min="15367" max="15367" width="10.42578125" style="43" customWidth="1"/>
    <col min="15368" max="15368" width="9.140625" style="43"/>
    <col min="15369" max="15369" width="9.85546875" style="43" customWidth="1"/>
    <col min="15370" max="15616" width="9.140625" style="43"/>
    <col min="15617" max="15617" width="3.28515625" style="43" customWidth="1"/>
    <col min="15618" max="15618" width="29.85546875" style="43" customWidth="1"/>
    <col min="15619" max="15620" width="9.42578125" style="43" bestFit="1" customWidth="1"/>
    <col min="15621" max="15621" width="9.42578125" style="43" customWidth="1"/>
    <col min="15622" max="15622" width="9.140625" style="43"/>
    <col min="15623" max="15623" width="10.42578125" style="43" customWidth="1"/>
    <col min="15624" max="15624" width="9.140625" style="43"/>
    <col min="15625" max="15625" width="9.85546875" style="43" customWidth="1"/>
    <col min="15626" max="15872" width="9.140625" style="43"/>
    <col min="15873" max="15873" width="3.28515625" style="43" customWidth="1"/>
    <col min="15874" max="15874" width="29.85546875" style="43" customWidth="1"/>
    <col min="15875" max="15876" width="9.42578125" style="43" bestFit="1" customWidth="1"/>
    <col min="15877" max="15877" width="9.42578125" style="43" customWidth="1"/>
    <col min="15878" max="15878" width="9.140625" style="43"/>
    <col min="15879" max="15879" width="10.42578125" style="43" customWidth="1"/>
    <col min="15880" max="15880" width="9.140625" style="43"/>
    <col min="15881" max="15881" width="9.85546875" style="43" customWidth="1"/>
    <col min="15882" max="16128" width="9.140625" style="43"/>
    <col min="16129" max="16129" width="3.28515625" style="43" customWidth="1"/>
    <col min="16130" max="16130" width="29.85546875" style="43" customWidth="1"/>
    <col min="16131" max="16132" width="9.42578125" style="43" bestFit="1" customWidth="1"/>
    <col min="16133" max="16133" width="9.42578125" style="43" customWidth="1"/>
    <col min="16134" max="16134" width="9.140625" style="43"/>
    <col min="16135" max="16135" width="10.42578125" style="43" customWidth="1"/>
    <col min="16136" max="16136" width="9.140625" style="43"/>
    <col min="16137" max="16137" width="9.85546875" style="43" customWidth="1"/>
    <col min="16138" max="16384" width="9.140625" style="43"/>
  </cols>
  <sheetData>
    <row r="1" spans="1:9">
      <c r="B1" s="386" t="s">
        <v>428</v>
      </c>
      <c r="C1" s="386"/>
      <c r="D1" s="386"/>
      <c r="E1" s="386"/>
    </row>
    <row r="2" spans="1:9" ht="15">
      <c r="B2" s="387" t="s">
        <v>396</v>
      </c>
      <c r="C2" s="360"/>
      <c r="D2" s="388"/>
      <c r="E2" s="388"/>
    </row>
    <row r="3" spans="1:9">
      <c r="A3" s="389"/>
      <c r="B3" s="387"/>
      <c r="C3" s="390"/>
      <c r="D3" s="390"/>
      <c r="E3" s="391" t="s">
        <v>429</v>
      </c>
    </row>
    <row r="4" spans="1:9" ht="24">
      <c r="A4" s="392" t="s">
        <v>430</v>
      </c>
      <c r="B4" s="392"/>
      <c r="C4" s="393">
        <v>2013</v>
      </c>
      <c r="D4" s="393">
        <v>2014</v>
      </c>
      <c r="E4" s="394" t="s">
        <v>400</v>
      </c>
      <c r="F4" s="2"/>
    </row>
    <row r="5" spans="1:9" ht="15">
      <c r="A5" s="217" t="s">
        <v>431</v>
      </c>
      <c r="B5" s="217"/>
      <c r="C5" s="395">
        <f>SUM(C6+C9+C13)</f>
        <v>747498.5</v>
      </c>
      <c r="D5" s="395">
        <f>SUM(D6+D9+D13)</f>
        <v>765121.8</v>
      </c>
      <c r="E5" s="396">
        <f>D5/C5*100</f>
        <v>102.35763683806725</v>
      </c>
      <c r="G5" s="397"/>
      <c r="I5" s="398"/>
    </row>
    <row r="6" spans="1:9" ht="15">
      <c r="A6" s="399" t="s">
        <v>432</v>
      </c>
      <c r="B6" s="399"/>
      <c r="C6" s="395">
        <f>C7+C8</f>
        <v>133184.4</v>
      </c>
      <c r="D6" s="395">
        <f>D7+D8</f>
        <v>103524.4</v>
      </c>
      <c r="E6" s="396">
        <f>(D6/C6)*100</f>
        <v>77.730124549121371</v>
      </c>
      <c r="G6" s="397"/>
      <c r="I6" s="400"/>
    </row>
    <row r="7" spans="1:9" ht="15">
      <c r="A7" s="401" t="s">
        <v>433</v>
      </c>
      <c r="B7" s="401"/>
      <c r="C7" s="395">
        <v>83184.399999999994</v>
      </c>
      <c r="D7" s="395">
        <v>92024.4</v>
      </c>
      <c r="E7" s="396">
        <f>(D7/C7)*100</f>
        <v>110.6269925611052</v>
      </c>
      <c r="G7" s="402"/>
      <c r="I7" s="400"/>
    </row>
    <row r="8" spans="1:9" ht="15">
      <c r="A8" s="401" t="s">
        <v>434</v>
      </c>
      <c r="B8" s="403"/>
      <c r="C8" s="395">
        <v>50000</v>
      </c>
      <c r="D8" s="395">
        <v>11500</v>
      </c>
      <c r="E8" s="396">
        <f>(D8/C8)*100</f>
        <v>23</v>
      </c>
      <c r="G8" s="315"/>
      <c r="I8" s="400"/>
    </row>
    <row r="9" spans="1:9" ht="15">
      <c r="A9" s="399" t="s">
        <v>435</v>
      </c>
      <c r="B9" s="399"/>
      <c r="C9" s="395">
        <f>C10+C11+C12</f>
        <v>121568.5</v>
      </c>
      <c r="D9" s="395">
        <f>D10+D11+D12</f>
        <v>124858.3</v>
      </c>
      <c r="E9" s="396">
        <f t="shared" ref="E9:E15" si="0">(D9/C9)*100</f>
        <v>102.70612864352198</v>
      </c>
      <c r="G9" s="315"/>
      <c r="I9" s="400"/>
    </row>
    <row r="10" spans="1:9" ht="15">
      <c r="A10" s="404" t="s">
        <v>436</v>
      </c>
      <c r="B10" s="404"/>
      <c r="C10" s="395">
        <v>107157.6</v>
      </c>
      <c r="D10" s="405">
        <v>108582.1</v>
      </c>
      <c r="E10" s="396">
        <f t="shared" si="0"/>
        <v>101.32935041471627</v>
      </c>
      <c r="G10" s="402"/>
      <c r="I10" s="400"/>
    </row>
    <row r="11" spans="1:9" ht="15">
      <c r="A11" s="406" t="s">
        <v>437</v>
      </c>
      <c r="B11" s="406"/>
      <c r="C11" s="395">
        <v>1534.9</v>
      </c>
      <c r="D11" s="395">
        <v>1076.2</v>
      </c>
      <c r="E11" s="396">
        <f>(D11/C11)*100</f>
        <v>70.115316958759536</v>
      </c>
      <c r="G11" s="402"/>
      <c r="H11" s="407"/>
      <c r="I11" s="400"/>
    </row>
    <row r="12" spans="1:9" ht="15">
      <c r="A12" s="408"/>
      <c r="B12" s="408" t="s">
        <v>438</v>
      </c>
      <c r="C12" s="395">
        <v>12876</v>
      </c>
      <c r="D12" s="405">
        <v>15200</v>
      </c>
      <c r="E12" s="396">
        <f>(D12/C12)*100</f>
        <v>118.04908356632495</v>
      </c>
      <c r="G12" s="402"/>
      <c r="H12" s="407"/>
      <c r="I12" s="400"/>
    </row>
    <row r="13" spans="1:9" ht="15">
      <c r="A13" s="399" t="s">
        <v>439</v>
      </c>
      <c r="B13" s="399"/>
      <c r="C13" s="395">
        <f>C14+C15</f>
        <v>492745.6</v>
      </c>
      <c r="D13" s="395">
        <f>D14+D15</f>
        <v>536739.1</v>
      </c>
      <c r="E13" s="396">
        <f t="shared" si="0"/>
        <v>108.9282380197814</v>
      </c>
      <c r="G13" s="315"/>
      <c r="I13" s="398"/>
    </row>
    <row r="14" spans="1:9" ht="24">
      <c r="A14" s="409"/>
      <c r="B14" s="410" t="s">
        <v>440</v>
      </c>
      <c r="C14" s="395">
        <v>440922.5</v>
      </c>
      <c r="D14" s="395">
        <v>486752.2</v>
      </c>
      <c r="E14" s="396">
        <f t="shared" si="0"/>
        <v>110.39404884078267</v>
      </c>
      <c r="G14" s="402"/>
      <c r="I14" s="398"/>
    </row>
    <row r="15" spans="1:9" ht="15">
      <c r="A15" s="411" t="s">
        <v>441</v>
      </c>
      <c r="B15" s="411"/>
      <c r="C15" s="412">
        <v>51823.1</v>
      </c>
      <c r="D15" s="412">
        <v>49986.9</v>
      </c>
      <c r="E15" s="413">
        <f t="shared" si="0"/>
        <v>96.456792434261956</v>
      </c>
      <c r="G15" s="402"/>
      <c r="I15" s="400"/>
    </row>
    <row r="16" spans="1:9">
      <c r="B16" s="414"/>
      <c r="C16" s="395"/>
      <c r="D16" s="414"/>
    </row>
    <row r="17" spans="2:4">
      <c r="B17" s="414"/>
      <c r="C17" s="414"/>
      <c r="D17" s="414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34" workbookViewId="0">
      <selection activeCell="I8" sqref="I8"/>
    </sheetView>
  </sheetViews>
  <sheetFormatPr defaultRowHeight="12.75"/>
  <cols>
    <col min="1" max="1" width="22.42578125" style="43" customWidth="1"/>
    <col min="2" max="2" width="12.140625" style="44" customWidth="1"/>
    <col min="3" max="3" width="12.28515625" style="44" customWidth="1"/>
    <col min="4" max="5" width="12.42578125" style="44" customWidth="1"/>
    <col min="6" max="7" width="12" style="44" customWidth="1"/>
    <col min="8" max="256" width="9.140625" style="43"/>
    <col min="257" max="257" width="22.42578125" style="43" customWidth="1"/>
    <col min="258" max="258" width="12.140625" style="43" customWidth="1"/>
    <col min="259" max="259" width="12.28515625" style="43" customWidth="1"/>
    <col min="260" max="261" width="12.42578125" style="43" customWidth="1"/>
    <col min="262" max="263" width="12" style="43" customWidth="1"/>
    <col min="264" max="512" width="9.140625" style="43"/>
    <col min="513" max="513" width="22.42578125" style="43" customWidth="1"/>
    <col min="514" max="514" width="12.140625" style="43" customWidth="1"/>
    <col min="515" max="515" width="12.28515625" style="43" customWidth="1"/>
    <col min="516" max="517" width="12.42578125" style="43" customWidth="1"/>
    <col min="518" max="519" width="12" style="43" customWidth="1"/>
    <col min="520" max="768" width="9.140625" style="43"/>
    <col min="769" max="769" width="22.42578125" style="43" customWidth="1"/>
    <col min="770" max="770" width="12.140625" style="43" customWidth="1"/>
    <col min="771" max="771" width="12.28515625" style="43" customWidth="1"/>
    <col min="772" max="773" width="12.42578125" style="43" customWidth="1"/>
    <col min="774" max="775" width="12" style="43" customWidth="1"/>
    <col min="776" max="1024" width="9.140625" style="43"/>
    <col min="1025" max="1025" width="22.42578125" style="43" customWidth="1"/>
    <col min="1026" max="1026" width="12.140625" style="43" customWidth="1"/>
    <col min="1027" max="1027" width="12.28515625" style="43" customWidth="1"/>
    <col min="1028" max="1029" width="12.42578125" style="43" customWidth="1"/>
    <col min="1030" max="1031" width="12" style="43" customWidth="1"/>
    <col min="1032" max="1280" width="9.140625" style="43"/>
    <col min="1281" max="1281" width="22.42578125" style="43" customWidth="1"/>
    <col min="1282" max="1282" width="12.140625" style="43" customWidth="1"/>
    <col min="1283" max="1283" width="12.28515625" style="43" customWidth="1"/>
    <col min="1284" max="1285" width="12.42578125" style="43" customWidth="1"/>
    <col min="1286" max="1287" width="12" style="43" customWidth="1"/>
    <col min="1288" max="1536" width="9.140625" style="43"/>
    <col min="1537" max="1537" width="22.42578125" style="43" customWidth="1"/>
    <col min="1538" max="1538" width="12.140625" style="43" customWidth="1"/>
    <col min="1539" max="1539" width="12.28515625" style="43" customWidth="1"/>
    <col min="1540" max="1541" width="12.42578125" style="43" customWidth="1"/>
    <col min="1542" max="1543" width="12" style="43" customWidth="1"/>
    <col min="1544" max="1792" width="9.140625" style="43"/>
    <col min="1793" max="1793" width="22.42578125" style="43" customWidth="1"/>
    <col min="1794" max="1794" width="12.140625" style="43" customWidth="1"/>
    <col min="1795" max="1795" width="12.28515625" style="43" customWidth="1"/>
    <col min="1796" max="1797" width="12.42578125" style="43" customWidth="1"/>
    <col min="1798" max="1799" width="12" style="43" customWidth="1"/>
    <col min="1800" max="2048" width="9.140625" style="43"/>
    <col min="2049" max="2049" width="22.42578125" style="43" customWidth="1"/>
    <col min="2050" max="2050" width="12.140625" style="43" customWidth="1"/>
    <col min="2051" max="2051" width="12.28515625" style="43" customWidth="1"/>
    <col min="2052" max="2053" width="12.42578125" style="43" customWidth="1"/>
    <col min="2054" max="2055" width="12" style="43" customWidth="1"/>
    <col min="2056" max="2304" width="9.140625" style="43"/>
    <col min="2305" max="2305" width="22.42578125" style="43" customWidth="1"/>
    <col min="2306" max="2306" width="12.140625" style="43" customWidth="1"/>
    <col min="2307" max="2307" width="12.28515625" style="43" customWidth="1"/>
    <col min="2308" max="2309" width="12.42578125" style="43" customWidth="1"/>
    <col min="2310" max="2311" width="12" style="43" customWidth="1"/>
    <col min="2312" max="2560" width="9.140625" style="43"/>
    <col min="2561" max="2561" width="22.42578125" style="43" customWidth="1"/>
    <col min="2562" max="2562" width="12.140625" style="43" customWidth="1"/>
    <col min="2563" max="2563" width="12.28515625" style="43" customWidth="1"/>
    <col min="2564" max="2565" width="12.42578125" style="43" customWidth="1"/>
    <col min="2566" max="2567" width="12" style="43" customWidth="1"/>
    <col min="2568" max="2816" width="9.140625" style="43"/>
    <col min="2817" max="2817" width="22.42578125" style="43" customWidth="1"/>
    <col min="2818" max="2818" width="12.140625" style="43" customWidth="1"/>
    <col min="2819" max="2819" width="12.28515625" style="43" customWidth="1"/>
    <col min="2820" max="2821" width="12.42578125" style="43" customWidth="1"/>
    <col min="2822" max="2823" width="12" style="43" customWidth="1"/>
    <col min="2824" max="3072" width="9.140625" style="43"/>
    <col min="3073" max="3073" width="22.42578125" style="43" customWidth="1"/>
    <col min="3074" max="3074" width="12.140625" style="43" customWidth="1"/>
    <col min="3075" max="3075" width="12.28515625" style="43" customWidth="1"/>
    <col min="3076" max="3077" width="12.42578125" style="43" customWidth="1"/>
    <col min="3078" max="3079" width="12" style="43" customWidth="1"/>
    <col min="3080" max="3328" width="9.140625" style="43"/>
    <col min="3329" max="3329" width="22.42578125" style="43" customWidth="1"/>
    <col min="3330" max="3330" width="12.140625" style="43" customWidth="1"/>
    <col min="3331" max="3331" width="12.28515625" style="43" customWidth="1"/>
    <col min="3332" max="3333" width="12.42578125" style="43" customWidth="1"/>
    <col min="3334" max="3335" width="12" style="43" customWidth="1"/>
    <col min="3336" max="3584" width="9.140625" style="43"/>
    <col min="3585" max="3585" width="22.42578125" style="43" customWidth="1"/>
    <col min="3586" max="3586" width="12.140625" style="43" customWidth="1"/>
    <col min="3587" max="3587" width="12.28515625" style="43" customWidth="1"/>
    <col min="3588" max="3589" width="12.42578125" style="43" customWidth="1"/>
    <col min="3590" max="3591" width="12" style="43" customWidth="1"/>
    <col min="3592" max="3840" width="9.140625" style="43"/>
    <col min="3841" max="3841" width="22.42578125" style="43" customWidth="1"/>
    <col min="3842" max="3842" width="12.140625" style="43" customWidth="1"/>
    <col min="3843" max="3843" width="12.28515625" style="43" customWidth="1"/>
    <col min="3844" max="3845" width="12.42578125" style="43" customWidth="1"/>
    <col min="3846" max="3847" width="12" style="43" customWidth="1"/>
    <col min="3848" max="4096" width="9.140625" style="43"/>
    <col min="4097" max="4097" width="22.42578125" style="43" customWidth="1"/>
    <col min="4098" max="4098" width="12.140625" style="43" customWidth="1"/>
    <col min="4099" max="4099" width="12.28515625" style="43" customWidth="1"/>
    <col min="4100" max="4101" width="12.42578125" style="43" customWidth="1"/>
    <col min="4102" max="4103" width="12" style="43" customWidth="1"/>
    <col min="4104" max="4352" width="9.140625" style="43"/>
    <col min="4353" max="4353" width="22.42578125" style="43" customWidth="1"/>
    <col min="4354" max="4354" width="12.140625" style="43" customWidth="1"/>
    <col min="4355" max="4355" width="12.28515625" style="43" customWidth="1"/>
    <col min="4356" max="4357" width="12.42578125" style="43" customWidth="1"/>
    <col min="4358" max="4359" width="12" style="43" customWidth="1"/>
    <col min="4360" max="4608" width="9.140625" style="43"/>
    <col min="4609" max="4609" width="22.42578125" style="43" customWidth="1"/>
    <col min="4610" max="4610" width="12.140625" style="43" customWidth="1"/>
    <col min="4611" max="4611" width="12.28515625" style="43" customWidth="1"/>
    <col min="4612" max="4613" width="12.42578125" style="43" customWidth="1"/>
    <col min="4614" max="4615" width="12" style="43" customWidth="1"/>
    <col min="4616" max="4864" width="9.140625" style="43"/>
    <col min="4865" max="4865" width="22.42578125" style="43" customWidth="1"/>
    <col min="4866" max="4866" width="12.140625" style="43" customWidth="1"/>
    <col min="4867" max="4867" width="12.28515625" style="43" customWidth="1"/>
    <col min="4868" max="4869" width="12.42578125" style="43" customWidth="1"/>
    <col min="4870" max="4871" width="12" style="43" customWidth="1"/>
    <col min="4872" max="5120" width="9.140625" style="43"/>
    <col min="5121" max="5121" width="22.42578125" style="43" customWidth="1"/>
    <col min="5122" max="5122" width="12.140625" style="43" customWidth="1"/>
    <col min="5123" max="5123" width="12.28515625" style="43" customWidth="1"/>
    <col min="5124" max="5125" width="12.42578125" style="43" customWidth="1"/>
    <col min="5126" max="5127" width="12" style="43" customWidth="1"/>
    <col min="5128" max="5376" width="9.140625" style="43"/>
    <col min="5377" max="5377" width="22.42578125" style="43" customWidth="1"/>
    <col min="5378" max="5378" width="12.140625" style="43" customWidth="1"/>
    <col min="5379" max="5379" width="12.28515625" style="43" customWidth="1"/>
    <col min="5380" max="5381" width="12.42578125" style="43" customWidth="1"/>
    <col min="5382" max="5383" width="12" style="43" customWidth="1"/>
    <col min="5384" max="5632" width="9.140625" style="43"/>
    <col min="5633" max="5633" width="22.42578125" style="43" customWidth="1"/>
    <col min="5634" max="5634" width="12.140625" style="43" customWidth="1"/>
    <col min="5635" max="5635" width="12.28515625" style="43" customWidth="1"/>
    <col min="5636" max="5637" width="12.42578125" style="43" customWidth="1"/>
    <col min="5638" max="5639" width="12" style="43" customWidth="1"/>
    <col min="5640" max="5888" width="9.140625" style="43"/>
    <col min="5889" max="5889" width="22.42578125" style="43" customWidth="1"/>
    <col min="5890" max="5890" width="12.140625" style="43" customWidth="1"/>
    <col min="5891" max="5891" width="12.28515625" style="43" customWidth="1"/>
    <col min="5892" max="5893" width="12.42578125" style="43" customWidth="1"/>
    <col min="5894" max="5895" width="12" style="43" customWidth="1"/>
    <col min="5896" max="6144" width="9.140625" style="43"/>
    <col min="6145" max="6145" width="22.42578125" style="43" customWidth="1"/>
    <col min="6146" max="6146" width="12.140625" style="43" customWidth="1"/>
    <col min="6147" max="6147" width="12.28515625" style="43" customWidth="1"/>
    <col min="6148" max="6149" width="12.42578125" style="43" customWidth="1"/>
    <col min="6150" max="6151" width="12" style="43" customWidth="1"/>
    <col min="6152" max="6400" width="9.140625" style="43"/>
    <col min="6401" max="6401" width="22.42578125" style="43" customWidth="1"/>
    <col min="6402" max="6402" width="12.140625" style="43" customWidth="1"/>
    <col min="6403" max="6403" width="12.28515625" style="43" customWidth="1"/>
    <col min="6404" max="6405" width="12.42578125" style="43" customWidth="1"/>
    <col min="6406" max="6407" width="12" style="43" customWidth="1"/>
    <col min="6408" max="6656" width="9.140625" style="43"/>
    <col min="6657" max="6657" width="22.42578125" style="43" customWidth="1"/>
    <col min="6658" max="6658" width="12.140625" style="43" customWidth="1"/>
    <col min="6659" max="6659" width="12.28515625" style="43" customWidth="1"/>
    <col min="6660" max="6661" width="12.42578125" style="43" customWidth="1"/>
    <col min="6662" max="6663" width="12" style="43" customWidth="1"/>
    <col min="6664" max="6912" width="9.140625" style="43"/>
    <col min="6913" max="6913" width="22.42578125" style="43" customWidth="1"/>
    <col min="6914" max="6914" width="12.140625" style="43" customWidth="1"/>
    <col min="6915" max="6915" width="12.28515625" style="43" customWidth="1"/>
    <col min="6916" max="6917" width="12.42578125" style="43" customWidth="1"/>
    <col min="6918" max="6919" width="12" style="43" customWidth="1"/>
    <col min="6920" max="7168" width="9.140625" style="43"/>
    <col min="7169" max="7169" width="22.42578125" style="43" customWidth="1"/>
    <col min="7170" max="7170" width="12.140625" style="43" customWidth="1"/>
    <col min="7171" max="7171" width="12.28515625" style="43" customWidth="1"/>
    <col min="7172" max="7173" width="12.42578125" style="43" customWidth="1"/>
    <col min="7174" max="7175" width="12" style="43" customWidth="1"/>
    <col min="7176" max="7424" width="9.140625" style="43"/>
    <col min="7425" max="7425" width="22.42578125" style="43" customWidth="1"/>
    <col min="7426" max="7426" width="12.140625" style="43" customWidth="1"/>
    <col min="7427" max="7427" width="12.28515625" style="43" customWidth="1"/>
    <col min="7428" max="7429" width="12.42578125" style="43" customWidth="1"/>
    <col min="7430" max="7431" width="12" style="43" customWidth="1"/>
    <col min="7432" max="7680" width="9.140625" style="43"/>
    <col min="7681" max="7681" width="22.42578125" style="43" customWidth="1"/>
    <col min="7682" max="7682" width="12.140625" style="43" customWidth="1"/>
    <col min="7683" max="7683" width="12.28515625" style="43" customWidth="1"/>
    <col min="7684" max="7685" width="12.42578125" style="43" customWidth="1"/>
    <col min="7686" max="7687" width="12" style="43" customWidth="1"/>
    <col min="7688" max="7936" width="9.140625" style="43"/>
    <col min="7937" max="7937" width="22.42578125" style="43" customWidth="1"/>
    <col min="7938" max="7938" width="12.140625" style="43" customWidth="1"/>
    <col min="7939" max="7939" width="12.28515625" style="43" customWidth="1"/>
    <col min="7940" max="7941" width="12.42578125" style="43" customWidth="1"/>
    <col min="7942" max="7943" width="12" style="43" customWidth="1"/>
    <col min="7944" max="8192" width="9.140625" style="43"/>
    <col min="8193" max="8193" width="22.42578125" style="43" customWidth="1"/>
    <col min="8194" max="8194" width="12.140625" style="43" customWidth="1"/>
    <col min="8195" max="8195" width="12.28515625" style="43" customWidth="1"/>
    <col min="8196" max="8197" width="12.42578125" style="43" customWidth="1"/>
    <col min="8198" max="8199" width="12" style="43" customWidth="1"/>
    <col min="8200" max="8448" width="9.140625" style="43"/>
    <col min="8449" max="8449" width="22.42578125" style="43" customWidth="1"/>
    <col min="8450" max="8450" width="12.140625" style="43" customWidth="1"/>
    <col min="8451" max="8451" width="12.28515625" style="43" customWidth="1"/>
    <col min="8452" max="8453" width="12.42578125" style="43" customWidth="1"/>
    <col min="8454" max="8455" width="12" style="43" customWidth="1"/>
    <col min="8456" max="8704" width="9.140625" style="43"/>
    <col min="8705" max="8705" width="22.42578125" style="43" customWidth="1"/>
    <col min="8706" max="8706" width="12.140625" style="43" customWidth="1"/>
    <col min="8707" max="8707" width="12.28515625" style="43" customWidth="1"/>
    <col min="8708" max="8709" width="12.42578125" style="43" customWidth="1"/>
    <col min="8710" max="8711" width="12" style="43" customWidth="1"/>
    <col min="8712" max="8960" width="9.140625" style="43"/>
    <col min="8961" max="8961" width="22.42578125" style="43" customWidth="1"/>
    <col min="8962" max="8962" width="12.140625" style="43" customWidth="1"/>
    <col min="8963" max="8963" width="12.28515625" style="43" customWidth="1"/>
    <col min="8964" max="8965" width="12.42578125" style="43" customWidth="1"/>
    <col min="8966" max="8967" width="12" style="43" customWidth="1"/>
    <col min="8968" max="9216" width="9.140625" style="43"/>
    <col min="9217" max="9217" width="22.42578125" style="43" customWidth="1"/>
    <col min="9218" max="9218" width="12.140625" style="43" customWidth="1"/>
    <col min="9219" max="9219" width="12.28515625" style="43" customWidth="1"/>
    <col min="9220" max="9221" width="12.42578125" style="43" customWidth="1"/>
    <col min="9222" max="9223" width="12" style="43" customWidth="1"/>
    <col min="9224" max="9472" width="9.140625" style="43"/>
    <col min="9473" max="9473" width="22.42578125" style="43" customWidth="1"/>
    <col min="9474" max="9474" width="12.140625" style="43" customWidth="1"/>
    <col min="9475" max="9475" width="12.28515625" style="43" customWidth="1"/>
    <col min="9476" max="9477" width="12.42578125" style="43" customWidth="1"/>
    <col min="9478" max="9479" width="12" style="43" customWidth="1"/>
    <col min="9480" max="9728" width="9.140625" style="43"/>
    <col min="9729" max="9729" width="22.42578125" style="43" customWidth="1"/>
    <col min="9730" max="9730" width="12.140625" style="43" customWidth="1"/>
    <col min="9731" max="9731" width="12.28515625" style="43" customWidth="1"/>
    <col min="9732" max="9733" width="12.42578125" style="43" customWidth="1"/>
    <col min="9734" max="9735" width="12" style="43" customWidth="1"/>
    <col min="9736" max="9984" width="9.140625" style="43"/>
    <col min="9985" max="9985" width="22.42578125" style="43" customWidth="1"/>
    <col min="9986" max="9986" width="12.140625" style="43" customWidth="1"/>
    <col min="9987" max="9987" width="12.28515625" style="43" customWidth="1"/>
    <col min="9988" max="9989" width="12.42578125" style="43" customWidth="1"/>
    <col min="9990" max="9991" width="12" style="43" customWidth="1"/>
    <col min="9992" max="10240" width="9.140625" style="43"/>
    <col min="10241" max="10241" width="22.42578125" style="43" customWidth="1"/>
    <col min="10242" max="10242" width="12.140625" style="43" customWidth="1"/>
    <col min="10243" max="10243" width="12.28515625" style="43" customWidth="1"/>
    <col min="10244" max="10245" width="12.42578125" style="43" customWidth="1"/>
    <col min="10246" max="10247" width="12" style="43" customWidth="1"/>
    <col min="10248" max="10496" width="9.140625" style="43"/>
    <col min="10497" max="10497" width="22.42578125" style="43" customWidth="1"/>
    <col min="10498" max="10498" width="12.140625" style="43" customWidth="1"/>
    <col min="10499" max="10499" width="12.28515625" style="43" customWidth="1"/>
    <col min="10500" max="10501" width="12.42578125" style="43" customWidth="1"/>
    <col min="10502" max="10503" width="12" style="43" customWidth="1"/>
    <col min="10504" max="10752" width="9.140625" style="43"/>
    <col min="10753" max="10753" width="22.42578125" style="43" customWidth="1"/>
    <col min="10754" max="10754" width="12.140625" style="43" customWidth="1"/>
    <col min="10755" max="10755" width="12.28515625" style="43" customWidth="1"/>
    <col min="10756" max="10757" width="12.42578125" style="43" customWidth="1"/>
    <col min="10758" max="10759" width="12" style="43" customWidth="1"/>
    <col min="10760" max="11008" width="9.140625" style="43"/>
    <col min="11009" max="11009" width="22.42578125" style="43" customWidth="1"/>
    <col min="11010" max="11010" width="12.140625" style="43" customWidth="1"/>
    <col min="11011" max="11011" width="12.28515625" style="43" customWidth="1"/>
    <col min="11012" max="11013" width="12.42578125" style="43" customWidth="1"/>
    <col min="11014" max="11015" width="12" style="43" customWidth="1"/>
    <col min="11016" max="11264" width="9.140625" style="43"/>
    <col min="11265" max="11265" width="22.42578125" style="43" customWidth="1"/>
    <col min="11266" max="11266" width="12.140625" style="43" customWidth="1"/>
    <col min="11267" max="11267" width="12.28515625" style="43" customWidth="1"/>
    <col min="11268" max="11269" width="12.42578125" style="43" customWidth="1"/>
    <col min="11270" max="11271" width="12" style="43" customWidth="1"/>
    <col min="11272" max="11520" width="9.140625" style="43"/>
    <col min="11521" max="11521" width="22.42578125" style="43" customWidth="1"/>
    <col min="11522" max="11522" width="12.140625" style="43" customWidth="1"/>
    <col min="11523" max="11523" width="12.28515625" style="43" customWidth="1"/>
    <col min="11524" max="11525" width="12.42578125" style="43" customWidth="1"/>
    <col min="11526" max="11527" width="12" style="43" customWidth="1"/>
    <col min="11528" max="11776" width="9.140625" style="43"/>
    <col min="11777" max="11777" width="22.42578125" style="43" customWidth="1"/>
    <col min="11778" max="11778" width="12.140625" style="43" customWidth="1"/>
    <col min="11779" max="11779" width="12.28515625" style="43" customWidth="1"/>
    <col min="11780" max="11781" width="12.42578125" style="43" customWidth="1"/>
    <col min="11782" max="11783" width="12" style="43" customWidth="1"/>
    <col min="11784" max="12032" width="9.140625" style="43"/>
    <col min="12033" max="12033" width="22.42578125" style="43" customWidth="1"/>
    <col min="12034" max="12034" width="12.140625" style="43" customWidth="1"/>
    <col min="12035" max="12035" width="12.28515625" style="43" customWidth="1"/>
    <col min="12036" max="12037" width="12.42578125" style="43" customWidth="1"/>
    <col min="12038" max="12039" width="12" style="43" customWidth="1"/>
    <col min="12040" max="12288" width="9.140625" style="43"/>
    <col min="12289" max="12289" width="22.42578125" style="43" customWidth="1"/>
    <col min="12290" max="12290" width="12.140625" style="43" customWidth="1"/>
    <col min="12291" max="12291" width="12.28515625" style="43" customWidth="1"/>
    <col min="12292" max="12293" width="12.42578125" style="43" customWidth="1"/>
    <col min="12294" max="12295" width="12" style="43" customWidth="1"/>
    <col min="12296" max="12544" width="9.140625" style="43"/>
    <col min="12545" max="12545" width="22.42578125" style="43" customWidth="1"/>
    <col min="12546" max="12546" width="12.140625" style="43" customWidth="1"/>
    <col min="12547" max="12547" width="12.28515625" style="43" customWidth="1"/>
    <col min="12548" max="12549" width="12.42578125" style="43" customWidth="1"/>
    <col min="12550" max="12551" width="12" style="43" customWidth="1"/>
    <col min="12552" max="12800" width="9.140625" style="43"/>
    <col min="12801" max="12801" width="22.42578125" style="43" customWidth="1"/>
    <col min="12802" max="12802" width="12.140625" style="43" customWidth="1"/>
    <col min="12803" max="12803" width="12.28515625" style="43" customWidth="1"/>
    <col min="12804" max="12805" width="12.42578125" style="43" customWidth="1"/>
    <col min="12806" max="12807" width="12" style="43" customWidth="1"/>
    <col min="12808" max="13056" width="9.140625" style="43"/>
    <col min="13057" max="13057" width="22.42578125" style="43" customWidth="1"/>
    <col min="13058" max="13058" width="12.140625" style="43" customWidth="1"/>
    <col min="13059" max="13059" width="12.28515625" style="43" customWidth="1"/>
    <col min="13060" max="13061" width="12.42578125" style="43" customWidth="1"/>
    <col min="13062" max="13063" width="12" style="43" customWidth="1"/>
    <col min="13064" max="13312" width="9.140625" style="43"/>
    <col min="13313" max="13313" width="22.42578125" style="43" customWidth="1"/>
    <col min="13314" max="13314" width="12.140625" style="43" customWidth="1"/>
    <col min="13315" max="13315" width="12.28515625" style="43" customWidth="1"/>
    <col min="13316" max="13317" width="12.42578125" style="43" customWidth="1"/>
    <col min="13318" max="13319" width="12" style="43" customWidth="1"/>
    <col min="13320" max="13568" width="9.140625" style="43"/>
    <col min="13569" max="13569" width="22.42578125" style="43" customWidth="1"/>
    <col min="13570" max="13570" width="12.140625" style="43" customWidth="1"/>
    <col min="13571" max="13571" width="12.28515625" style="43" customWidth="1"/>
    <col min="13572" max="13573" width="12.42578125" style="43" customWidth="1"/>
    <col min="13574" max="13575" width="12" style="43" customWidth="1"/>
    <col min="13576" max="13824" width="9.140625" style="43"/>
    <col min="13825" max="13825" width="22.42578125" style="43" customWidth="1"/>
    <col min="13826" max="13826" width="12.140625" style="43" customWidth="1"/>
    <col min="13827" max="13827" width="12.28515625" style="43" customWidth="1"/>
    <col min="13828" max="13829" width="12.42578125" style="43" customWidth="1"/>
    <col min="13830" max="13831" width="12" style="43" customWidth="1"/>
    <col min="13832" max="14080" width="9.140625" style="43"/>
    <col min="14081" max="14081" width="22.42578125" style="43" customWidth="1"/>
    <col min="14082" max="14082" width="12.140625" style="43" customWidth="1"/>
    <col min="14083" max="14083" width="12.28515625" style="43" customWidth="1"/>
    <col min="14084" max="14085" width="12.42578125" style="43" customWidth="1"/>
    <col min="14086" max="14087" width="12" style="43" customWidth="1"/>
    <col min="14088" max="14336" width="9.140625" style="43"/>
    <col min="14337" max="14337" width="22.42578125" style="43" customWidth="1"/>
    <col min="14338" max="14338" width="12.140625" style="43" customWidth="1"/>
    <col min="14339" max="14339" width="12.28515625" style="43" customWidth="1"/>
    <col min="14340" max="14341" width="12.42578125" style="43" customWidth="1"/>
    <col min="14342" max="14343" width="12" style="43" customWidth="1"/>
    <col min="14344" max="14592" width="9.140625" style="43"/>
    <col min="14593" max="14593" width="22.42578125" style="43" customWidth="1"/>
    <col min="14594" max="14594" width="12.140625" style="43" customWidth="1"/>
    <col min="14595" max="14595" width="12.28515625" style="43" customWidth="1"/>
    <col min="14596" max="14597" width="12.42578125" style="43" customWidth="1"/>
    <col min="14598" max="14599" width="12" style="43" customWidth="1"/>
    <col min="14600" max="14848" width="9.140625" style="43"/>
    <col min="14849" max="14849" width="22.42578125" style="43" customWidth="1"/>
    <col min="14850" max="14850" width="12.140625" style="43" customWidth="1"/>
    <col min="14851" max="14851" width="12.28515625" style="43" customWidth="1"/>
    <col min="14852" max="14853" width="12.42578125" style="43" customWidth="1"/>
    <col min="14854" max="14855" width="12" style="43" customWidth="1"/>
    <col min="14856" max="15104" width="9.140625" style="43"/>
    <col min="15105" max="15105" width="22.42578125" style="43" customWidth="1"/>
    <col min="15106" max="15106" width="12.140625" style="43" customWidth="1"/>
    <col min="15107" max="15107" width="12.28515625" style="43" customWidth="1"/>
    <col min="15108" max="15109" width="12.42578125" style="43" customWidth="1"/>
    <col min="15110" max="15111" width="12" style="43" customWidth="1"/>
    <col min="15112" max="15360" width="9.140625" style="43"/>
    <col min="15361" max="15361" width="22.42578125" style="43" customWidth="1"/>
    <col min="15362" max="15362" width="12.140625" style="43" customWidth="1"/>
    <col min="15363" max="15363" width="12.28515625" style="43" customWidth="1"/>
    <col min="15364" max="15365" width="12.42578125" style="43" customWidth="1"/>
    <col min="15366" max="15367" width="12" style="43" customWidth="1"/>
    <col min="15368" max="15616" width="9.140625" style="43"/>
    <col min="15617" max="15617" width="22.42578125" style="43" customWidth="1"/>
    <col min="15618" max="15618" width="12.140625" style="43" customWidth="1"/>
    <col min="15619" max="15619" width="12.28515625" style="43" customWidth="1"/>
    <col min="15620" max="15621" width="12.42578125" style="43" customWidth="1"/>
    <col min="15622" max="15623" width="12" style="43" customWidth="1"/>
    <col min="15624" max="15872" width="9.140625" style="43"/>
    <col min="15873" max="15873" width="22.42578125" style="43" customWidth="1"/>
    <col min="15874" max="15874" width="12.140625" style="43" customWidth="1"/>
    <col min="15875" max="15875" width="12.28515625" style="43" customWidth="1"/>
    <col min="15876" max="15877" width="12.42578125" style="43" customWidth="1"/>
    <col min="15878" max="15879" width="12" style="43" customWidth="1"/>
    <col min="15880" max="16128" width="9.140625" style="43"/>
    <col min="16129" max="16129" width="22.42578125" style="43" customWidth="1"/>
    <col min="16130" max="16130" width="12.140625" style="43" customWidth="1"/>
    <col min="16131" max="16131" width="12.28515625" style="43" customWidth="1"/>
    <col min="16132" max="16133" width="12.42578125" style="43" customWidth="1"/>
    <col min="16134" max="16135" width="12" style="43" customWidth="1"/>
    <col min="16136" max="16384" width="9.140625" style="43"/>
  </cols>
  <sheetData>
    <row r="32" ht="51.75" customHeight="1"/>
    <row r="33" spans="1:8" ht="27.75" customHeight="1">
      <c r="A33" s="45" t="s">
        <v>43</v>
      </c>
      <c r="B33" s="45"/>
      <c r="C33" s="45"/>
      <c r="D33" s="45"/>
      <c r="E33" s="45"/>
      <c r="F33" s="45"/>
      <c r="G33" s="45"/>
    </row>
    <row r="34" spans="1:8" ht="18" customHeight="1"/>
    <row r="35" spans="1:8">
      <c r="A35" s="43" t="s">
        <v>44</v>
      </c>
    </row>
    <row r="36" spans="1:8">
      <c r="F36" s="44" t="s">
        <v>45</v>
      </c>
    </row>
    <row r="37" spans="1:8" ht="21.75" customHeight="1">
      <c r="A37" s="46" t="s">
        <v>46</v>
      </c>
      <c r="B37" s="47" t="s">
        <v>47</v>
      </c>
      <c r="C37" s="47"/>
      <c r="D37" s="47"/>
      <c r="E37" s="47" t="s">
        <v>48</v>
      </c>
      <c r="F37" s="47"/>
      <c r="G37" s="47"/>
    </row>
    <row r="38" spans="1:8" ht="21.75" customHeight="1">
      <c r="A38" s="48"/>
      <c r="B38" s="49" t="s">
        <v>9</v>
      </c>
      <c r="C38" s="49" t="s">
        <v>10</v>
      </c>
      <c r="D38" s="49" t="s">
        <v>11</v>
      </c>
      <c r="E38" s="49" t="s">
        <v>9</v>
      </c>
      <c r="F38" s="49" t="s">
        <v>10</v>
      </c>
      <c r="G38" s="49" t="s">
        <v>11</v>
      </c>
    </row>
    <row r="39" spans="1:8" s="53" customFormat="1" ht="15.75" customHeight="1">
      <c r="A39" s="50" t="s">
        <v>49</v>
      </c>
      <c r="B39" s="51">
        <v>9165</v>
      </c>
      <c r="C39" s="51">
        <v>11756.2</v>
      </c>
      <c r="D39" s="51">
        <f>(C39/B39)*100</f>
        <v>128.27277686852156</v>
      </c>
      <c r="E39" s="51">
        <v>4657</v>
      </c>
      <c r="F39" s="51">
        <v>6260.3</v>
      </c>
      <c r="G39" s="51">
        <f t="shared" ref="G39:G55" si="0">(F39/E39)*100</f>
        <v>134.42774318230622</v>
      </c>
      <c r="H39" s="52"/>
    </row>
    <row r="40" spans="1:8" s="53" customFormat="1" ht="15.75" customHeight="1">
      <c r="A40" s="50" t="s">
        <v>50</v>
      </c>
      <c r="B40" s="51">
        <v>8709</v>
      </c>
      <c r="C40" s="51">
        <v>9463.7000000000007</v>
      </c>
      <c r="D40" s="51">
        <f t="shared" ref="D40:D55" si="1">(C40/B40)*100</f>
        <v>108.66574807670226</v>
      </c>
      <c r="E40" s="51">
        <v>4462</v>
      </c>
      <c r="F40" s="51">
        <v>4536.3</v>
      </c>
      <c r="G40" s="51">
        <f t="shared" si="0"/>
        <v>101.66517256835502</v>
      </c>
      <c r="H40" s="52"/>
    </row>
    <row r="41" spans="1:8" s="53" customFormat="1" ht="15.75" customHeight="1">
      <c r="A41" s="50" t="s">
        <v>51</v>
      </c>
      <c r="B41" s="51">
        <v>11794</v>
      </c>
      <c r="C41" s="51">
        <v>15873.7</v>
      </c>
      <c r="D41" s="51">
        <f t="shared" si="1"/>
        <v>134.59131761912838</v>
      </c>
      <c r="E41" s="51">
        <v>5997</v>
      </c>
      <c r="F41" s="51">
        <v>8394.7000000000007</v>
      </c>
      <c r="G41" s="51">
        <f t="shared" si="0"/>
        <v>139.98165749541437</v>
      </c>
      <c r="H41" s="52"/>
    </row>
    <row r="42" spans="1:8" s="53" customFormat="1" ht="15.75" customHeight="1">
      <c r="A42" s="50" t="s">
        <v>52</v>
      </c>
      <c r="B42" s="51">
        <v>6106</v>
      </c>
      <c r="C42" s="51">
        <v>7123.5</v>
      </c>
      <c r="D42" s="51">
        <f t="shared" si="1"/>
        <v>116.66393711103834</v>
      </c>
      <c r="E42" s="51">
        <v>3092</v>
      </c>
      <c r="F42" s="51">
        <v>3752.2</v>
      </c>
      <c r="G42" s="51">
        <f t="shared" si="0"/>
        <v>121.35187580853817</v>
      </c>
      <c r="H42" s="52"/>
    </row>
    <row r="43" spans="1:8" s="53" customFormat="1" ht="15.75" customHeight="1">
      <c r="A43" s="50" t="s">
        <v>53</v>
      </c>
      <c r="B43" s="51">
        <v>88259.4</v>
      </c>
      <c r="C43" s="51">
        <v>178380.5</v>
      </c>
      <c r="D43" s="51">
        <f t="shared" si="1"/>
        <v>202.10935039213953</v>
      </c>
      <c r="E43" s="51">
        <v>30003.1</v>
      </c>
      <c r="F43" s="51">
        <v>8792.2999999999993</v>
      </c>
      <c r="G43" s="51">
        <f t="shared" si="0"/>
        <v>29.304638520686193</v>
      </c>
      <c r="H43" s="52"/>
    </row>
    <row r="44" spans="1:8" s="53" customFormat="1" ht="15.75" customHeight="1">
      <c r="A44" s="50" t="s">
        <v>54</v>
      </c>
      <c r="B44" s="51">
        <v>7724</v>
      </c>
      <c r="C44" s="51">
        <v>35296.199999999997</v>
      </c>
      <c r="D44" s="51">
        <f t="shared" si="1"/>
        <v>456.96789228379072</v>
      </c>
      <c r="E44" s="51">
        <v>3862</v>
      </c>
      <c r="F44" s="51">
        <v>30921.1</v>
      </c>
      <c r="G44" s="51">
        <f t="shared" si="0"/>
        <v>800.64992232004147</v>
      </c>
      <c r="H44" s="52"/>
    </row>
    <row r="45" spans="1:8" s="53" customFormat="1" ht="15.75" customHeight="1">
      <c r="A45" s="50" t="s">
        <v>55</v>
      </c>
      <c r="B45" s="51">
        <v>9098</v>
      </c>
      <c r="C45" s="51">
        <v>10162.4</v>
      </c>
      <c r="D45" s="51">
        <f t="shared" si="1"/>
        <v>111.69927456583864</v>
      </c>
      <c r="E45" s="51">
        <v>4721</v>
      </c>
      <c r="F45" s="51">
        <v>6404.4</v>
      </c>
      <c r="G45" s="51">
        <f t="shared" si="0"/>
        <v>135.65769963990678</v>
      </c>
      <c r="H45" s="52"/>
    </row>
    <row r="46" spans="1:8" s="53" customFormat="1" ht="15.75" customHeight="1">
      <c r="A46" s="50" t="s">
        <v>56</v>
      </c>
      <c r="B46" s="51">
        <v>29792</v>
      </c>
      <c r="C46" s="51">
        <v>16469.099999999999</v>
      </c>
      <c r="D46" s="51">
        <f t="shared" si="1"/>
        <v>55.280276584317932</v>
      </c>
      <c r="E46" s="51">
        <v>25071</v>
      </c>
      <c r="F46" s="51">
        <v>6880.9</v>
      </c>
      <c r="G46" s="51">
        <f t="shared" si="0"/>
        <v>27.445654341669655</v>
      </c>
      <c r="H46" s="52"/>
    </row>
    <row r="47" spans="1:8" s="53" customFormat="1" ht="15.75" customHeight="1">
      <c r="A47" s="50" t="s">
        <v>57</v>
      </c>
      <c r="B47" s="51">
        <v>21208</v>
      </c>
      <c r="C47" s="51">
        <v>74484.2</v>
      </c>
      <c r="D47" s="51">
        <f t="shared" si="1"/>
        <v>351.20803470388535</v>
      </c>
      <c r="E47" s="51">
        <v>11029</v>
      </c>
      <c r="F47" s="51">
        <v>59256.4</v>
      </c>
      <c r="G47" s="51">
        <f t="shared" si="0"/>
        <v>537.2780850485085</v>
      </c>
      <c r="H47" s="52"/>
    </row>
    <row r="48" spans="1:8" s="53" customFormat="1" ht="15.75" customHeight="1">
      <c r="A48" s="50" t="s">
        <v>58</v>
      </c>
      <c r="B48" s="51">
        <v>8086</v>
      </c>
      <c r="C48" s="51">
        <v>9087.7999999999993</v>
      </c>
      <c r="D48" s="51">
        <f t="shared" si="1"/>
        <v>112.3893148651991</v>
      </c>
      <c r="E48" s="51">
        <v>4117</v>
      </c>
      <c r="F48" s="51">
        <v>4578.6000000000004</v>
      </c>
      <c r="G48" s="51">
        <f t="shared" si="0"/>
        <v>111.21204760748118</v>
      </c>
      <c r="H48" s="52"/>
    </row>
    <row r="49" spans="1:8" s="53" customFormat="1" ht="15.75" customHeight="1">
      <c r="A49" s="50" t="s">
        <v>59</v>
      </c>
      <c r="B49" s="51">
        <v>9210</v>
      </c>
      <c r="C49" s="51">
        <v>6227.7</v>
      </c>
      <c r="D49" s="51">
        <f t="shared" si="1"/>
        <v>67.618892508143318</v>
      </c>
      <c r="E49" s="51">
        <v>4698</v>
      </c>
      <c r="F49" s="51">
        <v>3815.4</v>
      </c>
      <c r="G49" s="51">
        <f t="shared" si="0"/>
        <v>81.213282247765008</v>
      </c>
      <c r="H49" s="52"/>
    </row>
    <row r="50" spans="1:8" s="53" customFormat="1" ht="15.75" customHeight="1">
      <c r="A50" s="50" t="s">
        <v>60</v>
      </c>
      <c r="B50" s="51">
        <v>8464</v>
      </c>
      <c r="C50" s="51">
        <v>9551.6</v>
      </c>
      <c r="D50" s="51">
        <f t="shared" si="1"/>
        <v>112.84971644612476</v>
      </c>
      <c r="E50" s="51">
        <v>4322</v>
      </c>
      <c r="F50" s="51">
        <v>5790.1</v>
      </c>
      <c r="G50" s="51">
        <f t="shared" si="0"/>
        <v>133.96807033780658</v>
      </c>
      <c r="H50" s="52"/>
    </row>
    <row r="51" spans="1:8" s="53" customFormat="1" ht="15.75" customHeight="1">
      <c r="A51" s="50" t="s">
        <v>61</v>
      </c>
      <c r="B51" s="51">
        <v>23636</v>
      </c>
      <c r="C51" s="51">
        <v>25816.5</v>
      </c>
      <c r="D51" s="51">
        <f t="shared" si="1"/>
        <v>109.22533423591132</v>
      </c>
      <c r="E51" s="51">
        <v>11973</v>
      </c>
      <c r="F51" s="51">
        <v>12084</v>
      </c>
      <c r="G51" s="51">
        <f t="shared" si="0"/>
        <v>100.92708594337259</v>
      </c>
      <c r="H51" s="52"/>
    </row>
    <row r="52" spans="1:8" s="53" customFormat="1" ht="15.75" customHeight="1">
      <c r="A52" s="50" t="s">
        <v>62</v>
      </c>
      <c r="B52" s="51">
        <v>13741</v>
      </c>
      <c r="C52" s="51">
        <v>18849.8</v>
      </c>
      <c r="D52" s="51">
        <f t="shared" si="1"/>
        <v>137.17924459646312</v>
      </c>
      <c r="E52" s="51">
        <v>7133.5</v>
      </c>
      <c r="F52" s="51">
        <v>12124</v>
      </c>
      <c r="G52" s="51">
        <f t="shared" si="0"/>
        <v>169.9586458260321</v>
      </c>
      <c r="H52" s="52"/>
    </row>
    <row r="53" spans="1:8" s="53" customFormat="1" ht="15.75" customHeight="1">
      <c r="A53" s="50" t="s">
        <v>63</v>
      </c>
      <c r="B53" s="51">
        <v>10936</v>
      </c>
      <c r="C53" s="51">
        <v>12129.2</v>
      </c>
      <c r="D53" s="51">
        <f>(C53/B53)*100</f>
        <v>110.91075347476227</v>
      </c>
      <c r="E53" s="51">
        <v>5578</v>
      </c>
      <c r="F53" s="51">
        <v>6784.4</v>
      </c>
      <c r="G53" s="51">
        <f t="shared" si="0"/>
        <v>121.62782359268553</v>
      </c>
      <c r="H53" s="52"/>
    </row>
    <row r="54" spans="1:8" s="53" customFormat="1" ht="15.75" customHeight="1">
      <c r="A54" s="50" t="s">
        <v>64</v>
      </c>
      <c r="B54" s="51">
        <v>348726.3</v>
      </c>
      <c r="C54" s="51">
        <v>403065.5</v>
      </c>
      <c r="D54" s="51">
        <f t="shared" si="1"/>
        <v>115.58219153531006</v>
      </c>
      <c r="E54" s="51">
        <v>180504.6</v>
      </c>
      <c r="F54" s="51">
        <v>204529.2</v>
      </c>
      <c r="G54" s="51">
        <f t="shared" si="0"/>
        <v>113.3096885065533</v>
      </c>
      <c r="H54" s="52"/>
    </row>
    <row r="55" spans="1:8" s="53" customFormat="1" ht="15.75" customHeight="1">
      <c r="A55" s="54" t="s">
        <v>65</v>
      </c>
      <c r="B55" s="51">
        <f>SUM(B39:B54)</f>
        <v>614654.69999999995</v>
      </c>
      <c r="C55" s="51">
        <f>SUM(C39:C54)</f>
        <v>843737.59999999998</v>
      </c>
      <c r="D55" s="51">
        <f t="shared" si="1"/>
        <v>137.27017787385341</v>
      </c>
      <c r="E55" s="51">
        <f>SUM(E39:E54)</f>
        <v>311220.2</v>
      </c>
      <c r="F55" s="51">
        <f>SUM(F39:F54)</f>
        <v>384904.30000000005</v>
      </c>
      <c r="G55" s="51">
        <f t="shared" si="0"/>
        <v>123.67587322416733</v>
      </c>
      <c r="H55" s="52"/>
    </row>
    <row r="56" spans="1:8" s="53" customFormat="1" ht="14.25" customHeight="1">
      <c r="A56" s="55"/>
      <c r="B56" s="56"/>
      <c r="C56" s="56"/>
      <c r="D56" s="56"/>
      <c r="E56" s="57"/>
      <c r="F56" s="56"/>
      <c r="G56" s="56"/>
    </row>
    <row r="57" spans="1:8" s="53" customFormat="1" ht="14.25" customHeight="1">
      <c r="A57" s="55"/>
      <c r="B57" s="56"/>
      <c r="C57" s="56"/>
      <c r="D57" s="56"/>
      <c r="E57" s="57"/>
      <c r="F57" s="56"/>
      <c r="G57" s="56"/>
    </row>
    <row r="58" spans="1:8" s="53" customFormat="1" ht="14.25" customHeight="1">
      <c r="A58" s="55"/>
      <c r="B58" s="56"/>
      <c r="C58" s="56"/>
      <c r="D58" s="56"/>
      <c r="E58" s="57"/>
      <c r="F58" s="56"/>
      <c r="G58" s="56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7" workbookViewId="0">
      <selection activeCell="X40" sqref="X40"/>
    </sheetView>
  </sheetViews>
  <sheetFormatPr defaultRowHeight="12.75"/>
  <cols>
    <col min="1" max="1" width="13.28515625" style="418" customWidth="1"/>
    <col min="2" max="2" width="6.7109375" style="456" customWidth="1"/>
    <col min="3" max="3" width="7.28515625" style="456" customWidth="1"/>
    <col min="4" max="4" width="4.42578125" style="456" customWidth="1"/>
    <col min="5" max="5" width="4.28515625" style="456" customWidth="1"/>
    <col min="6" max="6" width="8.42578125" style="457" customWidth="1"/>
    <col min="7" max="20" width="3.7109375" style="456" customWidth="1"/>
    <col min="21" max="256" width="9.140625" style="418"/>
    <col min="257" max="257" width="13.28515625" style="418" customWidth="1"/>
    <col min="258" max="258" width="6.7109375" style="418" customWidth="1"/>
    <col min="259" max="259" width="7.28515625" style="418" customWidth="1"/>
    <col min="260" max="260" width="4.42578125" style="418" customWidth="1"/>
    <col min="261" max="261" width="4.28515625" style="418" customWidth="1"/>
    <col min="262" max="262" width="8.42578125" style="418" customWidth="1"/>
    <col min="263" max="276" width="3.7109375" style="418" customWidth="1"/>
    <col min="277" max="512" width="9.140625" style="418"/>
    <col min="513" max="513" width="13.28515625" style="418" customWidth="1"/>
    <col min="514" max="514" width="6.7109375" style="418" customWidth="1"/>
    <col min="515" max="515" width="7.28515625" style="418" customWidth="1"/>
    <col min="516" max="516" width="4.42578125" style="418" customWidth="1"/>
    <col min="517" max="517" width="4.28515625" style="418" customWidth="1"/>
    <col min="518" max="518" width="8.42578125" style="418" customWidth="1"/>
    <col min="519" max="532" width="3.7109375" style="418" customWidth="1"/>
    <col min="533" max="768" width="9.140625" style="418"/>
    <col min="769" max="769" width="13.28515625" style="418" customWidth="1"/>
    <col min="770" max="770" width="6.7109375" style="418" customWidth="1"/>
    <col min="771" max="771" width="7.28515625" style="418" customWidth="1"/>
    <col min="772" max="772" width="4.42578125" style="418" customWidth="1"/>
    <col min="773" max="773" width="4.28515625" style="418" customWidth="1"/>
    <col min="774" max="774" width="8.42578125" style="418" customWidth="1"/>
    <col min="775" max="788" width="3.7109375" style="418" customWidth="1"/>
    <col min="789" max="1024" width="9.140625" style="418"/>
    <col min="1025" max="1025" width="13.28515625" style="418" customWidth="1"/>
    <col min="1026" max="1026" width="6.7109375" style="418" customWidth="1"/>
    <col min="1027" max="1027" width="7.28515625" style="418" customWidth="1"/>
    <col min="1028" max="1028" width="4.42578125" style="418" customWidth="1"/>
    <col min="1029" max="1029" width="4.28515625" style="418" customWidth="1"/>
    <col min="1030" max="1030" width="8.42578125" style="418" customWidth="1"/>
    <col min="1031" max="1044" width="3.7109375" style="418" customWidth="1"/>
    <col min="1045" max="1280" width="9.140625" style="418"/>
    <col min="1281" max="1281" width="13.28515625" style="418" customWidth="1"/>
    <col min="1282" max="1282" width="6.7109375" style="418" customWidth="1"/>
    <col min="1283" max="1283" width="7.28515625" style="418" customWidth="1"/>
    <col min="1284" max="1284" width="4.42578125" style="418" customWidth="1"/>
    <col min="1285" max="1285" width="4.28515625" style="418" customWidth="1"/>
    <col min="1286" max="1286" width="8.42578125" style="418" customWidth="1"/>
    <col min="1287" max="1300" width="3.7109375" style="418" customWidth="1"/>
    <col min="1301" max="1536" width="9.140625" style="418"/>
    <col min="1537" max="1537" width="13.28515625" style="418" customWidth="1"/>
    <col min="1538" max="1538" width="6.7109375" style="418" customWidth="1"/>
    <col min="1539" max="1539" width="7.28515625" style="418" customWidth="1"/>
    <col min="1540" max="1540" width="4.42578125" style="418" customWidth="1"/>
    <col min="1541" max="1541" width="4.28515625" style="418" customWidth="1"/>
    <col min="1542" max="1542" width="8.42578125" style="418" customWidth="1"/>
    <col min="1543" max="1556" width="3.7109375" style="418" customWidth="1"/>
    <col min="1557" max="1792" width="9.140625" style="418"/>
    <col min="1793" max="1793" width="13.28515625" style="418" customWidth="1"/>
    <col min="1794" max="1794" width="6.7109375" style="418" customWidth="1"/>
    <col min="1795" max="1795" width="7.28515625" style="418" customWidth="1"/>
    <col min="1796" max="1796" width="4.42578125" style="418" customWidth="1"/>
    <col min="1797" max="1797" width="4.28515625" style="418" customWidth="1"/>
    <col min="1798" max="1798" width="8.42578125" style="418" customWidth="1"/>
    <col min="1799" max="1812" width="3.7109375" style="418" customWidth="1"/>
    <col min="1813" max="2048" width="9.140625" style="418"/>
    <col min="2049" max="2049" width="13.28515625" style="418" customWidth="1"/>
    <col min="2050" max="2050" width="6.7109375" style="418" customWidth="1"/>
    <col min="2051" max="2051" width="7.28515625" style="418" customWidth="1"/>
    <col min="2052" max="2052" width="4.42578125" style="418" customWidth="1"/>
    <col min="2053" max="2053" width="4.28515625" style="418" customWidth="1"/>
    <col min="2054" max="2054" width="8.42578125" style="418" customWidth="1"/>
    <col min="2055" max="2068" width="3.7109375" style="418" customWidth="1"/>
    <col min="2069" max="2304" width="9.140625" style="418"/>
    <col min="2305" max="2305" width="13.28515625" style="418" customWidth="1"/>
    <col min="2306" max="2306" width="6.7109375" style="418" customWidth="1"/>
    <col min="2307" max="2307" width="7.28515625" style="418" customWidth="1"/>
    <col min="2308" max="2308" width="4.42578125" style="418" customWidth="1"/>
    <col min="2309" max="2309" width="4.28515625" style="418" customWidth="1"/>
    <col min="2310" max="2310" width="8.42578125" style="418" customWidth="1"/>
    <col min="2311" max="2324" width="3.7109375" style="418" customWidth="1"/>
    <col min="2325" max="2560" width="9.140625" style="418"/>
    <col min="2561" max="2561" width="13.28515625" style="418" customWidth="1"/>
    <col min="2562" max="2562" width="6.7109375" style="418" customWidth="1"/>
    <col min="2563" max="2563" width="7.28515625" style="418" customWidth="1"/>
    <col min="2564" max="2564" width="4.42578125" style="418" customWidth="1"/>
    <col min="2565" max="2565" width="4.28515625" style="418" customWidth="1"/>
    <col min="2566" max="2566" width="8.42578125" style="418" customWidth="1"/>
    <col min="2567" max="2580" width="3.7109375" style="418" customWidth="1"/>
    <col min="2581" max="2816" width="9.140625" style="418"/>
    <col min="2817" max="2817" width="13.28515625" style="418" customWidth="1"/>
    <col min="2818" max="2818" width="6.7109375" style="418" customWidth="1"/>
    <col min="2819" max="2819" width="7.28515625" style="418" customWidth="1"/>
    <col min="2820" max="2820" width="4.42578125" style="418" customWidth="1"/>
    <col min="2821" max="2821" width="4.28515625" style="418" customWidth="1"/>
    <col min="2822" max="2822" width="8.42578125" style="418" customWidth="1"/>
    <col min="2823" max="2836" width="3.7109375" style="418" customWidth="1"/>
    <col min="2837" max="3072" width="9.140625" style="418"/>
    <col min="3073" max="3073" width="13.28515625" style="418" customWidth="1"/>
    <col min="3074" max="3074" width="6.7109375" style="418" customWidth="1"/>
    <col min="3075" max="3075" width="7.28515625" style="418" customWidth="1"/>
    <col min="3076" max="3076" width="4.42578125" style="418" customWidth="1"/>
    <col min="3077" max="3077" width="4.28515625" style="418" customWidth="1"/>
    <col min="3078" max="3078" width="8.42578125" style="418" customWidth="1"/>
    <col min="3079" max="3092" width="3.7109375" style="418" customWidth="1"/>
    <col min="3093" max="3328" width="9.140625" style="418"/>
    <col min="3329" max="3329" width="13.28515625" style="418" customWidth="1"/>
    <col min="3330" max="3330" width="6.7109375" style="418" customWidth="1"/>
    <col min="3331" max="3331" width="7.28515625" style="418" customWidth="1"/>
    <col min="3332" max="3332" width="4.42578125" style="418" customWidth="1"/>
    <col min="3333" max="3333" width="4.28515625" style="418" customWidth="1"/>
    <col min="3334" max="3334" width="8.42578125" style="418" customWidth="1"/>
    <col min="3335" max="3348" width="3.7109375" style="418" customWidth="1"/>
    <col min="3349" max="3584" width="9.140625" style="418"/>
    <col min="3585" max="3585" width="13.28515625" style="418" customWidth="1"/>
    <col min="3586" max="3586" width="6.7109375" style="418" customWidth="1"/>
    <col min="3587" max="3587" width="7.28515625" style="418" customWidth="1"/>
    <col min="3588" max="3588" width="4.42578125" style="418" customWidth="1"/>
    <col min="3589" max="3589" width="4.28515625" style="418" customWidth="1"/>
    <col min="3590" max="3590" width="8.42578125" style="418" customWidth="1"/>
    <col min="3591" max="3604" width="3.7109375" style="418" customWidth="1"/>
    <col min="3605" max="3840" width="9.140625" style="418"/>
    <col min="3841" max="3841" width="13.28515625" style="418" customWidth="1"/>
    <col min="3842" max="3842" width="6.7109375" style="418" customWidth="1"/>
    <col min="3843" max="3843" width="7.28515625" style="418" customWidth="1"/>
    <col min="3844" max="3844" width="4.42578125" style="418" customWidth="1"/>
    <col min="3845" max="3845" width="4.28515625" style="418" customWidth="1"/>
    <col min="3846" max="3846" width="8.42578125" style="418" customWidth="1"/>
    <col min="3847" max="3860" width="3.7109375" style="418" customWidth="1"/>
    <col min="3861" max="4096" width="9.140625" style="418"/>
    <col min="4097" max="4097" width="13.28515625" style="418" customWidth="1"/>
    <col min="4098" max="4098" width="6.7109375" style="418" customWidth="1"/>
    <col min="4099" max="4099" width="7.28515625" style="418" customWidth="1"/>
    <col min="4100" max="4100" width="4.42578125" style="418" customWidth="1"/>
    <col min="4101" max="4101" width="4.28515625" style="418" customWidth="1"/>
    <col min="4102" max="4102" width="8.42578125" style="418" customWidth="1"/>
    <col min="4103" max="4116" width="3.7109375" style="418" customWidth="1"/>
    <col min="4117" max="4352" width="9.140625" style="418"/>
    <col min="4353" max="4353" width="13.28515625" style="418" customWidth="1"/>
    <col min="4354" max="4354" width="6.7109375" style="418" customWidth="1"/>
    <col min="4355" max="4355" width="7.28515625" style="418" customWidth="1"/>
    <col min="4356" max="4356" width="4.42578125" style="418" customWidth="1"/>
    <col min="4357" max="4357" width="4.28515625" style="418" customWidth="1"/>
    <col min="4358" max="4358" width="8.42578125" style="418" customWidth="1"/>
    <col min="4359" max="4372" width="3.7109375" style="418" customWidth="1"/>
    <col min="4373" max="4608" width="9.140625" style="418"/>
    <col min="4609" max="4609" width="13.28515625" style="418" customWidth="1"/>
    <col min="4610" max="4610" width="6.7109375" style="418" customWidth="1"/>
    <col min="4611" max="4611" width="7.28515625" style="418" customWidth="1"/>
    <col min="4612" max="4612" width="4.42578125" style="418" customWidth="1"/>
    <col min="4613" max="4613" width="4.28515625" style="418" customWidth="1"/>
    <col min="4614" max="4614" width="8.42578125" style="418" customWidth="1"/>
    <col min="4615" max="4628" width="3.7109375" style="418" customWidth="1"/>
    <col min="4629" max="4864" width="9.140625" style="418"/>
    <col min="4865" max="4865" width="13.28515625" style="418" customWidth="1"/>
    <col min="4866" max="4866" width="6.7109375" style="418" customWidth="1"/>
    <col min="4867" max="4867" width="7.28515625" style="418" customWidth="1"/>
    <col min="4868" max="4868" width="4.42578125" style="418" customWidth="1"/>
    <col min="4869" max="4869" width="4.28515625" style="418" customWidth="1"/>
    <col min="4870" max="4870" width="8.42578125" style="418" customWidth="1"/>
    <col min="4871" max="4884" width="3.7109375" style="418" customWidth="1"/>
    <col min="4885" max="5120" width="9.140625" style="418"/>
    <col min="5121" max="5121" width="13.28515625" style="418" customWidth="1"/>
    <col min="5122" max="5122" width="6.7109375" style="418" customWidth="1"/>
    <col min="5123" max="5123" width="7.28515625" style="418" customWidth="1"/>
    <col min="5124" max="5124" width="4.42578125" style="418" customWidth="1"/>
    <col min="5125" max="5125" width="4.28515625" style="418" customWidth="1"/>
    <col min="5126" max="5126" width="8.42578125" style="418" customWidth="1"/>
    <col min="5127" max="5140" width="3.7109375" style="418" customWidth="1"/>
    <col min="5141" max="5376" width="9.140625" style="418"/>
    <col min="5377" max="5377" width="13.28515625" style="418" customWidth="1"/>
    <col min="5378" max="5378" width="6.7109375" style="418" customWidth="1"/>
    <col min="5379" max="5379" width="7.28515625" style="418" customWidth="1"/>
    <col min="5380" max="5380" width="4.42578125" style="418" customWidth="1"/>
    <col min="5381" max="5381" width="4.28515625" style="418" customWidth="1"/>
    <col min="5382" max="5382" width="8.42578125" style="418" customWidth="1"/>
    <col min="5383" max="5396" width="3.7109375" style="418" customWidth="1"/>
    <col min="5397" max="5632" width="9.140625" style="418"/>
    <col min="5633" max="5633" width="13.28515625" style="418" customWidth="1"/>
    <col min="5634" max="5634" width="6.7109375" style="418" customWidth="1"/>
    <col min="5635" max="5635" width="7.28515625" style="418" customWidth="1"/>
    <col min="5636" max="5636" width="4.42578125" style="418" customWidth="1"/>
    <col min="5637" max="5637" width="4.28515625" style="418" customWidth="1"/>
    <col min="5638" max="5638" width="8.42578125" style="418" customWidth="1"/>
    <col min="5639" max="5652" width="3.7109375" style="418" customWidth="1"/>
    <col min="5653" max="5888" width="9.140625" style="418"/>
    <col min="5889" max="5889" width="13.28515625" style="418" customWidth="1"/>
    <col min="5890" max="5890" width="6.7109375" style="418" customWidth="1"/>
    <col min="5891" max="5891" width="7.28515625" style="418" customWidth="1"/>
    <col min="5892" max="5892" width="4.42578125" style="418" customWidth="1"/>
    <col min="5893" max="5893" width="4.28515625" style="418" customWidth="1"/>
    <col min="5894" max="5894" width="8.42578125" style="418" customWidth="1"/>
    <col min="5895" max="5908" width="3.7109375" style="418" customWidth="1"/>
    <col min="5909" max="6144" width="9.140625" style="418"/>
    <col min="6145" max="6145" width="13.28515625" style="418" customWidth="1"/>
    <col min="6146" max="6146" width="6.7109375" style="418" customWidth="1"/>
    <col min="6147" max="6147" width="7.28515625" style="418" customWidth="1"/>
    <col min="6148" max="6148" width="4.42578125" style="418" customWidth="1"/>
    <col min="6149" max="6149" width="4.28515625" style="418" customWidth="1"/>
    <col min="6150" max="6150" width="8.42578125" style="418" customWidth="1"/>
    <col min="6151" max="6164" width="3.7109375" style="418" customWidth="1"/>
    <col min="6165" max="6400" width="9.140625" style="418"/>
    <col min="6401" max="6401" width="13.28515625" style="418" customWidth="1"/>
    <col min="6402" max="6402" width="6.7109375" style="418" customWidth="1"/>
    <col min="6403" max="6403" width="7.28515625" style="418" customWidth="1"/>
    <col min="6404" max="6404" width="4.42578125" style="418" customWidth="1"/>
    <col min="6405" max="6405" width="4.28515625" style="418" customWidth="1"/>
    <col min="6406" max="6406" width="8.42578125" style="418" customWidth="1"/>
    <col min="6407" max="6420" width="3.7109375" style="418" customWidth="1"/>
    <col min="6421" max="6656" width="9.140625" style="418"/>
    <col min="6657" max="6657" width="13.28515625" style="418" customWidth="1"/>
    <col min="6658" max="6658" width="6.7109375" style="418" customWidth="1"/>
    <col min="6659" max="6659" width="7.28515625" style="418" customWidth="1"/>
    <col min="6660" max="6660" width="4.42578125" style="418" customWidth="1"/>
    <col min="6661" max="6661" width="4.28515625" style="418" customWidth="1"/>
    <col min="6662" max="6662" width="8.42578125" style="418" customWidth="1"/>
    <col min="6663" max="6676" width="3.7109375" style="418" customWidth="1"/>
    <col min="6677" max="6912" width="9.140625" style="418"/>
    <col min="6913" max="6913" width="13.28515625" style="418" customWidth="1"/>
    <col min="6914" max="6914" width="6.7109375" style="418" customWidth="1"/>
    <col min="6915" max="6915" width="7.28515625" style="418" customWidth="1"/>
    <col min="6916" max="6916" width="4.42578125" style="418" customWidth="1"/>
    <col min="6917" max="6917" width="4.28515625" style="418" customWidth="1"/>
    <col min="6918" max="6918" width="8.42578125" style="418" customWidth="1"/>
    <col min="6919" max="6932" width="3.7109375" style="418" customWidth="1"/>
    <col min="6933" max="7168" width="9.140625" style="418"/>
    <col min="7169" max="7169" width="13.28515625" style="418" customWidth="1"/>
    <col min="7170" max="7170" width="6.7109375" style="418" customWidth="1"/>
    <col min="7171" max="7171" width="7.28515625" style="418" customWidth="1"/>
    <col min="7172" max="7172" width="4.42578125" style="418" customWidth="1"/>
    <col min="7173" max="7173" width="4.28515625" style="418" customWidth="1"/>
    <col min="7174" max="7174" width="8.42578125" style="418" customWidth="1"/>
    <col min="7175" max="7188" width="3.7109375" style="418" customWidth="1"/>
    <col min="7189" max="7424" width="9.140625" style="418"/>
    <col min="7425" max="7425" width="13.28515625" style="418" customWidth="1"/>
    <col min="7426" max="7426" width="6.7109375" style="418" customWidth="1"/>
    <col min="7427" max="7427" width="7.28515625" style="418" customWidth="1"/>
    <col min="7428" max="7428" width="4.42578125" style="418" customWidth="1"/>
    <col min="7429" max="7429" width="4.28515625" style="418" customWidth="1"/>
    <col min="7430" max="7430" width="8.42578125" style="418" customWidth="1"/>
    <col min="7431" max="7444" width="3.7109375" style="418" customWidth="1"/>
    <col min="7445" max="7680" width="9.140625" style="418"/>
    <col min="7681" max="7681" width="13.28515625" style="418" customWidth="1"/>
    <col min="7682" max="7682" width="6.7109375" style="418" customWidth="1"/>
    <col min="7683" max="7683" width="7.28515625" style="418" customWidth="1"/>
    <col min="7684" max="7684" width="4.42578125" style="418" customWidth="1"/>
    <col min="7685" max="7685" width="4.28515625" style="418" customWidth="1"/>
    <col min="7686" max="7686" width="8.42578125" style="418" customWidth="1"/>
    <col min="7687" max="7700" width="3.7109375" style="418" customWidth="1"/>
    <col min="7701" max="7936" width="9.140625" style="418"/>
    <col min="7937" max="7937" width="13.28515625" style="418" customWidth="1"/>
    <col min="7938" max="7938" width="6.7109375" style="418" customWidth="1"/>
    <col min="7939" max="7939" width="7.28515625" style="418" customWidth="1"/>
    <col min="7940" max="7940" width="4.42578125" style="418" customWidth="1"/>
    <col min="7941" max="7941" width="4.28515625" style="418" customWidth="1"/>
    <col min="7942" max="7942" width="8.42578125" style="418" customWidth="1"/>
    <col min="7943" max="7956" width="3.7109375" style="418" customWidth="1"/>
    <col min="7957" max="8192" width="9.140625" style="418"/>
    <col min="8193" max="8193" width="13.28515625" style="418" customWidth="1"/>
    <col min="8194" max="8194" width="6.7109375" style="418" customWidth="1"/>
    <col min="8195" max="8195" width="7.28515625" style="418" customWidth="1"/>
    <col min="8196" max="8196" width="4.42578125" style="418" customWidth="1"/>
    <col min="8197" max="8197" width="4.28515625" style="418" customWidth="1"/>
    <col min="8198" max="8198" width="8.42578125" style="418" customWidth="1"/>
    <col min="8199" max="8212" width="3.7109375" style="418" customWidth="1"/>
    <col min="8213" max="8448" width="9.140625" style="418"/>
    <col min="8449" max="8449" width="13.28515625" style="418" customWidth="1"/>
    <col min="8450" max="8450" width="6.7109375" style="418" customWidth="1"/>
    <col min="8451" max="8451" width="7.28515625" style="418" customWidth="1"/>
    <col min="8452" max="8452" width="4.42578125" style="418" customWidth="1"/>
    <col min="8453" max="8453" width="4.28515625" style="418" customWidth="1"/>
    <col min="8454" max="8454" width="8.42578125" style="418" customWidth="1"/>
    <col min="8455" max="8468" width="3.7109375" style="418" customWidth="1"/>
    <col min="8469" max="8704" width="9.140625" style="418"/>
    <col min="8705" max="8705" width="13.28515625" style="418" customWidth="1"/>
    <col min="8706" max="8706" width="6.7109375" style="418" customWidth="1"/>
    <col min="8707" max="8707" width="7.28515625" style="418" customWidth="1"/>
    <col min="8708" max="8708" width="4.42578125" style="418" customWidth="1"/>
    <col min="8709" max="8709" width="4.28515625" style="418" customWidth="1"/>
    <col min="8710" max="8710" width="8.42578125" style="418" customWidth="1"/>
    <col min="8711" max="8724" width="3.7109375" style="418" customWidth="1"/>
    <col min="8725" max="8960" width="9.140625" style="418"/>
    <col min="8961" max="8961" width="13.28515625" style="418" customWidth="1"/>
    <col min="8962" max="8962" width="6.7109375" style="418" customWidth="1"/>
    <col min="8963" max="8963" width="7.28515625" style="418" customWidth="1"/>
    <col min="8964" max="8964" width="4.42578125" style="418" customWidth="1"/>
    <col min="8965" max="8965" width="4.28515625" style="418" customWidth="1"/>
    <col min="8966" max="8966" width="8.42578125" style="418" customWidth="1"/>
    <col min="8967" max="8980" width="3.7109375" style="418" customWidth="1"/>
    <col min="8981" max="9216" width="9.140625" style="418"/>
    <col min="9217" max="9217" width="13.28515625" style="418" customWidth="1"/>
    <col min="9218" max="9218" width="6.7109375" style="418" customWidth="1"/>
    <col min="9219" max="9219" width="7.28515625" style="418" customWidth="1"/>
    <col min="9220" max="9220" width="4.42578125" style="418" customWidth="1"/>
    <col min="9221" max="9221" width="4.28515625" style="418" customWidth="1"/>
    <col min="9222" max="9222" width="8.42578125" style="418" customWidth="1"/>
    <col min="9223" max="9236" width="3.7109375" style="418" customWidth="1"/>
    <col min="9237" max="9472" width="9.140625" style="418"/>
    <col min="9473" max="9473" width="13.28515625" style="418" customWidth="1"/>
    <col min="9474" max="9474" width="6.7109375" style="418" customWidth="1"/>
    <col min="9475" max="9475" width="7.28515625" style="418" customWidth="1"/>
    <col min="9476" max="9476" width="4.42578125" style="418" customWidth="1"/>
    <col min="9477" max="9477" width="4.28515625" style="418" customWidth="1"/>
    <col min="9478" max="9478" width="8.42578125" style="418" customWidth="1"/>
    <col min="9479" max="9492" width="3.7109375" style="418" customWidth="1"/>
    <col min="9493" max="9728" width="9.140625" style="418"/>
    <col min="9729" max="9729" width="13.28515625" style="418" customWidth="1"/>
    <col min="9730" max="9730" width="6.7109375" style="418" customWidth="1"/>
    <col min="9731" max="9731" width="7.28515625" style="418" customWidth="1"/>
    <col min="9732" max="9732" width="4.42578125" style="418" customWidth="1"/>
    <col min="9733" max="9733" width="4.28515625" style="418" customWidth="1"/>
    <col min="9734" max="9734" width="8.42578125" style="418" customWidth="1"/>
    <col min="9735" max="9748" width="3.7109375" style="418" customWidth="1"/>
    <col min="9749" max="9984" width="9.140625" style="418"/>
    <col min="9985" max="9985" width="13.28515625" style="418" customWidth="1"/>
    <col min="9986" max="9986" width="6.7109375" style="418" customWidth="1"/>
    <col min="9987" max="9987" width="7.28515625" style="418" customWidth="1"/>
    <col min="9988" max="9988" width="4.42578125" style="418" customWidth="1"/>
    <col min="9989" max="9989" width="4.28515625" style="418" customWidth="1"/>
    <col min="9990" max="9990" width="8.42578125" style="418" customWidth="1"/>
    <col min="9991" max="10004" width="3.7109375" style="418" customWidth="1"/>
    <col min="10005" max="10240" width="9.140625" style="418"/>
    <col min="10241" max="10241" width="13.28515625" style="418" customWidth="1"/>
    <col min="10242" max="10242" width="6.7109375" style="418" customWidth="1"/>
    <col min="10243" max="10243" width="7.28515625" style="418" customWidth="1"/>
    <col min="10244" max="10244" width="4.42578125" style="418" customWidth="1"/>
    <col min="10245" max="10245" width="4.28515625" style="418" customWidth="1"/>
    <col min="10246" max="10246" width="8.42578125" style="418" customWidth="1"/>
    <col min="10247" max="10260" width="3.7109375" style="418" customWidth="1"/>
    <col min="10261" max="10496" width="9.140625" style="418"/>
    <col min="10497" max="10497" width="13.28515625" style="418" customWidth="1"/>
    <col min="10498" max="10498" width="6.7109375" style="418" customWidth="1"/>
    <col min="10499" max="10499" width="7.28515625" style="418" customWidth="1"/>
    <col min="10500" max="10500" width="4.42578125" style="418" customWidth="1"/>
    <col min="10501" max="10501" width="4.28515625" style="418" customWidth="1"/>
    <col min="10502" max="10502" width="8.42578125" style="418" customWidth="1"/>
    <col min="10503" max="10516" width="3.7109375" style="418" customWidth="1"/>
    <col min="10517" max="10752" width="9.140625" style="418"/>
    <col min="10753" max="10753" width="13.28515625" style="418" customWidth="1"/>
    <col min="10754" max="10754" width="6.7109375" style="418" customWidth="1"/>
    <col min="10755" max="10755" width="7.28515625" style="418" customWidth="1"/>
    <col min="10756" max="10756" width="4.42578125" style="418" customWidth="1"/>
    <col min="10757" max="10757" width="4.28515625" style="418" customWidth="1"/>
    <col min="10758" max="10758" width="8.42578125" style="418" customWidth="1"/>
    <col min="10759" max="10772" width="3.7109375" style="418" customWidth="1"/>
    <col min="10773" max="11008" width="9.140625" style="418"/>
    <col min="11009" max="11009" width="13.28515625" style="418" customWidth="1"/>
    <col min="11010" max="11010" width="6.7109375" style="418" customWidth="1"/>
    <col min="11011" max="11011" width="7.28515625" style="418" customWidth="1"/>
    <col min="11012" max="11012" width="4.42578125" style="418" customWidth="1"/>
    <col min="11013" max="11013" width="4.28515625" style="418" customWidth="1"/>
    <col min="11014" max="11014" width="8.42578125" style="418" customWidth="1"/>
    <col min="11015" max="11028" width="3.7109375" style="418" customWidth="1"/>
    <col min="11029" max="11264" width="9.140625" style="418"/>
    <col min="11265" max="11265" width="13.28515625" style="418" customWidth="1"/>
    <col min="11266" max="11266" width="6.7109375" style="418" customWidth="1"/>
    <col min="11267" max="11267" width="7.28515625" style="418" customWidth="1"/>
    <col min="11268" max="11268" width="4.42578125" style="418" customWidth="1"/>
    <col min="11269" max="11269" width="4.28515625" style="418" customWidth="1"/>
    <col min="11270" max="11270" width="8.42578125" style="418" customWidth="1"/>
    <col min="11271" max="11284" width="3.7109375" style="418" customWidth="1"/>
    <col min="11285" max="11520" width="9.140625" style="418"/>
    <col min="11521" max="11521" width="13.28515625" style="418" customWidth="1"/>
    <col min="11522" max="11522" width="6.7109375" style="418" customWidth="1"/>
    <col min="11523" max="11523" width="7.28515625" style="418" customWidth="1"/>
    <col min="11524" max="11524" width="4.42578125" style="418" customWidth="1"/>
    <col min="11525" max="11525" width="4.28515625" style="418" customWidth="1"/>
    <col min="11526" max="11526" width="8.42578125" style="418" customWidth="1"/>
    <col min="11527" max="11540" width="3.7109375" style="418" customWidth="1"/>
    <col min="11541" max="11776" width="9.140625" style="418"/>
    <col min="11777" max="11777" width="13.28515625" style="418" customWidth="1"/>
    <col min="11778" max="11778" width="6.7109375" style="418" customWidth="1"/>
    <col min="11779" max="11779" width="7.28515625" style="418" customWidth="1"/>
    <col min="11780" max="11780" width="4.42578125" style="418" customWidth="1"/>
    <col min="11781" max="11781" width="4.28515625" style="418" customWidth="1"/>
    <col min="11782" max="11782" width="8.42578125" style="418" customWidth="1"/>
    <col min="11783" max="11796" width="3.7109375" style="418" customWidth="1"/>
    <col min="11797" max="12032" width="9.140625" style="418"/>
    <col min="12033" max="12033" width="13.28515625" style="418" customWidth="1"/>
    <col min="12034" max="12034" width="6.7109375" style="418" customWidth="1"/>
    <col min="12035" max="12035" width="7.28515625" style="418" customWidth="1"/>
    <col min="12036" max="12036" width="4.42578125" style="418" customWidth="1"/>
    <col min="12037" max="12037" width="4.28515625" style="418" customWidth="1"/>
    <col min="12038" max="12038" width="8.42578125" style="418" customWidth="1"/>
    <col min="12039" max="12052" width="3.7109375" style="418" customWidth="1"/>
    <col min="12053" max="12288" width="9.140625" style="418"/>
    <col min="12289" max="12289" width="13.28515625" style="418" customWidth="1"/>
    <col min="12290" max="12290" width="6.7109375" style="418" customWidth="1"/>
    <col min="12291" max="12291" width="7.28515625" style="418" customWidth="1"/>
    <col min="12292" max="12292" width="4.42578125" style="418" customWidth="1"/>
    <col min="12293" max="12293" width="4.28515625" style="418" customWidth="1"/>
    <col min="12294" max="12294" width="8.42578125" style="418" customWidth="1"/>
    <col min="12295" max="12308" width="3.7109375" style="418" customWidth="1"/>
    <col min="12309" max="12544" width="9.140625" style="418"/>
    <col min="12545" max="12545" width="13.28515625" style="418" customWidth="1"/>
    <col min="12546" max="12546" width="6.7109375" style="418" customWidth="1"/>
    <col min="12547" max="12547" width="7.28515625" style="418" customWidth="1"/>
    <col min="12548" max="12548" width="4.42578125" style="418" customWidth="1"/>
    <col min="12549" max="12549" width="4.28515625" style="418" customWidth="1"/>
    <col min="12550" max="12550" width="8.42578125" style="418" customWidth="1"/>
    <col min="12551" max="12564" width="3.7109375" style="418" customWidth="1"/>
    <col min="12565" max="12800" width="9.140625" style="418"/>
    <col min="12801" max="12801" width="13.28515625" style="418" customWidth="1"/>
    <col min="12802" max="12802" width="6.7109375" style="418" customWidth="1"/>
    <col min="12803" max="12803" width="7.28515625" style="418" customWidth="1"/>
    <col min="12804" max="12804" width="4.42578125" style="418" customWidth="1"/>
    <col min="12805" max="12805" width="4.28515625" style="418" customWidth="1"/>
    <col min="12806" max="12806" width="8.42578125" style="418" customWidth="1"/>
    <col min="12807" max="12820" width="3.7109375" style="418" customWidth="1"/>
    <col min="12821" max="13056" width="9.140625" style="418"/>
    <col min="13057" max="13057" width="13.28515625" style="418" customWidth="1"/>
    <col min="13058" max="13058" width="6.7109375" style="418" customWidth="1"/>
    <col min="13059" max="13059" width="7.28515625" style="418" customWidth="1"/>
    <col min="13060" max="13060" width="4.42578125" style="418" customWidth="1"/>
    <col min="13061" max="13061" width="4.28515625" style="418" customWidth="1"/>
    <col min="13062" max="13062" width="8.42578125" style="418" customWidth="1"/>
    <col min="13063" max="13076" width="3.7109375" style="418" customWidth="1"/>
    <col min="13077" max="13312" width="9.140625" style="418"/>
    <col min="13313" max="13313" width="13.28515625" style="418" customWidth="1"/>
    <col min="13314" max="13314" width="6.7109375" style="418" customWidth="1"/>
    <col min="13315" max="13315" width="7.28515625" style="418" customWidth="1"/>
    <col min="13316" max="13316" width="4.42578125" style="418" customWidth="1"/>
    <col min="13317" max="13317" width="4.28515625" style="418" customWidth="1"/>
    <col min="13318" max="13318" width="8.42578125" style="418" customWidth="1"/>
    <col min="13319" max="13332" width="3.7109375" style="418" customWidth="1"/>
    <col min="13333" max="13568" width="9.140625" style="418"/>
    <col min="13569" max="13569" width="13.28515625" style="418" customWidth="1"/>
    <col min="13570" max="13570" width="6.7109375" style="418" customWidth="1"/>
    <col min="13571" max="13571" width="7.28515625" style="418" customWidth="1"/>
    <col min="13572" max="13572" width="4.42578125" style="418" customWidth="1"/>
    <col min="13573" max="13573" width="4.28515625" style="418" customWidth="1"/>
    <col min="13574" max="13574" width="8.42578125" style="418" customWidth="1"/>
    <col min="13575" max="13588" width="3.7109375" style="418" customWidth="1"/>
    <col min="13589" max="13824" width="9.140625" style="418"/>
    <col min="13825" max="13825" width="13.28515625" style="418" customWidth="1"/>
    <col min="13826" max="13826" width="6.7109375" style="418" customWidth="1"/>
    <col min="13827" max="13827" width="7.28515625" style="418" customWidth="1"/>
    <col min="13828" max="13828" width="4.42578125" style="418" customWidth="1"/>
    <col min="13829" max="13829" width="4.28515625" style="418" customWidth="1"/>
    <col min="13830" max="13830" width="8.42578125" style="418" customWidth="1"/>
    <col min="13831" max="13844" width="3.7109375" style="418" customWidth="1"/>
    <col min="13845" max="14080" width="9.140625" style="418"/>
    <col min="14081" max="14081" width="13.28515625" style="418" customWidth="1"/>
    <col min="14082" max="14082" width="6.7109375" style="418" customWidth="1"/>
    <col min="14083" max="14083" width="7.28515625" style="418" customWidth="1"/>
    <col min="14084" max="14084" width="4.42578125" style="418" customWidth="1"/>
    <col min="14085" max="14085" width="4.28515625" style="418" customWidth="1"/>
    <col min="14086" max="14086" width="8.42578125" style="418" customWidth="1"/>
    <col min="14087" max="14100" width="3.7109375" style="418" customWidth="1"/>
    <col min="14101" max="14336" width="9.140625" style="418"/>
    <col min="14337" max="14337" width="13.28515625" style="418" customWidth="1"/>
    <col min="14338" max="14338" width="6.7109375" style="418" customWidth="1"/>
    <col min="14339" max="14339" width="7.28515625" style="418" customWidth="1"/>
    <col min="14340" max="14340" width="4.42578125" style="418" customWidth="1"/>
    <col min="14341" max="14341" width="4.28515625" style="418" customWidth="1"/>
    <col min="14342" max="14342" width="8.42578125" style="418" customWidth="1"/>
    <col min="14343" max="14356" width="3.7109375" style="418" customWidth="1"/>
    <col min="14357" max="14592" width="9.140625" style="418"/>
    <col min="14593" max="14593" width="13.28515625" style="418" customWidth="1"/>
    <col min="14594" max="14594" width="6.7109375" style="418" customWidth="1"/>
    <col min="14595" max="14595" width="7.28515625" style="418" customWidth="1"/>
    <col min="14596" max="14596" width="4.42578125" style="418" customWidth="1"/>
    <col min="14597" max="14597" width="4.28515625" style="418" customWidth="1"/>
    <col min="14598" max="14598" width="8.42578125" style="418" customWidth="1"/>
    <col min="14599" max="14612" width="3.7109375" style="418" customWidth="1"/>
    <col min="14613" max="14848" width="9.140625" style="418"/>
    <col min="14849" max="14849" width="13.28515625" style="418" customWidth="1"/>
    <col min="14850" max="14850" width="6.7109375" style="418" customWidth="1"/>
    <col min="14851" max="14851" width="7.28515625" style="418" customWidth="1"/>
    <col min="14852" max="14852" width="4.42578125" style="418" customWidth="1"/>
    <col min="14853" max="14853" width="4.28515625" style="418" customWidth="1"/>
    <col min="14854" max="14854" width="8.42578125" style="418" customWidth="1"/>
    <col min="14855" max="14868" width="3.7109375" style="418" customWidth="1"/>
    <col min="14869" max="15104" width="9.140625" style="418"/>
    <col min="15105" max="15105" width="13.28515625" style="418" customWidth="1"/>
    <col min="15106" max="15106" width="6.7109375" style="418" customWidth="1"/>
    <col min="15107" max="15107" width="7.28515625" style="418" customWidth="1"/>
    <col min="15108" max="15108" width="4.42578125" style="418" customWidth="1"/>
    <col min="15109" max="15109" width="4.28515625" style="418" customWidth="1"/>
    <col min="15110" max="15110" width="8.42578125" style="418" customWidth="1"/>
    <col min="15111" max="15124" width="3.7109375" style="418" customWidth="1"/>
    <col min="15125" max="15360" width="9.140625" style="418"/>
    <col min="15361" max="15361" width="13.28515625" style="418" customWidth="1"/>
    <col min="15362" max="15362" width="6.7109375" style="418" customWidth="1"/>
    <col min="15363" max="15363" width="7.28515625" style="418" customWidth="1"/>
    <col min="15364" max="15364" width="4.42578125" style="418" customWidth="1"/>
    <col min="15365" max="15365" width="4.28515625" style="418" customWidth="1"/>
    <col min="15366" max="15366" width="8.42578125" style="418" customWidth="1"/>
    <col min="15367" max="15380" width="3.7109375" style="418" customWidth="1"/>
    <col min="15381" max="15616" width="9.140625" style="418"/>
    <col min="15617" max="15617" width="13.28515625" style="418" customWidth="1"/>
    <col min="15618" max="15618" width="6.7109375" style="418" customWidth="1"/>
    <col min="15619" max="15619" width="7.28515625" style="418" customWidth="1"/>
    <col min="15620" max="15620" width="4.42578125" style="418" customWidth="1"/>
    <col min="15621" max="15621" width="4.28515625" style="418" customWidth="1"/>
    <col min="15622" max="15622" width="8.42578125" style="418" customWidth="1"/>
    <col min="15623" max="15636" width="3.7109375" style="418" customWidth="1"/>
    <col min="15637" max="15872" width="9.140625" style="418"/>
    <col min="15873" max="15873" width="13.28515625" style="418" customWidth="1"/>
    <col min="15874" max="15874" width="6.7109375" style="418" customWidth="1"/>
    <col min="15875" max="15875" width="7.28515625" style="418" customWidth="1"/>
    <col min="15876" max="15876" width="4.42578125" style="418" customWidth="1"/>
    <col min="15877" max="15877" width="4.28515625" style="418" customWidth="1"/>
    <col min="15878" max="15878" width="8.42578125" style="418" customWidth="1"/>
    <col min="15879" max="15892" width="3.7109375" style="418" customWidth="1"/>
    <col min="15893" max="16128" width="9.140625" style="418"/>
    <col min="16129" max="16129" width="13.28515625" style="418" customWidth="1"/>
    <col min="16130" max="16130" width="6.7109375" style="418" customWidth="1"/>
    <col min="16131" max="16131" width="7.28515625" style="418" customWidth="1"/>
    <col min="16132" max="16132" width="4.42578125" style="418" customWidth="1"/>
    <col min="16133" max="16133" width="4.28515625" style="418" customWidth="1"/>
    <col min="16134" max="16134" width="8.42578125" style="418" customWidth="1"/>
    <col min="16135" max="16148" width="3.7109375" style="418" customWidth="1"/>
    <col min="16149" max="16384" width="9.140625" style="418"/>
  </cols>
  <sheetData>
    <row r="1" spans="1:20">
      <c r="A1" s="415"/>
      <c r="B1" s="416"/>
      <c r="C1" s="416"/>
      <c r="D1" s="416"/>
      <c r="E1" s="416"/>
      <c r="F1" s="417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</row>
    <row r="2" spans="1:20">
      <c r="A2" s="415"/>
      <c r="B2" s="416"/>
      <c r="C2" s="416"/>
      <c r="D2" s="416"/>
      <c r="E2" s="416"/>
      <c r="F2" s="417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</row>
    <row r="3" spans="1:20">
      <c r="A3" s="415"/>
      <c r="B3" s="416"/>
      <c r="C3" s="416"/>
      <c r="D3" s="416"/>
      <c r="E3" s="416"/>
      <c r="F3" s="417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</row>
    <row r="4" spans="1:20">
      <c r="A4" s="415"/>
      <c r="B4" s="416"/>
      <c r="C4" s="416"/>
      <c r="D4" s="416"/>
      <c r="E4" s="416"/>
      <c r="F4" s="417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</row>
    <row r="5" spans="1:20">
      <c r="A5" s="415"/>
      <c r="B5" s="416"/>
      <c r="C5" s="416"/>
      <c r="D5" s="416"/>
      <c r="E5" s="416"/>
      <c r="F5" s="417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</row>
    <row r="6" spans="1:20" ht="31.5" customHeight="1">
      <c r="A6" s="415"/>
      <c r="B6" s="416"/>
      <c r="C6" s="416"/>
      <c r="D6" s="416"/>
      <c r="E6" s="419"/>
      <c r="F6" s="417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</row>
    <row r="7" spans="1:20">
      <c r="A7" s="415"/>
      <c r="B7" s="416"/>
      <c r="C7" s="416"/>
      <c r="D7" s="416"/>
      <c r="E7" s="416"/>
      <c r="F7" s="417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</row>
    <row r="8" spans="1:20">
      <c r="A8" s="415"/>
      <c r="B8" s="416"/>
      <c r="C8" s="416"/>
      <c r="D8" s="416"/>
      <c r="E8" s="416"/>
      <c r="F8" s="417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</row>
    <row r="9" spans="1:20">
      <c r="A9" s="415"/>
      <c r="B9" s="416"/>
      <c r="C9" s="416"/>
      <c r="D9" s="416"/>
      <c r="E9" s="416"/>
      <c r="F9" s="417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</row>
    <row r="10" spans="1:20">
      <c r="A10" s="415"/>
      <c r="B10" s="416"/>
      <c r="C10" s="416"/>
      <c r="D10" s="416"/>
      <c r="E10" s="416"/>
      <c r="F10" s="417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</row>
    <row r="11" spans="1:20">
      <c r="A11" s="415"/>
      <c r="B11" s="416"/>
      <c r="C11" s="416"/>
      <c r="D11" s="416"/>
      <c r="E11" s="416"/>
      <c r="F11" s="417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</row>
    <row r="12" spans="1:20">
      <c r="A12" s="415"/>
      <c r="B12" s="416"/>
      <c r="C12" s="416"/>
      <c r="D12" s="416"/>
      <c r="E12" s="416"/>
      <c r="F12" s="417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</row>
    <row r="13" spans="1:20">
      <c r="A13" s="415"/>
      <c r="B13" s="416"/>
      <c r="C13" s="416"/>
      <c r="D13" s="416"/>
      <c r="E13" s="416"/>
      <c r="F13" s="417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</row>
    <row r="14" spans="1:20">
      <c r="A14" s="415"/>
      <c r="B14" s="416"/>
      <c r="C14" s="416"/>
      <c r="D14" s="416"/>
      <c r="E14" s="416"/>
      <c r="F14" s="417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</row>
    <row r="15" spans="1:20">
      <c r="A15" s="415"/>
      <c r="B15" s="416"/>
      <c r="C15" s="416"/>
      <c r="D15" s="416"/>
      <c r="E15" s="416"/>
      <c r="F15" s="417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</row>
    <row r="16" spans="1:20">
      <c r="A16" s="415"/>
      <c r="B16" s="416"/>
      <c r="C16" s="416"/>
      <c r="D16" s="416"/>
      <c r="E16" s="416"/>
      <c r="F16" s="417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</row>
    <row r="17" spans="1:20">
      <c r="A17" s="415"/>
      <c r="B17" s="416"/>
      <c r="C17" s="416"/>
      <c r="D17" s="416"/>
      <c r="E17" s="416"/>
      <c r="F17" s="417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</row>
    <row r="18" spans="1:20">
      <c r="A18" s="415"/>
      <c r="B18" s="416"/>
      <c r="C18" s="416"/>
      <c r="D18" s="416"/>
      <c r="E18" s="416"/>
      <c r="F18" s="417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</row>
    <row r="19" spans="1:20">
      <c r="A19" s="415"/>
      <c r="B19" s="416"/>
      <c r="C19" s="416"/>
      <c r="D19" s="416"/>
      <c r="E19" s="416"/>
      <c r="F19" s="417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</row>
    <row r="20" spans="1:20">
      <c r="A20" s="415"/>
      <c r="B20" s="416"/>
      <c r="C20" s="416"/>
      <c r="D20" s="416"/>
      <c r="E20" s="416"/>
      <c r="F20" s="417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</row>
    <row r="21" spans="1:20">
      <c r="A21" s="415"/>
      <c r="B21" s="416"/>
      <c r="C21" s="416"/>
      <c r="D21" s="416"/>
      <c r="E21" s="416"/>
      <c r="F21" s="417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</row>
    <row r="22" spans="1:20">
      <c r="A22" s="415"/>
      <c r="B22" s="416"/>
      <c r="C22" s="416"/>
      <c r="D22" s="416"/>
      <c r="E22" s="416"/>
      <c r="F22" s="417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</row>
    <row r="23" spans="1:20">
      <c r="A23" s="415"/>
      <c r="B23" s="416"/>
      <c r="C23" s="416"/>
      <c r="D23" s="416"/>
      <c r="E23" s="416"/>
      <c r="F23" s="417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</row>
    <row r="24" spans="1:20">
      <c r="A24" s="415"/>
      <c r="B24" s="416"/>
      <c r="C24" s="416"/>
      <c r="D24" s="416"/>
      <c r="E24" s="416"/>
      <c r="F24" s="417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</row>
    <row r="25" spans="1:20">
      <c r="A25" s="415"/>
      <c r="B25" s="416"/>
      <c r="C25" s="416"/>
      <c r="D25" s="416"/>
      <c r="E25" s="416"/>
      <c r="F25" s="417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</row>
    <row r="26" spans="1:20">
      <c r="A26" s="415"/>
      <c r="B26" s="416"/>
      <c r="C26" s="416"/>
      <c r="D26" s="416"/>
      <c r="E26" s="416"/>
      <c r="F26" s="417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</row>
    <row r="27" spans="1:20">
      <c r="A27" s="415"/>
      <c r="B27" s="416"/>
      <c r="C27" s="416"/>
      <c r="D27" s="416"/>
      <c r="E27" s="416"/>
      <c r="F27" s="417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</row>
    <row r="28" spans="1:20">
      <c r="A28" s="415"/>
      <c r="B28" s="416"/>
      <c r="C28" s="416"/>
      <c r="D28" s="416"/>
      <c r="E28" s="416"/>
      <c r="F28" s="417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</row>
    <row r="29" spans="1:20">
      <c r="A29" s="415"/>
      <c r="B29" s="416"/>
      <c r="C29" s="416"/>
      <c r="D29" s="416"/>
      <c r="E29" s="416"/>
      <c r="F29" s="417"/>
      <c r="G29" s="416"/>
      <c r="H29" s="416"/>
      <c r="I29" s="416"/>
      <c r="J29" s="416"/>
      <c r="K29" s="416"/>
      <c r="L29" s="416"/>
      <c r="M29" s="416"/>
      <c r="N29" s="416"/>
      <c r="O29" s="416"/>
      <c r="P29" s="416" t="s">
        <v>442</v>
      </c>
      <c r="Q29" s="416"/>
      <c r="R29" s="416"/>
      <c r="S29" s="416"/>
      <c r="T29" s="416"/>
    </row>
    <row r="30" spans="1:20">
      <c r="A30" s="415"/>
      <c r="B30" s="416"/>
      <c r="C30" s="416"/>
      <c r="D30" s="416"/>
      <c r="E30" s="416"/>
      <c r="F30" s="417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</row>
    <row r="31" spans="1:20">
      <c r="A31" s="415"/>
      <c r="B31" s="416"/>
      <c r="C31" s="416"/>
      <c r="D31" s="416"/>
      <c r="E31" s="416"/>
      <c r="F31" s="417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</row>
    <row r="32" spans="1:20">
      <c r="A32" s="415"/>
      <c r="B32" s="416"/>
      <c r="C32" s="416"/>
      <c r="D32" s="416"/>
      <c r="E32" s="416"/>
      <c r="F32" s="417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</row>
    <row r="33" spans="1:20">
      <c r="A33" s="415"/>
      <c r="B33" s="416"/>
      <c r="C33" s="416"/>
      <c r="D33" s="416"/>
      <c r="E33" s="416"/>
      <c r="F33" s="417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</row>
    <row r="34" spans="1:20">
      <c r="A34" s="415"/>
      <c r="B34" s="416"/>
      <c r="C34" s="416"/>
      <c r="D34" s="416"/>
      <c r="E34" s="416"/>
      <c r="F34" s="417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</row>
    <row r="35" spans="1:20">
      <c r="A35" s="415"/>
      <c r="B35" s="416"/>
      <c r="C35" s="416"/>
      <c r="D35" s="416"/>
      <c r="E35" s="416"/>
      <c r="F35" s="417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</row>
    <row r="36" spans="1:20">
      <c r="A36" s="415"/>
      <c r="B36" s="416"/>
      <c r="C36" s="416"/>
      <c r="D36" s="416"/>
      <c r="E36" s="416"/>
      <c r="F36" s="417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</row>
    <row r="37" spans="1:20" ht="15" customHeight="1">
      <c r="A37" s="420" t="s">
        <v>443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</row>
    <row r="38" spans="1:20" ht="14.25" customHeight="1">
      <c r="A38" s="421" t="s">
        <v>155</v>
      </c>
      <c r="B38" s="422"/>
      <c r="C38" s="422"/>
      <c r="D38" s="422"/>
      <c r="E38" s="422"/>
      <c r="F38" s="423"/>
      <c r="G38" s="422"/>
      <c r="H38" s="422"/>
      <c r="I38" s="422"/>
      <c r="J38" s="422"/>
      <c r="K38" s="422"/>
      <c r="L38" s="422"/>
      <c r="M38" s="422"/>
      <c r="N38" s="422"/>
      <c r="O38" s="422"/>
      <c r="P38" s="422"/>
      <c r="Q38" s="422"/>
      <c r="R38" s="422"/>
      <c r="S38" s="422"/>
      <c r="T38" s="422"/>
    </row>
    <row r="39" spans="1:20" s="415" customFormat="1" ht="12.75" customHeight="1">
      <c r="A39" s="424"/>
      <c r="B39" s="425" t="s">
        <v>444</v>
      </c>
      <c r="C39" s="426" t="s">
        <v>445</v>
      </c>
      <c r="D39" s="427" t="s">
        <v>446</v>
      </c>
      <c r="E39" s="425" t="s">
        <v>447</v>
      </c>
      <c r="F39" s="428" t="s">
        <v>448</v>
      </c>
      <c r="G39" s="425" t="s">
        <v>449</v>
      </c>
      <c r="H39" s="425" t="s">
        <v>450</v>
      </c>
      <c r="I39" s="425" t="s">
        <v>451</v>
      </c>
      <c r="J39" s="425" t="s">
        <v>452</v>
      </c>
      <c r="K39" s="429"/>
      <c r="L39" s="425" t="s">
        <v>453</v>
      </c>
      <c r="M39" s="430" t="s">
        <v>454</v>
      </c>
      <c r="N39" s="431" t="s">
        <v>455</v>
      </c>
      <c r="O39" s="432" t="s">
        <v>456</v>
      </c>
      <c r="P39" s="433" t="s">
        <v>457</v>
      </c>
      <c r="Q39" s="427" t="s">
        <v>458</v>
      </c>
      <c r="R39" s="427" t="s">
        <v>459</v>
      </c>
      <c r="S39" s="425" t="s">
        <v>460</v>
      </c>
      <c r="T39" s="425" t="s">
        <v>461</v>
      </c>
    </row>
    <row r="40" spans="1:20" ht="63.75" customHeight="1">
      <c r="A40" s="434" t="s">
        <v>462</v>
      </c>
      <c r="B40" s="435"/>
      <c r="C40" s="425"/>
      <c r="D40" s="436"/>
      <c r="E40" s="435"/>
      <c r="F40" s="437"/>
      <c r="G40" s="435"/>
      <c r="H40" s="435"/>
      <c r="I40" s="435"/>
      <c r="J40" s="435"/>
      <c r="K40" s="438" t="s">
        <v>463</v>
      </c>
      <c r="L40" s="435"/>
      <c r="M40" s="439"/>
      <c r="N40" s="440"/>
      <c r="O40" s="441"/>
      <c r="P40" s="442"/>
      <c r="Q40" s="436"/>
      <c r="R40" s="436"/>
      <c r="S40" s="435"/>
      <c r="T40" s="435"/>
    </row>
    <row r="41" spans="1:20" s="447" customFormat="1" ht="14.25" customHeight="1">
      <c r="A41" s="142" t="s">
        <v>49</v>
      </c>
      <c r="B41" s="367">
        <v>1053</v>
      </c>
      <c r="C41" s="443">
        <f>D41/B41*10000</f>
        <v>28.490028490028493</v>
      </c>
      <c r="D41" s="444">
        <f>SUM(G41:T41)</f>
        <v>3</v>
      </c>
      <c r="E41" s="445">
        <v>0</v>
      </c>
      <c r="F41" s="446">
        <v>0</v>
      </c>
      <c r="G41" s="445"/>
      <c r="H41" s="445"/>
      <c r="I41" s="445"/>
      <c r="J41" s="445"/>
      <c r="K41" s="445"/>
      <c r="L41" s="445"/>
      <c r="M41" s="445"/>
      <c r="N41" s="445"/>
      <c r="O41" s="445">
        <v>1</v>
      </c>
      <c r="P41" s="445">
        <v>2</v>
      </c>
      <c r="Q41" s="445"/>
      <c r="R41" s="445"/>
      <c r="S41" s="445"/>
      <c r="T41" s="445"/>
    </row>
    <row r="42" spans="1:20" s="447" customFormat="1" ht="14.25" customHeight="1">
      <c r="A42" s="144" t="s">
        <v>50</v>
      </c>
      <c r="B42" s="414">
        <v>1300</v>
      </c>
      <c r="C42" s="448">
        <f t="shared" ref="C42:C55" si="0">D42/B42*10000</f>
        <v>23.07692307692308</v>
      </c>
      <c r="D42" s="449">
        <f t="shared" ref="D42:D56" si="1">SUM(G42:T42)</f>
        <v>3</v>
      </c>
      <c r="E42" s="450">
        <v>0</v>
      </c>
      <c r="F42" s="375">
        <v>0</v>
      </c>
      <c r="G42" s="450"/>
      <c r="H42" s="450"/>
      <c r="I42" s="450"/>
      <c r="J42" s="450"/>
      <c r="K42" s="450"/>
      <c r="L42" s="450"/>
      <c r="M42" s="450"/>
      <c r="N42" s="450">
        <v>2</v>
      </c>
      <c r="O42" s="450"/>
      <c r="P42" s="450">
        <v>1</v>
      </c>
      <c r="Q42" s="450"/>
      <c r="R42" s="450"/>
      <c r="S42" s="450"/>
      <c r="T42" s="450"/>
    </row>
    <row r="43" spans="1:20" s="447" customFormat="1" ht="14.25" customHeight="1">
      <c r="A43" s="144" t="s">
        <v>51</v>
      </c>
      <c r="B43" s="414">
        <v>1008</v>
      </c>
      <c r="C43" s="448">
        <f t="shared" si="0"/>
        <v>19.841269841269842</v>
      </c>
      <c r="D43" s="449">
        <f t="shared" si="1"/>
        <v>2</v>
      </c>
      <c r="E43" s="450">
        <v>1</v>
      </c>
      <c r="F43" s="375">
        <v>1000</v>
      </c>
      <c r="G43" s="450"/>
      <c r="H43" s="450"/>
      <c r="I43" s="450"/>
      <c r="J43" s="450"/>
      <c r="K43" s="450"/>
      <c r="L43" s="450"/>
      <c r="M43" s="450">
        <v>2</v>
      </c>
      <c r="N43" s="450"/>
      <c r="O43" s="450"/>
      <c r="P43" s="450"/>
      <c r="Q43" s="450"/>
      <c r="R43" s="450"/>
      <c r="S43" s="450"/>
      <c r="T43" s="450"/>
    </row>
    <row r="44" spans="1:20" s="447" customFormat="1" ht="14.25" customHeight="1">
      <c r="A44" s="144" t="s">
        <v>52</v>
      </c>
      <c r="B44" s="414">
        <v>669</v>
      </c>
      <c r="C44" s="448">
        <f t="shared" si="0"/>
        <v>44.843049327354258</v>
      </c>
      <c r="D44" s="449">
        <f t="shared" si="1"/>
        <v>3</v>
      </c>
      <c r="E44" s="450">
        <v>0</v>
      </c>
      <c r="F44" s="375">
        <v>0</v>
      </c>
      <c r="G44" s="450"/>
      <c r="H44" s="450"/>
      <c r="I44" s="450"/>
      <c r="J44" s="450"/>
      <c r="K44" s="450"/>
      <c r="L44" s="450"/>
      <c r="M44" s="450"/>
      <c r="N44" s="450"/>
      <c r="O44" s="450">
        <v>3</v>
      </c>
      <c r="P44" s="450"/>
      <c r="Q44" s="450"/>
      <c r="R44" s="450"/>
      <c r="S44" s="450"/>
      <c r="T44" s="449"/>
    </row>
    <row r="45" spans="1:20" s="447" customFormat="1" ht="14.25" customHeight="1">
      <c r="A45" s="144" t="s">
        <v>53</v>
      </c>
      <c r="B45" s="414">
        <v>757</v>
      </c>
      <c r="C45" s="448">
        <f t="shared" si="0"/>
        <v>0</v>
      </c>
      <c r="D45" s="449">
        <f t="shared" si="1"/>
        <v>0</v>
      </c>
      <c r="E45" s="450">
        <v>0</v>
      </c>
      <c r="F45" s="375">
        <v>0</v>
      </c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49"/>
    </row>
    <row r="46" spans="1:20" s="447" customFormat="1" ht="14.25" customHeight="1">
      <c r="A46" s="144" t="s">
        <v>54</v>
      </c>
      <c r="B46" s="414">
        <v>952</v>
      </c>
      <c r="C46" s="448">
        <f t="shared" si="0"/>
        <v>10.504201680672269</v>
      </c>
      <c r="D46" s="449">
        <f t="shared" si="1"/>
        <v>1</v>
      </c>
      <c r="E46" s="450">
        <v>0</v>
      </c>
      <c r="F46" s="375">
        <v>0</v>
      </c>
      <c r="G46" s="450"/>
      <c r="H46" s="450"/>
      <c r="I46" s="450"/>
      <c r="J46" s="450"/>
      <c r="K46" s="450"/>
      <c r="L46" s="450"/>
      <c r="M46" s="450"/>
      <c r="N46" s="450"/>
      <c r="O46" s="450">
        <v>1</v>
      </c>
      <c r="P46" s="450"/>
      <c r="Q46" s="450"/>
      <c r="R46" s="450"/>
      <c r="S46" s="450"/>
      <c r="T46" s="449"/>
    </row>
    <row r="47" spans="1:20" s="447" customFormat="1" ht="14.25" customHeight="1">
      <c r="A47" s="144" t="s">
        <v>55</v>
      </c>
      <c r="B47" s="414">
        <v>1376</v>
      </c>
      <c r="C47" s="448">
        <f t="shared" si="0"/>
        <v>21.802325581395348</v>
      </c>
      <c r="D47" s="449">
        <f t="shared" si="1"/>
        <v>3</v>
      </c>
      <c r="E47" s="450">
        <v>2</v>
      </c>
      <c r="F47" s="375">
        <v>1500</v>
      </c>
      <c r="G47" s="450"/>
      <c r="H47" s="450"/>
      <c r="I47" s="450"/>
      <c r="J47" s="450"/>
      <c r="K47" s="450"/>
      <c r="L47" s="450"/>
      <c r="M47" s="450">
        <v>1</v>
      </c>
      <c r="N47" s="450"/>
      <c r="O47" s="450">
        <v>2</v>
      </c>
      <c r="P47" s="450"/>
      <c r="Q47" s="450"/>
      <c r="R47" s="450"/>
      <c r="S47" s="450"/>
      <c r="T47" s="449"/>
    </row>
    <row r="48" spans="1:20" s="447" customFormat="1" ht="14.25" customHeight="1">
      <c r="A48" s="144" t="s">
        <v>56</v>
      </c>
      <c r="B48" s="414">
        <v>1491</v>
      </c>
      <c r="C48" s="448">
        <f t="shared" si="0"/>
        <v>20.120724346076461</v>
      </c>
      <c r="D48" s="449">
        <f t="shared" si="1"/>
        <v>3</v>
      </c>
      <c r="E48" s="450">
        <v>1</v>
      </c>
      <c r="F48" s="375">
        <v>500</v>
      </c>
      <c r="G48" s="450"/>
      <c r="H48" s="450"/>
      <c r="I48" s="450">
        <v>1</v>
      </c>
      <c r="J48" s="450"/>
      <c r="K48" s="450"/>
      <c r="L48" s="450"/>
      <c r="M48" s="450"/>
      <c r="N48" s="450">
        <v>1</v>
      </c>
      <c r="O48" s="450"/>
      <c r="P48" s="450"/>
      <c r="Q48" s="450"/>
      <c r="R48" s="450"/>
      <c r="S48" s="450"/>
      <c r="T48" s="449">
        <v>1</v>
      </c>
    </row>
    <row r="49" spans="1:20" s="447" customFormat="1" ht="14.25" customHeight="1">
      <c r="A49" s="144" t="s">
        <v>57</v>
      </c>
      <c r="B49" s="414">
        <v>1511</v>
      </c>
      <c r="C49" s="448">
        <f t="shared" si="0"/>
        <v>0</v>
      </c>
      <c r="D49" s="449">
        <f t="shared" si="1"/>
        <v>0</v>
      </c>
      <c r="E49" s="450">
        <v>0</v>
      </c>
      <c r="F49" s="375">
        <v>0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49"/>
    </row>
    <row r="50" spans="1:20" s="447" customFormat="1" ht="14.25" customHeight="1">
      <c r="A50" s="144" t="s">
        <v>58</v>
      </c>
      <c r="B50" s="414">
        <v>1210</v>
      </c>
      <c r="C50" s="448">
        <f t="shared" si="0"/>
        <v>0</v>
      </c>
      <c r="D50" s="449">
        <f t="shared" si="1"/>
        <v>0</v>
      </c>
      <c r="E50" s="450">
        <v>0</v>
      </c>
      <c r="F50" s="375">
        <v>0</v>
      </c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49"/>
    </row>
    <row r="51" spans="1:20" s="447" customFormat="1" ht="14.25" customHeight="1">
      <c r="A51" s="144" t="s">
        <v>59</v>
      </c>
      <c r="B51" s="414">
        <v>1429</v>
      </c>
      <c r="C51" s="448">
        <f t="shared" si="0"/>
        <v>0</v>
      </c>
      <c r="D51" s="449">
        <f t="shared" si="1"/>
        <v>0</v>
      </c>
      <c r="E51" s="450">
        <v>0</v>
      </c>
      <c r="F51" s="375">
        <v>0</v>
      </c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49"/>
    </row>
    <row r="52" spans="1:20" s="447" customFormat="1" ht="14.25" customHeight="1">
      <c r="A52" s="144" t="s">
        <v>60</v>
      </c>
      <c r="B52" s="414">
        <v>1467</v>
      </c>
      <c r="C52" s="448">
        <f t="shared" si="0"/>
        <v>6.8166325835037496</v>
      </c>
      <c r="D52" s="449">
        <f t="shared" si="1"/>
        <v>1</v>
      </c>
      <c r="E52" s="450">
        <v>0</v>
      </c>
      <c r="F52" s="375">
        <v>0</v>
      </c>
      <c r="G52" s="450">
        <v>1</v>
      </c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49"/>
    </row>
    <row r="53" spans="1:20" s="447" customFormat="1" ht="14.25" customHeight="1">
      <c r="A53" s="144" t="s">
        <v>61</v>
      </c>
      <c r="B53" s="414">
        <v>3744</v>
      </c>
      <c r="C53" s="448">
        <f t="shared" si="0"/>
        <v>10.683760683760685</v>
      </c>
      <c r="D53" s="449">
        <f t="shared" si="1"/>
        <v>4</v>
      </c>
      <c r="E53" s="450">
        <v>2</v>
      </c>
      <c r="F53" s="375">
        <v>1000</v>
      </c>
      <c r="G53" s="450">
        <v>1</v>
      </c>
      <c r="H53" s="450"/>
      <c r="I53" s="450"/>
      <c r="J53" s="450"/>
      <c r="K53" s="450"/>
      <c r="L53" s="450">
        <v>1</v>
      </c>
      <c r="M53" s="450">
        <v>2</v>
      </c>
      <c r="N53" s="450"/>
      <c r="O53" s="450"/>
      <c r="P53" s="450"/>
      <c r="Q53" s="450"/>
      <c r="R53" s="450"/>
      <c r="S53" s="450"/>
      <c r="T53" s="449"/>
    </row>
    <row r="54" spans="1:20" s="447" customFormat="1" ht="14.25" customHeight="1">
      <c r="A54" s="144" t="s">
        <v>62</v>
      </c>
      <c r="B54" s="414">
        <v>9549</v>
      </c>
      <c r="C54" s="448">
        <f t="shared" si="0"/>
        <v>21.991831605403707</v>
      </c>
      <c r="D54" s="449">
        <f t="shared" si="1"/>
        <v>21</v>
      </c>
      <c r="E54" s="450">
        <v>12</v>
      </c>
      <c r="F54" s="375">
        <v>30875</v>
      </c>
      <c r="G54" s="450">
        <v>1</v>
      </c>
      <c r="H54" s="450"/>
      <c r="I54" s="450"/>
      <c r="J54" s="450"/>
      <c r="K54" s="450"/>
      <c r="L54" s="450">
        <v>2</v>
      </c>
      <c r="M54" s="450">
        <v>7</v>
      </c>
      <c r="N54" s="450">
        <v>3</v>
      </c>
      <c r="O54" s="450">
        <v>5</v>
      </c>
      <c r="P54" s="450">
        <v>1</v>
      </c>
      <c r="Q54" s="450"/>
      <c r="R54" s="450"/>
      <c r="S54" s="450"/>
      <c r="T54" s="449">
        <v>2</v>
      </c>
    </row>
    <row r="55" spans="1:20" s="447" customFormat="1" ht="14.25" customHeight="1">
      <c r="A55" s="144" t="s">
        <v>63</v>
      </c>
      <c r="B55" s="414">
        <v>1873</v>
      </c>
      <c r="C55" s="448">
        <f t="shared" si="0"/>
        <v>21.356113187399892</v>
      </c>
      <c r="D55" s="449">
        <f t="shared" si="1"/>
        <v>4</v>
      </c>
      <c r="E55" s="450">
        <v>1</v>
      </c>
      <c r="F55" s="375">
        <v>1000</v>
      </c>
      <c r="G55" s="450"/>
      <c r="H55" s="450"/>
      <c r="I55" s="450">
        <v>1</v>
      </c>
      <c r="J55" s="450"/>
      <c r="K55" s="450"/>
      <c r="L55" s="450">
        <v>1</v>
      </c>
      <c r="M55" s="450">
        <v>1</v>
      </c>
      <c r="N55" s="450"/>
      <c r="O55" s="450">
        <v>1</v>
      </c>
      <c r="P55" s="450"/>
      <c r="Q55" s="450"/>
      <c r="R55" s="450"/>
      <c r="S55" s="450"/>
      <c r="T55" s="449"/>
    </row>
    <row r="56" spans="1:20" s="447" customFormat="1" ht="14.25" customHeight="1">
      <c r="A56" s="144" t="s">
        <v>464</v>
      </c>
      <c r="B56" s="449"/>
      <c r="C56" s="379"/>
      <c r="D56" s="449">
        <f t="shared" si="1"/>
        <v>0</v>
      </c>
      <c r="E56" s="450"/>
      <c r="F56" s="375"/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0"/>
    </row>
    <row r="57" spans="1:20" s="447" customFormat="1" ht="17.25" customHeight="1">
      <c r="A57" s="451" t="s">
        <v>145</v>
      </c>
      <c r="B57" s="452">
        <f>SUM(B41:B55)</f>
        <v>29389</v>
      </c>
      <c r="C57" s="453">
        <f>D57/B57*10000</f>
        <v>16.332641464493516</v>
      </c>
      <c r="D57" s="452">
        <f>SUM(D41:D55)</f>
        <v>48</v>
      </c>
      <c r="E57" s="454">
        <f>SUM(E41:E56)</f>
        <v>19</v>
      </c>
      <c r="F57" s="455">
        <f>SUM(F41:F56)</f>
        <v>35875</v>
      </c>
      <c r="G57" s="454">
        <f>SUM(G41:G55)</f>
        <v>3</v>
      </c>
      <c r="H57" s="454">
        <f>SUM(H41:H55)</f>
        <v>0</v>
      </c>
      <c r="I57" s="454">
        <f t="shared" ref="I57:T57" si="2">SUM(I41:I55)</f>
        <v>2</v>
      </c>
      <c r="J57" s="454">
        <f t="shared" si="2"/>
        <v>0</v>
      </c>
      <c r="K57" s="454">
        <f t="shared" si="2"/>
        <v>0</v>
      </c>
      <c r="L57" s="454">
        <f t="shared" si="2"/>
        <v>4</v>
      </c>
      <c r="M57" s="454">
        <f t="shared" si="2"/>
        <v>13</v>
      </c>
      <c r="N57" s="454">
        <f t="shared" si="2"/>
        <v>6</v>
      </c>
      <c r="O57" s="454">
        <f t="shared" si="2"/>
        <v>13</v>
      </c>
      <c r="P57" s="454">
        <f t="shared" si="2"/>
        <v>4</v>
      </c>
      <c r="Q57" s="454">
        <f t="shared" si="2"/>
        <v>0</v>
      </c>
      <c r="R57" s="454">
        <f t="shared" si="2"/>
        <v>0</v>
      </c>
      <c r="S57" s="454">
        <f t="shared" si="2"/>
        <v>0</v>
      </c>
      <c r="T57" s="454">
        <f t="shared" si="2"/>
        <v>3</v>
      </c>
    </row>
  </sheetData>
  <mergeCells count="19">
    <mergeCell ref="R39:R40"/>
    <mergeCell ref="S39:S40"/>
    <mergeCell ref="T39:T40"/>
    <mergeCell ref="L39:L40"/>
    <mergeCell ref="M39:M40"/>
    <mergeCell ref="N39:N40"/>
    <mergeCell ref="O39:O40"/>
    <mergeCell ref="P39:P40"/>
    <mergeCell ref="Q39:Q40"/>
    <mergeCell ref="A37:T37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J15" sqref="J15"/>
    </sheetView>
  </sheetViews>
  <sheetFormatPr defaultRowHeight="12.75"/>
  <cols>
    <col min="1" max="1" width="5.28515625" style="82" customWidth="1"/>
    <col min="2" max="2" width="37.85546875" style="474" customWidth="1"/>
    <col min="3" max="3" width="8" style="82" customWidth="1"/>
    <col min="4" max="4" width="10" style="82" customWidth="1"/>
    <col min="5" max="5" width="8.42578125" style="82" customWidth="1"/>
    <col min="6" max="256" width="9.140625" style="81"/>
    <col min="257" max="257" width="5.28515625" style="81" customWidth="1"/>
    <col min="258" max="258" width="37.85546875" style="81" customWidth="1"/>
    <col min="259" max="259" width="8" style="81" customWidth="1"/>
    <col min="260" max="260" width="10" style="81" customWidth="1"/>
    <col min="261" max="261" width="8.42578125" style="81" customWidth="1"/>
    <col min="262" max="512" width="9.140625" style="81"/>
    <col min="513" max="513" width="5.28515625" style="81" customWidth="1"/>
    <col min="514" max="514" width="37.85546875" style="81" customWidth="1"/>
    <col min="515" max="515" width="8" style="81" customWidth="1"/>
    <col min="516" max="516" width="10" style="81" customWidth="1"/>
    <col min="517" max="517" width="8.42578125" style="81" customWidth="1"/>
    <col min="518" max="768" width="9.140625" style="81"/>
    <col min="769" max="769" width="5.28515625" style="81" customWidth="1"/>
    <col min="770" max="770" width="37.85546875" style="81" customWidth="1"/>
    <col min="771" max="771" width="8" style="81" customWidth="1"/>
    <col min="772" max="772" width="10" style="81" customWidth="1"/>
    <col min="773" max="773" width="8.42578125" style="81" customWidth="1"/>
    <col min="774" max="1024" width="9.140625" style="81"/>
    <col min="1025" max="1025" width="5.28515625" style="81" customWidth="1"/>
    <col min="1026" max="1026" width="37.85546875" style="81" customWidth="1"/>
    <col min="1027" max="1027" width="8" style="81" customWidth="1"/>
    <col min="1028" max="1028" width="10" style="81" customWidth="1"/>
    <col min="1029" max="1029" width="8.42578125" style="81" customWidth="1"/>
    <col min="1030" max="1280" width="9.140625" style="81"/>
    <col min="1281" max="1281" width="5.28515625" style="81" customWidth="1"/>
    <col min="1282" max="1282" width="37.85546875" style="81" customWidth="1"/>
    <col min="1283" max="1283" width="8" style="81" customWidth="1"/>
    <col min="1284" max="1284" width="10" style="81" customWidth="1"/>
    <col min="1285" max="1285" width="8.42578125" style="81" customWidth="1"/>
    <col min="1286" max="1536" width="9.140625" style="81"/>
    <col min="1537" max="1537" width="5.28515625" style="81" customWidth="1"/>
    <col min="1538" max="1538" width="37.85546875" style="81" customWidth="1"/>
    <col min="1539" max="1539" width="8" style="81" customWidth="1"/>
    <col min="1540" max="1540" width="10" style="81" customWidth="1"/>
    <col min="1541" max="1541" width="8.42578125" style="81" customWidth="1"/>
    <col min="1542" max="1792" width="9.140625" style="81"/>
    <col min="1793" max="1793" width="5.28515625" style="81" customWidth="1"/>
    <col min="1794" max="1794" width="37.85546875" style="81" customWidth="1"/>
    <col min="1795" max="1795" width="8" style="81" customWidth="1"/>
    <col min="1796" max="1796" width="10" style="81" customWidth="1"/>
    <col min="1797" max="1797" width="8.42578125" style="81" customWidth="1"/>
    <col min="1798" max="2048" width="9.140625" style="81"/>
    <col min="2049" max="2049" width="5.28515625" style="81" customWidth="1"/>
    <col min="2050" max="2050" width="37.85546875" style="81" customWidth="1"/>
    <col min="2051" max="2051" width="8" style="81" customWidth="1"/>
    <col min="2052" max="2052" width="10" style="81" customWidth="1"/>
    <col min="2053" max="2053" width="8.42578125" style="81" customWidth="1"/>
    <col min="2054" max="2304" width="9.140625" style="81"/>
    <col min="2305" max="2305" width="5.28515625" style="81" customWidth="1"/>
    <col min="2306" max="2306" width="37.85546875" style="81" customWidth="1"/>
    <col min="2307" max="2307" width="8" style="81" customWidth="1"/>
    <col min="2308" max="2308" width="10" style="81" customWidth="1"/>
    <col min="2309" max="2309" width="8.42578125" style="81" customWidth="1"/>
    <col min="2310" max="2560" width="9.140625" style="81"/>
    <col min="2561" max="2561" width="5.28515625" style="81" customWidth="1"/>
    <col min="2562" max="2562" width="37.85546875" style="81" customWidth="1"/>
    <col min="2563" max="2563" width="8" style="81" customWidth="1"/>
    <col min="2564" max="2564" width="10" style="81" customWidth="1"/>
    <col min="2565" max="2565" width="8.42578125" style="81" customWidth="1"/>
    <col min="2566" max="2816" width="9.140625" style="81"/>
    <col min="2817" max="2817" width="5.28515625" style="81" customWidth="1"/>
    <col min="2818" max="2818" width="37.85546875" style="81" customWidth="1"/>
    <col min="2819" max="2819" width="8" style="81" customWidth="1"/>
    <col min="2820" max="2820" width="10" style="81" customWidth="1"/>
    <col min="2821" max="2821" width="8.42578125" style="81" customWidth="1"/>
    <col min="2822" max="3072" width="9.140625" style="81"/>
    <col min="3073" max="3073" width="5.28515625" style="81" customWidth="1"/>
    <col min="3074" max="3074" width="37.85546875" style="81" customWidth="1"/>
    <col min="3075" max="3075" width="8" style="81" customWidth="1"/>
    <col min="3076" max="3076" width="10" style="81" customWidth="1"/>
    <col min="3077" max="3077" width="8.42578125" style="81" customWidth="1"/>
    <col min="3078" max="3328" width="9.140625" style="81"/>
    <col min="3329" max="3329" width="5.28515625" style="81" customWidth="1"/>
    <col min="3330" max="3330" width="37.85546875" style="81" customWidth="1"/>
    <col min="3331" max="3331" width="8" style="81" customWidth="1"/>
    <col min="3332" max="3332" width="10" style="81" customWidth="1"/>
    <col min="3333" max="3333" width="8.42578125" style="81" customWidth="1"/>
    <col min="3334" max="3584" width="9.140625" style="81"/>
    <col min="3585" max="3585" width="5.28515625" style="81" customWidth="1"/>
    <col min="3586" max="3586" width="37.85546875" style="81" customWidth="1"/>
    <col min="3587" max="3587" width="8" style="81" customWidth="1"/>
    <col min="3588" max="3588" width="10" style="81" customWidth="1"/>
    <col min="3589" max="3589" width="8.42578125" style="81" customWidth="1"/>
    <col min="3590" max="3840" width="9.140625" style="81"/>
    <col min="3841" max="3841" width="5.28515625" style="81" customWidth="1"/>
    <col min="3842" max="3842" width="37.85546875" style="81" customWidth="1"/>
    <col min="3843" max="3843" width="8" style="81" customWidth="1"/>
    <col min="3844" max="3844" width="10" style="81" customWidth="1"/>
    <col min="3845" max="3845" width="8.42578125" style="81" customWidth="1"/>
    <col min="3846" max="4096" width="9.140625" style="81"/>
    <col min="4097" max="4097" width="5.28515625" style="81" customWidth="1"/>
    <col min="4098" max="4098" width="37.85546875" style="81" customWidth="1"/>
    <col min="4099" max="4099" width="8" style="81" customWidth="1"/>
    <col min="4100" max="4100" width="10" style="81" customWidth="1"/>
    <col min="4101" max="4101" width="8.42578125" style="81" customWidth="1"/>
    <col min="4102" max="4352" width="9.140625" style="81"/>
    <col min="4353" max="4353" width="5.28515625" style="81" customWidth="1"/>
    <col min="4354" max="4354" width="37.85546875" style="81" customWidth="1"/>
    <col min="4355" max="4355" width="8" style="81" customWidth="1"/>
    <col min="4356" max="4356" width="10" style="81" customWidth="1"/>
    <col min="4357" max="4357" width="8.42578125" style="81" customWidth="1"/>
    <col min="4358" max="4608" width="9.140625" style="81"/>
    <col min="4609" max="4609" width="5.28515625" style="81" customWidth="1"/>
    <col min="4610" max="4610" width="37.85546875" style="81" customWidth="1"/>
    <col min="4611" max="4611" width="8" style="81" customWidth="1"/>
    <col min="4612" max="4612" width="10" style="81" customWidth="1"/>
    <col min="4613" max="4613" width="8.42578125" style="81" customWidth="1"/>
    <col min="4614" max="4864" width="9.140625" style="81"/>
    <col min="4865" max="4865" width="5.28515625" style="81" customWidth="1"/>
    <col min="4866" max="4866" width="37.85546875" style="81" customWidth="1"/>
    <col min="4867" max="4867" width="8" style="81" customWidth="1"/>
    <col min="4868" max="4868" width="10" style="81" customWidth="1"/>
    <col min="4869" max="4869" width="8.42578125" style="81" customWidth="1"/>
    <col min="4870" max="5120" width="9.140625" style="81"/>
    <col min="5121" max="5121" width="5.28515625" style="81" customWidth="1"/>
    <col min="5122" max="5122" width="37.85546875" style="81" customWidth="1"/>
    <col min="5123" max="5123" width="8" style="81" customWidth="1"/>
    <col min="5124" max="5124" width="10" style="81" customWidth="1"/>
    <col min="5125" max="5125" width="8.42578125" style="81" customWidth="1"/>
    <col min="5126" max="5376" width="9.140625" style="81"/>
    <col min="5377" max="5377" width="5.28515625" style="81" customWidth="1"/>
    <col min="5378" max="5378" width="37.85546875" style="81" customWidth="1"/>
    <col min="5379" max="5379" width="8" style="81" customWidth="1"/>
    <col min="5380" max="5380" width="10" style="81" customWidth="1"/>
    <col min="5381" max="5381" width="8.42578125" style="81" customWidth="1"/>
    <col min="5382" max="5632" width="9.140625" style="81"/>
    <col min="5633" max="5633" width="5.28515625" style="81" customWidth="1"/>
    <col min="5634" max="5634" width="37.85546875" style="81" customWidth="1"/>
    <col min="5635" max="5635" width="8" style="81" customWidth="1"/>
    <col min="5636" max="5636" width="10" style="81" customWidth="1"/>
    <col min="5637" max="5637" width="8.42578125" style="81" customWidth="1"/>
    <col min="5638" max="5888" width="9.140625" style="81"/>
    <col min="5889" max="5889" width="5.28515625" style="81" customWidth="1"/>
    <col min="5890" max="5890" width="37.85546875" style="81" customWidth="1"/>
    <col min="5891" max="5891" width="8" style="81" customWidth="1"/>
    <col min="5892" max="5892" width="10" style="81" customWidth="1"/>
    <col min="5893" max="5893" width="8.42578125" style="81" customWidth="1"/>
    <col min="5894" max="6144" width="9.140625" style="81"/>
    <col min="6145" max="6145" width="5.28515625" style="81" customWidth="1"/>
    <col min="6146" max="6146" width="37.85546875" style="81" customWidth="1"/>
    <col min="6147" max="6147" width="8" style="81" customWidth="1"/>
    <col min="6148" max="6148" width="10" style="81" customWidth="1"/>
    <col min="6149" max="6149" width="8.42578125" style="81" customWidth="1"/>
    <col min="6150" max="6400" width="9.140625" style="81"/>
    <col min="6401" max="6401" width="5.28515625" style="81" customWidth="1"/>
    <col min="6402" max="6402" width="37.85546875" style="81" customWidth="1"/>
    <col min="6403" max="6403" width="8" style="81" customWidth="1"/>
    <col min="6404" max="6404" width="10" style="81" customWidth="1"/>
    <col min="6405" max="6405" width="8.42578125" style="81" customWidth="1"/>
    <col min="6406" max="6656" width="9.140625" style="81"/>
    <col min="6657" max="6657" width="5.28515625" style="81" customWidth="1"/>
    <col min="6658" max="6658" width="37.85546875" style="81" customWidth="1"/>
    <col min="6659" max="6659" width="8" style="81" customWidth="1"/>
    <col min="6660" max="6660" width="10" style="81" customWidth="1"/>
    <col min="6661" max="6661" width="8.42578125" style="81" customWidth="1"/>
    <col min="6662" max="6912" width="9.140625" style="81"/>
    <col min="6913" max="6913" width="5.28515625" style="81" customWidth="1"/>
    <col min="6914" max="6914" width="37.85546875" style="81" customWidth="1"/>
    <col min="6915" max="6915" width="8" style="81" customWidth="1"/>
    <col min="6916" max="6916" width="10" style="81" customWidth="1"/>
    <col min="6917" max="6917" width="8.42578125" style="81" customWidth="1"/>
    <col min="6918" max="7168" width="9.140625" style="81"/>
    <col min="7169" max="7169" width="5.28515625" style="81" customWidth="1"/>
    <col min="7170" max="7170" width="37.85546875" style="81" customWidth="1"/>
    <col min="7171" max="7171" width="8" style="81" customWidth="1"/>
    <col min="7172" max="7172" width="10" style="81" customWidth="1"/>
    <col min="7173" max="7173" width="8.42578125" style="81" customWidth="1"/>
    <col min="7174" max="7424" width="9.140625" style="81"/>
    <col min="7425" max="7425" width="5.28515625" style="81" customWidth="1"/>
    <col min="7426" max="7426" width="37.85546875" style="81" customWidth="1"/>
    <col min="7427" max="7427" width="8" style="81" customWidth="1"/>
    <col min="7428" max="7428" width="10" style="81" customWidth="1"/>
    <col min="7429" max="7429" width="8.42578125" style="81" customWidth="1"/>
    <col min="7430" max="7680" width="9.140625" style="81"/>
    <col min="7681" max="7681" width="5.28515625" style="81" customWidth="1"/>
    <col min="7682" max="7682" width="37.85546875" style="81" customWidth="1"/>
    <col min="7683" max="7683" width="8" style="81" customWidth="1"/>
    <col min="7684" max="7684" width="10" style="81" customWidth="1"/>
    <col min="7685" max="7685" width="8.42578125" style="81" customWidth="1"/>
    <col min="7686" max="7936" width="9.140625" style="81"/>
    <col min="7937" max="7937" width="5.28515625" style="81" customWidth="1"/>
    <col min="7938" max="7938" width="37.85546875" style="81" customWidth="1"/>
    <col min="7939" max="7939" width="8" style="81" customWidth="1"/>
    <col min="7940" max="7940" width="10" style="81" customWidth="1"/>
    <col min="7941" max="7941" width="8.42578125" style="81" customWidth="1"/>
    <col min="7942" max="8192" width="9.140625" style="81"/>
    <col min="8193" max="8193" width="5.28515625" style="81" customWidth="1"/>
    <col min="8194" max="8194" width="37.85546875" style="81" customWidth="1"/>
    <col min="8195" max="8195" width="8" style="81" customWidth="1"/>
    <col min="8196" max="8196" width="10" style="81" customWidth="1"/>
    <col min="8197" max="8197" width="8.42578125" style="81" customWidth="1"/>
    <col min="8198" max="8448" width="9.140625" style="81"/>
    <col min="8449" max="8449" width="5.28515625" style="81" customWidth="1"/>
    <col min="8450" max="8450" width="37.85546875" style="81" customWidth="1"/>
    <col min="8451" max="8451" width="8" style="81" customWidth="1"/>
    <col min="8452" max="8452" width="10" style="81" customWidth="1"/>
    <col min="8453" max="8453" width="8.42578125" style="81" customWidth="1"/>
    <col min="8454" max="8704" width="9.140625" style="81"/>
    <col min="8705" max="8705" width="5.28515625" style="81" customWidth="1"/>
    <col min="8706" max="8706" width="37.85546875" style="81" customWidth="1"/>
    <col min="8707" max="8707" width="8" style="81" customWidth="1"/>
    <col min="8708" max="8708" width="10" style="81" customWidth="1"/>
    <col min="8709" max="8709" width="8.42578125" style="81" customWidth="1"/>
    <col min="8710" max="8960" width="9.140625" style="81"/>
    <col min="8961" max="8961" width="5.28515625" style="81" customWidth="1"/>
    <col min="8962" max="8962" width="37.85546875" style="81" customWidth="1"/>
    <col min="8963" max="8963" width="8" style="81" customWidth="1"/>
    <col min="8964" max="8964" width="10" style="81" customWidth="1"/>
    <col min="8965" max="8965" width="8.42578125" style="81" customWidth="1"/>
    <col min="8966" max="9216" width="9.140625" style="81"/>
    <col min="9217" max="9217" width="5.28515625" style="81" customWidth="1"/>
    <col min="9218" max="9218" width="37.85546875" style="81" customWidth="1"/>
    <col min="9219" max="9219" width="8" style="81" customWidth="1"/>
    <col min="9220" max="9220" width="10" style="81" customWidth="1"/>
    <col min="9221" max="9221" width="8.42578125" style="81" customWidth="1"/>
    <col min="9222" max="9472" width="9.140625" style="81"/>
    <col min="9473" max="9473" width="5.28515625" style="81" customWidth="1"/>
    <col min="9474" max="9474" width="37.85546875" style="81" customWidth="1"/>
    <col min="9475" max="9475" width="8" style="81" customWidth="1"/>
    <col min="9476" max="9476" width="10" style="81" customWidth="1"/>
    <col min="9477" max="9477" width="8.42578125" style="81" customWidth="1"/>
    <col min="9478" max="9728" width="9.140625" style="81"/>
    <col min="9729" max="9729" width="5.28515625" style="81" customWidth="1"/>
    <col min="9730" max="9730" width="37.85546875" style="81" customWidth="1"/>
    <col min="9731" max="9731" width="8" style="81" customWidth="1"/>
    <col min="9732" max="9732" width="10" style="81" customWidth="1"/>
    <col min="9733" max="9733" width="8.42578125" style="81" customWidth="1"/>
    <col min="9734" max="9984" width="9.140625" style="81"/>
    <col min="9985" max="9985" width="5.28515625" style="81" customWidth="1"/>
    <col min="9986" max="9986" width="37.85546875" style="81" customWidth="1"/>
    <col min="9987" max="9987" width="8" style="81" customWidth="1"/>
    <col min="9988" max="9988" width="10" style="81" customWidth="1"/>
    <col min="9989" max="9989" width="8.42578125" style="81" customWidth="1"/>
    <col min="9990" max="10240" width="9.140625" style="81"/>
    <col min="10241" max="10241" width="5.28515625" style="81" customWidth="1"/>
    <col min="10242" max="10242" width="37.85546875" style="81" customWidth="1"/>
    <col min="10243" max="10243" width="8" style="81" customWidth="1"/>
    <col min="10244" max="10244" width="10" style="81" customWidth="1"/>
    <col min="10245" max="10245" width="8.42578125" style="81" customWidth="1"/>
    <col min="10246" max="10496" width="9.140625" style="81"/>
    <col min="10497" max="10497" width="5.28515625" style="81" customWidth="1"/>
    <col min="10498" max="10498" width="37.85546875" style="81" customWidth="1"/>
    <col min="10499" max="10499" width="8" style="81" customWidth="1"/>
    <col min="10500" max="10500" width="10" style="81" customWidth="1"/>
    <col min="10501" max="10501" width="8.42578125" style="81" customWidth="1"/>
    <col min="10502" max="10752" width="9.140625" style="81"/>
    <col min="10753" max="10753" width="5.28515625" style="81" customWidth="1"/>
    <col min="10754" max="10754" width="37.85546875" style="81" customWidth="1"/>
    <col min="10755" max="10755" width="8" style="81" customWidth="1"/>
    <col min="10756" max="10756" width="10" style="81" customWidth="1"/>
    <col min="10757" max="10757" width="8.42578125" style="81" customWidth="1"/>
    <col min="10758" max="11008" width="9.140625" style="81"/>
    <col min="11009" max="11009" width="5.28515625" style="81" customWidth="1"/>
    <col min="11010" max="11010" width="37.85546875" style="81" customWidth="1"/>
    <col min="11011" max="11011" width="8" style="81" customWidth="1"/>
    <col min="11012" max="11012" width="10" style="81" customWidth="1"/>
    <col min="11013" max="11013" width="8.42578125" style="81" customWidth="1"/>
    <col min="11014" max="11264" width="9.140625" style="81"/>
    <col min="11265" max="11265" width="5.28515625" style="81" customWidth="1"/>
    <col min="11266" max="11266" width="37.85546875" style="81" customWidth="1"/>
    <col min="11267" max="11267" width="8" style="81" customWidth="1"/>
    <col min="11268" max="11268" width="10" style="81" customWidth="1"/>
    <col min="11269" max="11269" width="8.42578125" style="81" customWidth="1"/>
    <col min="11270" max="11520" width="9.140625" style="81"/>
    <col min="11521" max="11521" width="5.28515625" style="81" customWidth="1"/>
    <col min="11522" max="11522" width="37.85546875" style="81" customWidth="1"/>
    <col min="11523" max="11523" width="8" style="81" customWidth="1"/>
    <col min="11524" max="11524" width="10" style="81" customWidth="1"/>
    <col min="11525" max="11525" width="8.42578125" style="81" customWidth="1"/>
    <col min="11526" max="11776" width="9.140625" style="81"/>
    <col min="11777" max="11777" width="5.28515625" style="81" customWidth="1"/>
    <col min="11778" max="11778" width="37.85546875" style="81" customWidth="1"/>
    <col min="11779" max="11779" width="8" style="81" customWidth="1"/>
    <col min="11780" max="11780" width="10" style="81" customWidth="1"/>
    <col min="11781" max="11781" width="8.42578125" style="81" customWidth="1"/>
    <col min="11782" max="12032" width="9.140625" style="81"/>
    <col min="12033" max="12033" width="5.28515625" style="81" customWidth="1"/>
    <col min="12034" max="12034" width="37.85546875" style="81" customWidth="1"/>
    <col min="12035" max="12035" width="8" style="81" customWidth="1"/>
    <col min="12036" max="12036" width="10" style="81" customWidth="1"/>
    <col min="12037" max="12037" width="8.42578125" style="81" customWidth="1"/>
    <col min="12038" max="12288" width="9.140625" style="81"/>
    <col min="12289" max="12289" width="5.28515625" style="81" customWidth="1"/>
    <col min="12290" max="12290" width="37.85546875" style="81" customWidth="1"/>
    <col min="12291" max="12291" width="8" style="81" customWidth="1"/>
    <col min="12292" max="12292" width="10" style="81" customWidth="1"/>
    <col min="12293" max="12293" width="8.42578125" style="81" customWidth="1"/>
    <col min="12294" max="12544" width="9.140625" style="81"/>
    <col min="12545" max="12545" width="5.28515625" style="81" customWidth="1"/>
    <col min="12546" max="12546" width="37.85546875" style="81" customWidth="1"/>
    <col min="12547" max="12547" width="8" style="81" customWidth="1"/>
    <col min="12548" max="12548" width="10" style="81" customWidth="1"/>
    <col min="12549" max="12549" width="8.42578125" style="81" customWidth="1"/>
    <col min="12550" max="12800" width="9.140625" style="81"/>
    <col min="12801" max="12801" width="5.28515625" style="81" customWidth="1"/>
    <col min="12802" max="12802" width="37.85546875" style="81" customWidth="1"/>
    <col min="12803" max="12803" width="8" style="81" customWidth="1"/>
    <col min="12804" max="12804" width="10" style="81" customWidth="1"/>
    <col min="12805" max="12805" width="8.42578125" style="81" customWidth="1"/>
    <col min="12806" max="13056" width="9.140625" style="81"/>
    <col min="13057" max="13057" width="5.28515625" style="81" customWidth="1"/>
    <col min="13058" max="13058" width="37.85546875" style="81" customWidth="1"/>
    <col min="13059" max="13059" width="8" style="81" customWidth="1"/>
    <col min="13060" max="13060" width="10" style="81" customWidth="1"/>
    <col min="13061" max="13061" width="8.42578125" style="81" customWidth="1"/>
    <col min="13062" max="13312" width="9.140625" style="81"/>
    <col min="13313" max="13313" width="5.28515625" style="81" customWidth="1"/>
    <col min="13314" max="13314" width="37.85546875" style="81" customWidth="1"/>
    <col min="13315" max="13315" width="8" style="81" customWidth="1"/>
    <col min="13316" max="13316" width="10" style="81" customWidth="1"/>
    <col min="13317" max="13317" width="8.42578125" style="81" customWidth="1"/>
    <col min="13318" max="13568" width="9.140625" style="81"/>
    <col min="13569" max="13569" width="5.28515625" style="81" customWidth="1"/>
    <col min="13570" max="13570" width="37.85546875" style="81" customWidth="1"/>
    <col min="13571" max="13571" width="8" style="81" customWidth="1"/>
    <col min="13572" max="13572" width="10" style="81" customWidth="1"/>
    <col min="13573" max="13573" width="8.42578125" style="81" customWidth="1"/>
    <col min="13574" max="13824" width="9.140625" style="81"/>
    <col min="13825" max="13825" width="5.28515625" style="81" customWidth="1"/>
    <col min="13826" max="13826" width="37.85546875" style="81" customWidth="1"/>
    <col min="13827" max="13827" width="8" style="81" customWidth="1"/>
    <col min="13828" max="13828" width="10" style="81" customWidth="1"/>
    <col min="13829" max="13829" width="8.42578125" style="81" customWidth="1"/>
    <col min="13830" max="14080" width="9.140625" style="81"/>
    <col min="14081" max="14081" width="5.28515625" style="81" customWidth="1"/>
    <col min="14082" max="14082" width="37.85546875" style="81" customWidth="1"/>
    <col min="14083" max="14083" width="8" style="81" customWidth="1"/>
    <col min="14084" max="14084" width="10" style="81" customWidth="1"/>
    <col min="14085" max="14085" width="8.42578125" style="81" customWidth="1"/>
    <col min="14086" max="14336" width="9.140625" style="81"/>
    <col min="14337" max="14337" width="5.28515625" style="81" customWidth="1"/>
    <col min="14338" max="14338" width="37.85546875" style="81" customWidth="1"/>
    <col min="14339" max="14339" width="8" style="81" customWidth="1"/>
    <col min="14340" max="14340" width="10" style="81" customWidth="1"/>
    <col min="14341" max="14341" width="8.42578125" style="81" customWidth="1"/>
    <col min="14342" max="14592" width="9.140625" style="81"/>
    <col min="14593" max="14593" width="5.28515625" style="81" customWidth="1"/>
    <col min="14594" max="14594" width="37.85546875" style="81" customWidth="1"/>
    <col min="14595" max="14595" width="8" style="81" customWidth="1"/>
    <col min="14596" max="14596" width="10" style="81" customWidth="1"/>
    <col min="14597" max="14597" width="8.42578125" style="81" customWidth="1"/>
    <col min="14598" max="14848" width="9.140625" style="81"/>
    <col min="14849" max="14849" width="5.28515625" style="81" customWidth="1"/>
    <col min="14850" max="14850" width="37.85546875" style="81" customWidth="1"/>
    <col min="14851" max="14851" width="8" style="81" customWidth="1"/>
    <col min="14852" max="14852" width="10" style="81" customWidth="1"/>
    <col min="14853" max="14853" width="8.42578125" style="81" customWidth="1"/>
    <col min="14854" max="15104" width="9.140625" style="81"/>
    <col min="15105" max="15105" width="5.28515625" style="81" customWidth="1"/>
    <col min="15106" max="15106" width="37.85546875" style="81" customWidth="1"/>
    <col min="15107" max="15107" width="8" style="81" customWidth="1"/>
    <col min="15108" max="15108" width="10" style="81" customWidth="1"/>
    <col min="15109" max="15109" width="8.42578125" style="81" customWidth="1"/>
    <col min="15110" max="15360" width="9.140625" style="81"/>
    <col min="15361" max="15361" width="5.28515625" style="81" customWidth="1"/>
    <col min="15362" max="15362" width="37.85546875" style="81" customWidth="1"/>
    <col min="15363" max="15363" width="8" style="81" customWidth="1"/>
    <col min="15364" max="15364" width="10" style="81" customWidth="1"/>
    <col min="15365" max="15365" width="8.42578125" style="81" customWidth="1"/>
    <col min="15366" max="15616" width="9.140625" style="81"/>
    <col min="15617" max="15617" width="5.28515625" style="81" customWidth="1"/>
    <col min="15618" max="15618" width="37.85546875" style="81" customWidth="1"/>
    <col min="15619" max="15619" width="8" style="81" customWidth="1"/>
    <col min="15620" max="15620" width="10" style="81" customWidth="1"/>
    <col min="15621" max="15621" width="8.42578125" style="81" customWidth="1"/>
    <col min="15622" max="15872" width="9.140625" style="81"/>
    <col min="15873" max="15873" width="5.28515625" style="81" customWidth="1"/>
    <col min="15874" max="15874" width="37.85546875" style="81" customWidth="1"/>
    <col min="15875" max="15875" width="8" style="81" customWidth="1"/>
    <col min="15876" max="15876" width="10" style="81" customWidth="1"/>
    <col min="15877" max="15877" width="8.42578125" style="81" customWidth="1"/>
    <col min="15878" max="16128" width="9.140625" style="81"/>
    <col min="16129" max="16129" width="5.28515625" style="81" customWidth="1"/>
    <col min="16130" max="16130" width="37.85546875" style="81" customWidth="1"/>
    <col min="16131" max="16131" width="8" style="81" customWidth="1"/>
    <col min="16132" max="16132" width="10" style="81" customWidth="1"/>
    <col min="16133" max="16133" width="8.42578125" style="81" customWidth="1"/>
    <col min="16134" max="16384" width="9.140625" style="81"/>
  </cols>
  <sheetData>
    <row r="1" spans="1:6" ht="15">
      <c r="B1" s="83" t="s">
        <v>465</v>
      </c>
      <c r="C1" s="83"/>
      <c r="D1" s="83"/>
    </row>
    <row r="2" spans="1:6" ht="11.25" customHeight="1">
      <c r="B2" s="458"/>
      <c r="C2" s="458"/>
      <c r="D2" s="458"/>
    </row>
    <row r="3" spans="1:6" ht="14.25" customHeight="1">
      <c r="B3" s="459" t="s">
        <v>311</v>
      </c>
    </row>
    <row r="4" spans="1:6" s="463" customFormat="1" ht="28.5" customHeight="1">
      <c r="A4" s="460" t="s">
        <v>3</v>
      </c>
      <c r="B4" s="461"/>
      <c r="C4" s="9">
        <v>2013</v>
      </c>
      <c r="D4" s="9">
        <v>2014</v>
      </c>
      <c r="E4" s="462" t="s">
        <v>466</v>
      </c>
    </row>
    <row r="5" spans="1:6" s="463" customFormat="1" ht="16.5" customHeight="1">
      <c r="A5" s="91" t="s">
        <v>467</v>
      </c>
      <c r="B5" s="91"/>
      <c r="C5" s="445">
        <v>29341</v>
      </c>
      <c r="D5" s="445">
        <v>29389</v>
      </c>
      <c r="E5" s="446">
        <f>D5/C5*100</f>
        <v>100.16359360621657</v>
      </c>
    </row>
    <row r="6" spans="1:6" s="463" customFormat="1" ht="15" customHeight="1">
      <c r="A6" s="464" t="s">
        <v>468</v>
      </c>
      <c r="B6" s="464"/>
      <c r="C6" s="448">
        <f>SUM(C7:C21)-C15</f>
        <v>37</v>
      </c>
      <c r="D6" s="448">
        <f>SUM(D7:D21)-D15</f>
        <v>48</v>
      </c>
      <c r="E6" s="375">
        <f>D6/C6*100</f>
        <v>129.72972972972974</v>
      </c>
    </row>
    <row r="7" spans="1:6" s="463" customFormat="1" ht="15" customHeight="1">
      <c r="A7" s="465" t="s">
        <v>469</v>
      </c>
      <c r="B7" s="466" t="s">
        <v>470</v>
      </c>
      <c r="C7" s="448">
        <v>1</v>
      </c>
      <c r="D7" s="448">
        <v>0</v>
      </c>
      <c r="E7" s="375">
        <v>0</v>
      </c>
    </row>
    <row r="8" spans="1:6" s="463" customFormat="1" ht="15" customHeight="1">
      <c r="A8" s="465"/>
      <c r="B8" s="466" t="s">
        <v>471</v>
      </c>
      <c r="C8" s="448">
        <v>0</v>
      </c>
      <c r="D8" s="448">
        <v>2</v>
      </c>
      <c r="E8" s="375">
        <v>0</v>
      </c>
    </row>
    <row r="9" spans="1:6" s="463" customFormat="1" ht="15" customHeight="1">
      <c r="A9" s="465"/>
      <c r="B9" s="466" t="s">
        <v>449</v>
      </c>
      <c r="C9" s="448">
        <v>5</v>
      </c>
      <c r="D9" s="448">
        <v>3</v>
      </c>
      <c r="E9" s="375">
        <v>0</v>
      </c>
    </row>
    <row r="10" spans="1:6" s="463" customFormat="1" ht="15" customHeight="1">
      <c r="A10" s="465"/>
      <c r="B10" s="466" t="s">
        <v>472</v>
      </c>
      <c r="C10" s="448">
        <v>0</v>
      </c>
      <c r="D10" s="448">
        <v>0</v>
      </c>
      <c r="E10" s="375">
        <v>0</v>
      </c>
    </row>
    <row r="11" spans="1:6" s="463" customFormat="1" ht="15" customHeight="1">
      <c r="A11" s="465"/>
      <c r="B11" s="466" t="s">
        <v>473</v>
      </c>
      <c r="C11" s="448">
        <v>0</v>
      </c>
      <c r="D11" s="448">
        <v>0</v>
      </c>
      <c r="E11" s="375">
        <v>0</v>
      </c>
    </row>
    <row r="12" spans="1:6" s="463" customFormat="1" ht="15" customHeight="1">
      <c r="A12" s="465"/>
      <c r="B12" s="466" t="s">
        <v>474</v>
      </c>
      <c r="C12" s="448">
        <v>0</v>
      </c>
      <c r="D12" s="448">
        <v>4</v>
      </c>
      <c r="E12" s="375">
        <v>0</v>
      </c>
    </row>
    <row r="13" spans="1:6" s="463" customFormat="1" ht="15" customHeight="1">
      <c r="A13" s="465"/>
      <c r="B13" s="467" t="s">
        <v>475</v>
      </c>
      <c r="C13" s="448">
        <v>13</v>
      </c>
      <c r="D13" s="448">
        <v>15</v>
      </c>
      <c r="E13" s="375">
        <f>D13/C13*100</f>
        <v>115.38461538461537</v>
      </c>
    </row>
    <row r="14" spans="1:6" s="463" customFormat="1" ht="15" customHeight="1">
      <c r="A14" s="465"/>
      <c r="B14" s="467" t="s">
        <v>476</v>
      </c>
      <c r="C14" s="448">
        <v>11</v>
      </c>
      <c r="D14" s="448">
        <v>17</v>
      </c>
      <c r="E14" s="375">
        <f>D14/C14*100</f>
        <v>154.54545454545453</v>
      </c>
      <c r="F14" s="463" t="s">
        <v>477</v>
      </c>
    </row>
    <row r="15" spans="1:6" s="463" customFormat="1" ht="15" customHeight="1">
      <c r="A15" s="465"/>
      <c r="B15" s="467" t="s">
        <v>478</v>
      </c>
      <c r="C15" s="448">
        <v>2</v>
      </c>
      <c r="D15" s="448">
        <v>13</v>
      </c>
      <c r="E15" s="375">
        <v>0</v>
      </c>
    </row>
    <row r="16" spans="1:6" s="463" customFormat="1" ht="26.25" customHeight="1">
      <c r="A16" s="465"/>
      <c r="B16" s="468" t="s">
        <v>479</v>
      </c>
      <c r="C16" s="448">
        <v>5</v>
      </c>
      <c r="D16" s="448">
        <v>4</v>
      </c>
      <c r="E16" s="375">
        <f>D16/C16*100</f>
        <v>80</v>
      </c>
    </row>
    <row r="17" spans="1:5" s="463" customFormat="1" ht="15" customHeight="1">
      <c r="A17" s="465"/>
      <c r="B17" s="466" t="s">
        <v>480</v>
      </c>
      <c r="C17" s="448">
        <v>0</v>
      </c>
      <c r="D17" s="448">
        <v>0</v>
      </c>
      <c r="E17" s="375">
        <v>0</v>
      </c>
    </row>
    <row r="18" spans="1:5" s="463" customFormat="1" ht="15" customHeight="1">
      <c r="A18" s="465"/>
      <c r="B18" s="466" t="s">
        <v>481</v>
      </c>
      <c r="C18" s="448">
        <v>0</v>
      </c>
      <c r="D18" s="448">
        <v>0</v>
      </c>
      <c r="E18" s="375">
        <v>0</v>
      </c>
    </row>
    <row r="19" spans="1:5" s="463" customFormat="1" ht="15" customHeight="1">
      <c r="A19" s="465"/>
      <c r="B19" s="466" t="s">
        <v>482</v>
      </c>
      <c r="C19" s="448">
        <v>0</v>
      </c>
      <c r="D19" s="448">
        <v>0</v>
      </c>
      <c r="E19" s="375">
        <v>0</v>
      </c>
    </row>
    <row r="20" spans="1:5" s="463" customFormat="1" ht="15" customHeight="1">
      <c r="A20" s="465"/>
      <c r="B20" s="466" t="s">
        <v>483</v>
      </c>
      <c r="C20" s="448">
        <v>0</v>
      </c>
      <c r="D20" s="448">
        <v>0</v>
      </c>
      <c r="E20" s="375">
        <v>0</v>
      </c>
    </row>
    <row r="21" spans="1:5" s="463" customFormat="1" ht="15" customHeight="1">
      <c r="A21" s="465"/>
      <c r="B21" s="466" t="s">
        <v>464</v>
      </c>
      <c r="C21" s="448">
        <v>2</v>
      </c>
      <c r="D21" s="448">
        <v>3</v>
      </c>
      <c r="E21" s="375">
        <f>D21/C21*100</f>
        <v>150</v>
      </c>
    </row>
    <row r="22" spans="1:5" s="463" customFormat="1" ht="15" customHeight="1">
      <c r="A22" s="465" t="s">
        <v>484</v>
      </c>
      <c r="B22" s="466" t="s">
        <v>485</v>
      </c>
      <c r="C22" s="448">
        <v>15</v>
      </c>
      <c r="D22" s="448">
        <v>14</v>
      </c>
      <c r="E22" s="375">
        <f>D22/C22*100</f>
        <v>93.333333333333329</v>
      </c>
    </row>
    <row r="23" spans="1:5" s="463" customFormat="1" ht="15" customHeight="1">
      <c r="A23" s="465"/>
      <c r="B23" s="466" t="s">
        <v>486</v>
      </c>
      <c r="C23" s="448">
        <v>4</v>
      </c>
      <c r="D23" s="448">
        <v>10</v>
      </c>
      <c r="E23" s="375">
        <f>D23/C23*100</f>
        <v>250</v>
      </c>
    </row>
    <row r="24" spans="1:5" s="463" customFormat="1" ht="15" customHeight="1">
      <c r="A24" s="465"/>
      <c r="B24" s="466" t="s">
        <v>487</v>
      </c>
      <c r="C24" s="448">
        <v>1</v>
      </c>
      <c r="D24" s="448">
        <v>1</v>
      </c>
      <c r="E24" s="375">
        <v>0</v>
      </c>
    </row>
    <row r="25" spans="1:5" s="463" customFormat="1" ht="15" customHeight="1">
      <c r="A25" s="465"/>
      <c r="B25" s="466" t="s">
        <v>488</v>
      </c>
      <c r="C25" s="448">
        <v>14</v>
      </c>
      <c r="D25" s="448">
        <v>13</v>
      </c>
      <c r="E25" s="375">
        <f>D25/C25*100</f>
        <v>92.857142857142861</v>
      </c>
    </row>
    <row r="26" spans="1:5" s="463" customFormat="1" ht="18" customHeight="1">
      <c r="A26" s="465"/>
      <c r="B26" s="466" t="s">
        <v>489</v>
      </c>
      <c r="C26" s="448">
        <v>1</v>
      </c>
      <c r="D26" s="448">
        <v>0</v>
      </c>
      <c r="E26" s="375">
        <v>0</v>
      </c>
    </row>
    <row r="27" spans="1:5" s="463" customFormat="1" ht="15" customHeight="1">
      <c r="A27" s="92" t="s">
        <v>490</v>
      </c>
      <c r="B27" s="466" t="s">
        <v>491</v>
      </c>
      <c r="C27" s="448">
        <v>12</v>
      </c>
      <c r="D27" s="448">
        <v>12</v>
      </c>
      <c r="E27" s="375">
        <f t="shared" ref="E27:E35" si="0">D27/C27*100</f>
        <v>100</v>
      </c>
    </row>
    <row r="28" spans="1:5" s="463" customFormat="1" ht="15" customHeight="1">
      <c r="A28" s="92"/>
      <c r="B28" s="466" t="s">
        <v>492</v>
      </c>
      <c r="C28" s="448">
        <v>23</v>
      </c>
      <c r="D28" s="448">
        <v>30</v>
      </c>
      <c r="E28" s="375">
        <f t="shared" si="0"/>
        <v>130.43478260869566</v>
      </c>
    </row>
    <row r="29" spans="1:5" s="463" customFormat="1" ht="15" customHeight="1">
      <c r="A29" s="92"/>
      <c r="B29" s="466" t="s">
        <v>493</v>
      </c>
      <c r="C29" s="448">
        <v>1</v>
      </c>
      <c r="D29" s="448">
        <v>5</v>
      </c>
      <c r="E29" s="375">
        <f t="shared" si="0"/>
        <v>500</v>
      </c>
    </row>
    <row r="30" spans="1:5" s="463" customFormat="1" ht="15" customHeight="1">
      <c r="A30" s="92"/>
      <c r="B30" s="466" t="s">
        <v>494</v>
      </c>
      <c r="C30" s="379">
        <v>1</v>
      </c>
      <c r="D30" s="448">
        <v>1</v>
      </c>
      <c r="E30" s="375">
        <v>0</v>
      </c>
    </row>
    <row r="31" spans="1:5" s="463" customFormat="1" ht="15" customHeight="1">
      <c r="A31" s="469" t="s">
        <v>495</v>
      </c>
      <c r="B31" s="469"/>
      <c r="C31" s="448">
        <v>26</v>
      </c>
      <c r="D31" s="448">
        <v>43</v>
      </c>
      <c r="E31" s="375">
        <f t="shared" si="0"/>
        <v>165.38461538461539</v>
      </c>
    </row>
    <row r="32" spans="1:5" s="463" customFormat="1" ht="15" customHeight="1">
      <c r="A32" s="464" t="s">
        <v>496</v>
      </c>
      <c r="B32" s="464"/>
      <c r="C32" s="375">
        <v>12.4</v>
      </c>
      <c r="D32" s="375">
        <v>78.400000000000006</v>
      </c>
      <c r="E32" s="375">
        <f t="shared" si="0"/>
        <v>632.25806451612914</v>
      </c>
    </row>
    <row r="33" spans="1:5" s="463" customFormat="1" ht="15" customHeight="1">
      <c r="A33" s="464" t="s">
        <v>497</v>
      </c>
      <c r="B33" s="464"/>
      <c r="C33" s="375">
        <v>9.1999999999999993</v>
      </c>
      <c r="D33" s="375">
        <v>42.5</v>
      </c>
      <c r="E33" s="375">
        <f t="shared" si="0"/>
        <v>461.95652173913049</v>
      </c>
    </row>
    <row r="34" spans="1:5" s="463" customFormat="1" ht="15" customHeight="1">
      <c r="A34" s="464" t="s">
        <v>498</v>
      </c>
      <c r="B34" s="464"/>
      <c r="C34" s="373">
        <v>17.600000000000001</v>
      </c>
      <c r="D34" s="373">
        <v>56.7</v>
      </c>
      <c r="E34" s="375">
        <v>0</v>
      </c>
    </row>
    <row r="35" spans="1:5" s="463" customFormat="1" ht="25.5" customHeight="1">
      <c r="A35" s="470" t="s">
        <v>499</v>
      </c>
      <c r="B35" s="470"/>
      <c r="C35" s="471">
        <f>C6/C5*10000</f>
        <v>12.610340479192939</v>
      </c>
      <c r="D35" s="471">
        <f>D6/D5*10000</f>
        <v>16.332641464493516</v>
      </c>
      <c r="E35" s="472">
        <f t="shared" si="0"/>
        <v>129.51784681343358</v>
      </c>
    </row>
    <row r="36" spans="1:5" s="463" customFormat="1" ht="18" customHeight="1">
      <c r="A36" s="466"/>
      <c r="B36" s="466"/>
      <c r="C36" s="375"/>
      <c r="D36" s="375"/>
      <c r="E36" s="473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5" sqref="H5"/>
    </sheetView>
  </sheetViews>
  <sheetFormatPr defaultRowHeight="15"/>
  <cols>
    <col min="1" max="1" width="48.85546875" style="59" customWidth="1"/>
    <col min="2" max="2" width="10.85546875" style="59" customWidth="1"/>
    <col min="3" max="3" width="10.140625" style="59" customWidth="1"/>
    <col min="4" max="4" width="10" style="59" customWidth="1"/>
    <col min="5" max="5" width="8.28515625" style="59" customWidth="1"/>
    <col min="6" max="6" width="8.42578125" style="59" customWidth="1"/>
    <col min="7" max="256" width="9.140625" style="59"/>
    <col min="257" max="257" width="48.85546875" style="59" customWidth="1"/>
    <col min="258" max="258" width="10.85546875" style="59" customWidth="1"/>
    <col min="259" max="259" width="10.140625" style="59" customWidth="1"/>
    <col min="260" max="260" width="10" style="59" customWidth="1"/>
    <col min="261" max="261" width="8.28515625" style="59" customWidth="1"/>
    <col min="262" max="262" width="8.42578125" style="59" customWidth="1"/>
    <col min="263" max="512" width="9.140625" style="59"/>
    <col min="513" max="513" width="48.85546875" style="59" customWidth="1"/>
    <col min="514" max="514" width="10.85546875" style="59" customWidth="1"/>
    <col min="515" max="515" width="10.140625" style="59" customWidth="1"/>
    <col min="516" max="516" width="10" style="59" customWidth="1"/>
    <col min="517" max="517" width="8.28515625" style="59" customWidth="1"/>
    <col min="518" max="518" width="8.42578125" style="59" customWidth="1"/>
    <col min="519" max="768" width="9.140625" style="59"/>
    <col min="769" max="769" width="48.85546875" style="59" customWidth="1"/>
    <col min="770" max="770" width="10.85546875" style="59" customWidth="1"/>
    <col min="771" max="771" width="10.140625" style="59" customWidth="1"/>
    <col min="772" max="772" width="10" style="59" customWidth="1"/>
    <col min="773" max="773" width="8.28515625" style="59" customWidth="1"/>
    <col min="774" max="774" width="8.42578125" style="59" customWidth="1"/>
    <col min="775" max="1024" width="9.140625" style="59"/>
    <col min="1025" max="1025" width="48.85546875" style="59" customWidth="1"/>
    <col min="1026" max="1026" width="10.85546875" style="59" customWidth="1"/>
    <col min="1027" max="1027" width="10.140625" style="59" customWidth="1"/>
    <col min="1028" max="1028" width="10" style="59" customWidth="1"/>
    <col min="1029" max="1029" width="8.28515625" style="59" customWidth="1"/>
    <col min="1030" max="1030" width="8.42578125" style="59" customWidth="1"/>
    <col min="1031" max="1280" width="9.140625" style="59"/>
    <col min="1281" max="1281" width="48.85546875" style="59" customWidth="1"/>
    <col min="1282" max="1282" width="10.85546875" style="59" customWidth="1"/>
    <col min="1283" max="1283" width="10.140625" style="59" customWidth="1"/>
    <col min="1284" max="1284" width="10" style="59" customWidth="1"/>
    <col min="1285" max="1285" width="8.28515625" style="59" customWidth="1"/>
    <col min="1286" max="1286" width="8.42578125" style="59" customWidth="1"/>
    <col min="1287" max="1536" width="9.140625" style="59"/>
    <col min="1537" max="1537" width="48.85546875" style="59" customWidth="1"/>
    <col min="1538" max="1538" width="10.85546875" style="59" customWidth="1"/>
    <col min="1539" max="1539" width="10.140625" style="59" customWidth="1"/>
    <col min="1540" max="1540" width="10" style="59" customWidth="1"/>
    <col min="1541" max="1541" width="8.28515625" style="59" customWidth="1"/>
    <col min="1542" max="1542" width="8.42578125" style="59" customWidth="1"/>
    <col min="1543" max="1792" width="9.140625" style="59"/>
    <col min="1793" max="1793" width="48.85546875" style="59" customWidth="1"/>
    <col min="1794" max="1794" width="10.85546875" style="59" customWidth="1"/>
    <col min="1795" max="1795" width="10.140625" style="59" customWidth="1"/>
    <col min="1796" max="1796" width="10" style="59" customWidth="1"/>
    <col min="1797" max="1797" width="8.28515625" style="59" customWidth="1"/>
    <col min="1798" max="1798" width="8.42578125" style="59" customWidth="1"/>
    <col min="1799" max="2048" width="9.140625" style="59"/>
    <col min="2049" max="2049" width="48.85546875" style="59" customWidth="1"/>
    <col min="2050" max="2050" width="10.85546875" style="59" customWidth="1"/>
    <col min="2051" max="2051" width="10.140625" style="59" customWidth="1"/>
    <col min="2052" max="2052" width="10" style="59" customWidth="1"/>
    <col min="2053" max="2053" width="8.28515625" style="59" customWidth="1"/>
    <col min="2054" max="2054" width="8.42578125" style="59" customWidth="1"/>
    <col min="2055" max="2304" width="9.140625" style="59"/>
    <col min="2305" max="2305" width="48.85546875" style="59" customWidth="1"/>
    <col min="2306" max="2306" width="10.85546875" style="59" customWidth="1"/>
    <col min="2307" max="2307" width="10.140625" style="59" customWidth="1"/>
    <col min="2308" max="2308" width="10" style="59" customWidth="1"/>
    <col min="2309" max="2309" width="8.28515625" style="59" customWidth="1"/>
    <col min="2310" max="2310" width="8.42578125" style="59" customWidth="1"/>
    <col min="2311" max="2560" width="9.140625" style="59"/>
    <col min="2561" max="2561" width="48.85546875" style="59" customWidth="1"/>
    <col min="2562" max="2562" width="10.85546875" style="59" customWidth="1"/>
    <col min="2563" max="2563" width="10.140625" style="59" customWidth="1"/>
    <col min="2564" max="2564" width="10" style="59" customWidth="1"/>
    <col min="2565" max="2565" width="8.28515625" style="59" customWidth="1"/>
    <col min="2566" max="2566" width="8.42578125" style="59" customWidth="1"/>
    <col min="2567" max="2816" width="9.140625" style="59"/>
    <col min="2817" max="2817" width="48.85546875" style="59" customWidth="1"/>
    <col min="2818" max="2818" width="10.85546875" style="59" customWidth="1"/>
    <col min="2819" max="2819" width="10.140625" style="59" customWidth="1"/>
    <col min="2820" max="2820" width="10" style="59" customWidth="1"/>
    <col min="2821" max="2821" width="8.28515625" style="59" customWidth="1"/>
    <col min="2822" max="2822" width="8.42578125" style="59" customWidth="1"/>
    <col min="2823" max="3072" width="9.140625" style="59"/>
    <col min="3073" max="3073" width="48.85546875" style="59" customWidth="1"/>
    <col min="3074" max="3074" width="10.85546875" style="59" customWidth="1"/>
    <col min="3075" max="3075" width="10.140625" style="59" customWidth="1"/>
    <col min="3076" max="3076" width="10" style="59" customWidth="1"/>
    <col min="3077" max="3077" width="8.28515625" style="59" customWidth="1"/>
    <col min="3078" max="3078" width="8.42578125" style="59" customWidth="1"/>
    <col min="3079" max="3328" width="9.140625" style="59"/>
    <col min="3329" max="3329" width="48.85546875" style="59" customWidth="1"/>
    <col min="3330" max="3330" width="10.85546875" style="59" customWidth="1"/>
    <col min="3331" max="3331" width="10.140625" style="59" customWidth="1"/>
    <col min="3332" max="3332" width="10" style="59" customWidth="1"/>
    <col min="3333" max="3333" width="8.28515625" style="59" customWidth="1"/>
    <col min="3334" max="3334" width="8.42578125" style="59" customWidth="1"/>
    <col min="3335" max="3584" width="9.140625" style="59"/>
    <col min="3585" max="3585" width="48.85546875" style="59" customWidth="1"/>
    <col min="3586" max="3586" width="10.85546875" style="59" customWidth="1"/>
    <col min="3587" max="3587" width="10.140625" style="59" customWidth="1"/>
    <col min="3588" max="3588" width="10" style="59" customWidth="1"/>
    <col min="3589" max="3589" width="8.28515625" style="59" customWidth="1"/>
    <col min="3590" max="3590" width="8.42578125" style="59" customWidth="1"/>
    <col min="3591" max="3840" width="9.140625" style="59"/>
    <col min="3841" max="3841" width="48.85546875" style="59" customWidth="1"/>
    <col min="3842" max="3842" width="10.85546875" style="59" customWidth="1"/>
    <col min="3843" max="3843" width="10.140625" style="59" customWidth="1"/>
    <col min="3844" max="3844" width="10" style="59" customWidth="1"/>
    <col min="3845" max="3845" width="8.28515625" style="59" customWidth="1"/>
    <col min="3846" max="3846" width="8.42578125" style="59" customWidth="1"/>
    <col min="3847" max="4096" width="9.140625" style="59"/>
    <col min="4097" max="4097" width="48.85546875" style="59" customWidth="1"/>
    <col min="4098" max="4098" width="10.85546875" style="59" customWidth="1"/>
    <col min="4099" max="4099" width="10.140625" style="59" customWidth="1"/>
    <col min="4100" max="4100" width="10" style="59" customWidth="1"/>
    <col min="4101" max="4101" width="8.28515625" style="59" customWidth="1"/>
    <col min="4102" max="4102" width="8.42578125" style="59" customWidth="1"/>
    <col min="4103" max="4352" width="9.140625" style="59"/>
    <col min="4353" max="4353" width="48.85546875" style="59" customWidth="1"/>
    <col min="4354" max="4354" width="10.85546875" style="59" customWidth="1"/>
    <col min="4355" max="4355" width="10.140625" style="59" customWidth="1"/>
    <col min="4356" max="4356" width="10" style="59" customWidth="1"/>
    <col min="4357" max="4357" width="8.28515625" style="59" customWidth="1"/>
    <col min="4358" max="4358" width="8.42578125" style="59" customWidth="1"/>
    <col min="4359" max="4608" width="9.140625" style="59"/>
    <col min="4609" max="4609" width="48.85546875" style="59" customWidth="1"/>
    <col min="4610" max="4610" width="10.85546875" style="59" customWidth="1"/>
    <col min="4611" max="4611" width="10.140625" style="59" customWidth="1"/>
    <col min="4612" max="4612" width="10" style="59" customWidth="1"/>
    <col min="4613" max="4613" width="8.28515625" style="59" customWidth="1"/>
    <col min="4614" max="4614" width="8.42578125" style="59" customWidth="1"/>
    <col min="4615" max="4864" width="9.140625" style="59"/>
    <col min="4865" max="4865" width="48.85546875" style="59" customWidth="1"/>
    <col min="4866" max="4866" width="10.85546875" style="59" customWidth="1"/>
    <col min="4867" max="4867" width="10.140625" style="59" customWidth="1"/>
    <col min="4868" max="4868" width="10" style="59" customWidth="1"/>
    <col min="4869" max="4869" width="8.28515625" style="59" customWidth="1"/>
    <col min="4870" max="4870" width="8.42578125" style="59" customWidth="1"/>
    <col min="4871" max="5120" width="9.140625" style="59"/>
    <col min="5121" max="5121" width="48.85546875" style="59" customWidth="1"/>
    <col min="5122" max="5122" width="10.85546875" style="59" customWidth="1"/>
    <col min="5123" max="5123" width="10.140625" style="59" customWidth="1"/>
    <col min="5124" max="5124" width="10" style="59" customWidth="1"/>
    <col min="5125" max="5125" width="8.28515625" style="59" customWidth="1"/>
    <col min="5126" max="5126" width="8.42578125" style="59" customWidth="1"/>
    <col min="5127" max="5376" width="9.140625" style="59"/>
    <col min="5377" max="5377" width="48.85546875" style="59" customWidth="1"/>
    <col min="5378" max="5378" width="10.85546875" style="59" customWidth="1"/>
    <col min="5379" max="5379" width="10.140625" style="59" customWidth="1"/>
    <col min="5380" max="5380" width="10" style="59" customWidth="1"/>
    <col min="5381" max="5381" width="8.28515625" style="59" customWidth="1"/>
    <col min="5382" max="5382" width="8.42578125" style="59" customWidth="1"/>
    <col min="5383" max="5632" width="9.140625" style="59"/>
    <col min="5633" max="5633" width="48.85546875" style="59" customWidth="1"/>
    <col min="5634" max="5634" width="10.85546875" style="59" customWidth="1"/>
    <col min="5635" max="5635" width="10.140625" style="59" customWidth="1"/>
    <col min="5636" max="5636" width="10" style="59" customWidth="1"/>
    <col min="5637" max="5637" width="8.28515625" style="59" customWidth="1"/>
    <col min="5638" max="5638" width="8.42578125" style="59" customWidth="1"/>
    <col min="5639" max="5888" width="9.140625" style="59"/>
    <col min="5889" max="5889" width="48.85546875" style="59" customWidth="1"/>
    <col min="5890" max="5890" width="10.85546875" style="59" customWidth="1"/>
    <col min="5891" max="5891" width="10.140625" style="59" customWidth="1"/>
    <col min="5892" max="5892" width="10" style="59" customWidth="1"/>
    <col min="5893" max="5893" width="8.28515625" style="59" customWidth="1"/>
    <col min="5894" max="5894" width="8.42578125" style="59" customWidth="1"/>
    <col min="5895" max="6144" width="9.140625" style="59"/>
    <col min="6145" max="6145" width="48.85546875" style="59" customWidth="1"/>
    <col min="6146" max="6146" width="10.85546875" style="59" customWidth="1"/>
    <col min="6147" max="6147" width="10.140625" style="59" customWidth="1"/>
    <col min="6148" max="6148" width="10" style="59" customWidth="1"/>
    <col min="6149" max="6149" width="8.28515625" style="59" customWidth="1"/>
    <col min="6150" max="6150" width="8.42578125" style="59" customWidth="1"/>
    <col min="6151" max="6400" width="9.140625" style="59"/>
    <col min="6401" max="6401" width="48.85546875" style="59" customWidth="1"/>
    <col min="6402" max="6402" width="10.85546875" style="59" customWidth="1"/>
    <col min="6403" max="6403" width="10.140625" style="59" customWidth="1"/>
    <col min="6404" max="6404" width="10" style="59" customWidth="1"/>
    <col min="6405" max="6405" width="8.28515625" style="59" customWidth="1"/>
    <col min="6406" max="6406" width="8.42578125" style="59" customWidth="1"/>
    <col min="6407" max="6656" width="9.140625" style="59"/>
    <col min="6657" max="6657" width="48.85546875" style="59" customWidth="1"/>
    <col min="6658" max="6658" width="10.85546875" style="59" customWidth="1"/>
    <col min="6659" max="6659" width="10.140625" style="59" customWidth="1"/>
    <col min="6660" max="6660" width="10" style="59" customWidth="1"/>
    <col min="6661" max="6661" width="8.28515625" style="59" customWidth="1"/>
    <col min="6662" max="6662" width="8.42578125" style="59" customWidth="1"/>
    <col min="6663" max="6912" width="9.140625" style="59"/>
    <col min="6913" max="6913" width="48.85546875" style="59" customWidth="1"/>
    <col min="6914" max="6914" width="10.85546875" style="59" customWidth="1"/>
    <col min="6915" max="6915" width="10.140625" style="59" customWidth="1"/>
    <col min="6916" max="6916" width="10" style="59" customWidth="1"/>
    <col min="6917" max="6917" width="8.28515625" style="59" customWidth="1"/>
    <col min="6918" max="6918" width="8.42578125" style="59" customWidth="1"/>
    <col min="6919" max="7168" width="9.140625" style="59"/>
    <col min="7169" max="7169" width="48.85546875" style="59" customWidth="1"/>
    <col min="7170" max="7170" width="10.85546875" style="59" customWidth="1"/>
    <col min="7171" max="7171" width="10.140625" style="59" customWidth="1"/>
    <col min="7172" max="7172" width="10" style="59" customWidth="1"/>
    <col min="7173" max="7173" width="8.28515625" style="59" customWidth="1"/>
    <col min="7174" max="7174" width="8.42578125" style="59" customWidth="1"/>
    <col min="7175" max="7424" width="9.140625" style="59"/>
    <col min="7425" max="7425" width="48.85546875" style="59" customWidth="1"/>
    <col min="7426" max="7426" width="10.85546875" style="59" customWidth="1"/>
    <col min="7427" max="7427" width="10.140625" style="59" customWidth="1"/>
    <col min="7428" max="7428" width="10" style="59" customWidth="1"/>
    <col min="7429" max="7429" width="8.28515625" style="59" customWidth="1"/>
    <col min="7430" max="7430" width="8.42578125" style="59" customWidth="1"/>
    <col min="7431" max="7680" width="9.140625" style="59"/>
    <col min="7681" max="7681" width="48.85546875" style="59" customWidth="1"/>
    <col min="7682" max="7682" width="10.85546875" style="59" customWidth="1"/>
    <col min="7683" max="7683" width="10.140625" style="59" customWidth="1"/>
    <col min="7684" max="7684" width="10" style="59" customWidth="1"/>
    <col min="7685" max="7685" width="8.28515625" style="59" customWidth="1"/>
    <col min="7686" max="7686" width="8.42578125" style="59" customWidth="1"/>
    <col min="7687" max="7936" width="9.140625" style="59"/>
    <col min="7937" max="7937" width="48.85546875" style="59" customWidth="1"/>
    <col min="7938" max="7938" width="10.85546875" style="59" customWidth="1"/>
    <col min="7939" max="7939" width="10.140625" style="59" customWidth="1"/>
    <col min="7940" max="7940" width="10" style="59" customWidth="1"/>
    <col min="7941" max="7941" width="8.28515625" style="59" customWidth="1"/>
    <col min="7942" max="7942" width="8.42578125" style="59" customWidth="1"/>
    <col min="7943" max="8192" width="9.140625" style="59"/>
    <col min="8193" max="8193" width="48.85546875" style="59" customWidth="1"/>
    <col min="8194" max="8194" width="10.85546875" style="59" customWidth="1"/>
    <col min="8195" max="8195" width="10.140625" style="59" customWidth="1"/>
    <col min="8196" max="8196" width="10" style="59" customWidth="1"/>
    <col min="8197" max="8197" width="8.28515625" style="59" customWidth="1"/>
    <col min="8198" max="8198" width="8.42578125" style="59" customWidth="1"/>
    <col min="8199" max="8448" width="9.140625" style="59"/>
    <col min="8449" max="8449" width="48.85546875" style="59" customWidth="1"/>
    <col min="8450" max="8450" width="10.85546875" style="59" customWidth="1"/>
    <col min="8451" max="8451" width="10.140625" style="59" customWidth="1"/>
    <col min="8452" max="8452" width="10" style="59" customWidth="1"/>
    <col min="8453" max="8453" width="8.28515625" style="59" customWidth="1"/>
    <col min="8454" max="8454" width="8.42578125" style="59" customWidth="1"/>
    <col min="8455" max="8704" width="9.140625" style="59"/>
    <col min="8705" max="8705" width="48.85546875" style="59" customWidth="1"/>
    <col min="8706" max="8706" width="10.85546875" style="59" customWidth="1"/>
    <col min="8707" max="8707" width="10.140625" style="59" customWidth="1"/>
    <col min="8708" max="8708" width="10" style="59" customWidth="1"/>
    <col min="8709" max="8709" width="8.28515625" style="59" customWidth="1"/>
    <col min="8710" max="8710" width="8.42578125" style="59" customWidth="1"/>
    <col min="8711" max="8960" width="9.140625" style="59"/>
    <col min="8961" max="8961" width="48.85546875" style="59" customWidth="1"/>
    <col min="8962" max="8962" width="10.85546875" style="59" customWidth="1"/>
    <col min="8963" max="8963" width="10.140625" style="59" customWidth="1"/>
    <col min="8964" max="8964" width="10" style="59" customWidth="1"/>
    <col min="8965" max="8965" width="8.28515625" style="59" customWidth="1"/>
    <col min="8966" max="8966" width="8.42578125" style="59" customWidth="1"/>
    <col min="8967" max="9216" width="9.140625" style="59"/>
    <col min="9217" max="9217" width="48.85546875" style="59" customWidth="1"/>
    <col min="9218" max="9218" width="10.85546875" style="59" customWidth="1"/>
    <col min="9219" max="9219" width="10.140625" style="59" customWidth="1"/>
    <col min="9220" max="9220" width="10" style="59" customWidth="1"/>
    <col min="9221" max="9221" width="8.28515625" style="59" customWidth="1"/>
    <col min="9222" max="9222" width="8.42578125" style="59" customWidth="1"/>
    <col min="9223" max="9472" width="9.140625" style="59"/>
    <col min="9473" max="9473" width="48.85546875" style="59" customWidth="1"/>
    <col min="9474" max="9474" width="10.85546875" style="59" customWidth="1"/>
    <col min="9475" max="9475" width="10.140625" style="59" customWidth="1"/>
    <col min="9476" max="9476" width="10" style="59" customWidth="1"/>
    <col min="9477" max="9477" width="8.28515625" style="59" customWidth="1"/>
    <col min="9478" max="9478" width="8.42578125" style="59" customWidth="1"/>
    <col min="9479" max="9728" width="9.140625" style="59"/>
    <col min="9729" max="9729" width="48.85546875" style="59" customWidth="1"/>
    <col min="9730" max="9730" width="10.85546875" style="59" customWidth="1"/>
    <col min="9731" max="9731" width="10.140625" style="59" customWidth="1"/>
    <col min="9732" max="9732" width="10" style="59" customWidth="1"/>
    <col min="9733" max="9733" width="8.28515625" style="59" customWidth="1"/>
    <col min="9734" max="9734" width="8.42578125" style="59" customWidth="1"/>
    <col min="9735" max="9984" width="9.140625" style="59"/>
    <col min="9985" max="9985" width="48.85546875" style="59" customWidth="1"/>
    <col min="9986" max="9986" width="10.85546875" style="59" customWidth="1"/>
    <col min="9987" max="9987" width="10.140625" style="59" customWidth="1"/>
    <col min="9988" max="9988" width="10" style="59" customWidth="1"/>
    <col min="9989" max="9989" width="8.28515625" style="59" customWidth="1"/>
    <col min="9990" max="9990" width="8.42578125" style="59" customWidth="1"/>
    <col min="9991" max="10240" width="9.140625" style="59"/>
    <col min="10241" max="10241" width="48.85546875" style="59" customWidth="1"/>
    <col min="10242" max="10242" width="10.85546875" style="59" customWidth="1"/>
    <col min="10243" max="10243" width="10.140625" style="59" customWidth="1"/>
    <col min="10244" max="10244" width="10" style="59" customWidth="1"/>
    <col min="10245" max="10245" width="8.28515625" style="59" customWidth="1"/>
    <col min="10246" max="10246" width="8.42578125" style="59" customWidth="1"/>
    <col min="10247" max="10496" width="9.140625" style="59"/>
    <col min="10497" max="10497" width="48.85546875" style="59" customWidth="1"/>
    <col min="10498" max="10498" width="10.85546875" style="59" customWidth="1"/>
    <col min="10499" max="10499" width="10.140625" style="59" customWidth="1"/>
    <col min="10500" max="10500" width="10" style="59" customWidth="1"/>
    <col min="10501" max="10501" width="8.28515625" style="59" customWidth="1"/>
    <col min="10502" max="10502" width="8.42578125" style="59" customWidth="1"/>
    <col min="10503" max="10752" width="9.140625" style="59"/>
    <col min="10753" max="10753" width="48.85546875" style="59" customWidth="1"/>
    <col min="10754" max="10754" width="10.85546875" style="59" customWidth="1"/>
    <col min="10755" max="10755" width="10.140625" style="59" customWidth="1"/>
    <col min="10756" max="10756" width="10" style="59" customWidth="1"/>
    <col min="10757" max="10757" width="8.28515625" style="59" customWidth="1"/>
    <col min="10758" max="10758" width="8.42578125" style="59" customWidth="1"/>
    <col min="10759" max="11008" width="9.140625" style="59"/>
    <col min="11009" max="11009" width="48.85546875" style="59" customWidth="1"/>
    <col min="11010" max="11010" width="10.85546875" style="59" customWidth="1"/>
    <col min="11011" max="11011" width="10.140625" style="59" customWidth="1"/>
    <col min="11012" max="11012" width="10" style="59" customWidth="1"/>
    <col min="11013" max="11013" width="8.28515625" style="59" customWidth="1"/>
    <col min="11014" max="11014" width="8.42578125" style="59" customWidth="1"/>
    <col min="11015" max="11264" width="9.140625" style="59"/>
    <col min="11265" max="11265" width="48.85546875" style="59" customWidth="1"/>
    <col min="11266" max="11266" width="10.85546875" style="59" customWidth="1"/>
    <col min="11267" max="11267" width="10.140625" style="59" customWidth="1"/>
    <col min="11268" max="11268" width="10" style="59" customWidth="1"/>
    <col min="11269" max="11269" width="8.28515625" style="59" customWidth="1"/>
    <col min="11270" max="11270" width="8.42578125" style="59" customWidth="1"/>
    <col min="11271" max="11520" width="9.140625" style="59"/>
    <col min="11521" max="11521" width="48.85546875" style="59" customWidth="1"/>
    <col min="11522" max="11522" width="10.85546875" style="59" customWidth="1"/>
    <col min="11523" max="11523" width="10.140625" style="59" customWidth="1"/>
    <col min="11524" max="11524" width="10" style="59" customWidth="1"/>
    <col min="11525" max="11525" width="8.28515625" style="59" customWidth="1"/>
    <col min="11526" max="11526" width="8.42578125" style="59" customWidth="1"/>
    <col min="11527" max="11776" width="9.140625" style="59"/>
    <col min="11777" max="11777" width="48.85546875" style="59" customWidth="1"/>
    <col min="11778" max="11778" width="10.85546875" style="59" customWidth="1"/>
    <col min="11779" max="11779" width="10.140625" style="59" customWidth="1"/>
    <col min="11780" max="11780" width="10" style="59" customWidth="1"/>
    <col min="11781" max="11781" width="8.28515625" style="59" customWidth="1"/>
    <col min="11782" max="11782" width="8.42578125" style="59" customWidth="1"/>
    <col min="11783" max="12032" width="9.140625" style="59"/>
    <col min="12033" max="12033" width="48.85546875" style="59" customWidth="1"/>
    <col min="12034" max="12034" width="10.85546875" style="59" customWidth="1"/>
    <col min="12035" max="12035" width="10.140625" style="59" customWidth="1"/>
    <col min="12036" max="12036" width="10" style="59" customWidth="1"/>
    <col min="12037" max="12037" width="8.28515625" style="59" customWidth="1"/>
    <col min="12038" max="12038" width="8.42578125" style="59" customWidth="1"/>
    <col min="12039" max="12288" width="9.140625" style="59"/>
    <col min="12289" max="12289" width="48.85546875" style="59" customWidth="1"/>
    <col min="12290" max="12290" width="10.85546875" style="59" customWidth="1"/>
    <col min="12291" max="12291" width="10.140625" style="59" customWidth="1"/>
    <col min="12292" max="12292" width="10" style="59" customWidth="1"/>
    <col min="12293" max="12293" width="8.28515625" style="59" customWidth="1"/>
    <col min="12294" max="12294" width="8.42578125" style="59" customWidth="1"/>
    <col min="12295" max="12544" width="9.140625" style="59"/>
    <col min="12545" max="12545" width="48.85546875" style="59" customWidth="1"/>
    <col min="12546" max="12546" width="10.85546875" style="59" customWidth="1"/>
    <col min="12547" max="12547" width="10.140625" style="59" customWidth="1"/>
    <col min="12548" max="12548" width="10" style="59" customWidth="1"/>
    <col min="12549" max="12549" width="8.28515625" style="59" customWidth="1"/>
    <col min="12550" max="12550" width="8.42578125" style="59" customWidth="1"/>
    <col min="12551" max="12800" width="9.140625" style="59"/>
    <col min="12801" max="12801" width="48.85546875" style="59" customWidth="1"/>
    <col min="12802" max="12802" width="10.85546875" style="59" customWidth="1"/>
    <col min="12803" max="12803" width="10.140625" style="59" customWidth="1"/>
    <col min="12804" max="12804" width="10" style="59" customWidth="1"/>
    <col min="12805" max="12805" width="8.28515625" style="59" customWidth="1"/>
    <col min="12806" max="12806" width="8.42578125" style="59" customWidth="1"/>
    <col min="12807" max="13056" width="9.140625" style="59"/>
    <col min="13057" max="13057" width="48.85546875" style="59" customWidth="1"/>
    <col min="13058" max="13058" width="10.85546875" style="59" customWidth="1"/>
    <col min="13059" max="13059" width="10.140625" style="59" customWidth="1"/>
    <col min="13060" max="13060" width="10" style="59" customWidth="1"/>
    <col min="13061" max="13061" width="8.28515625" style="59" customWidth="1"/>
    <col min="13062" max="13062" width="8.42578125" style="59" customWidth="1"/>
    <col min="13063" max="13312" width="9.140625" style="59"/>
    <col min="13313" max="13313" width="48.85546875" style="59" customWidth="1"/>
    <col min="13314" max="13314" width="10.85546875" style="59" customWidth="1"/>
    <col min="13315" max="13315" width="10.140625" style="59" customWidth="1"/>
    <col min="13316" max="13316" width="10" style="59" customWidth="1"/>
    <col min="13317" max="13317" width="8.28515625" style="59" customWidth="1"/>
    <col min="13318" max="13318" width="8.42578125" style="59" customWidth="1"/>
    <col min="13319" max="13568" width="9.140625" style="59"/>
    <col min="13569" max="13569" width="48.85546875" style="59" customWidth="1"/>
    <col min="13570" max="13570" width="10.85546875" style="59" customWidth="1"/>
    <col min="13571" max="13571" width="10.140625" style="59" customWidth="1"/>
    <col min="13572" max="13572" width="10" style="59" customWidth="1"/>
    <col min="13573" max="13573" width="8.28515625" style="59" customWidth="1"/>
    <col min="13574" max="13574" width="8.42578125" style="59" customWidth="1"/>
    <col min="13575" max="13824" width="9.140625" style="59"/>
    <col min="13825" max="13825" width="48.85546875" style="59" customWidth="1"/>
    <col min="13826" max="13826" width="10.85546875" style="59" customWidth="1"/>
    <col min="13827" max="13827" width="10.140625" style="59" customWidth="1"/>
    <col min="13828" max="13828" width="10" style="59" customWidth="1"/>
    <col min="13829" max="13829" width="8.28515625" style="59" customWidth="1"/>
    <col min="13830" max="13830" width="8.42578125" style="59" customWidth="1"/>
    <col min="13831" max="14080" width="9.140625" style="59"/>
    <col min="14081" max="14081" width="48.85546875" style="59" customWidth="1"/>
    <col min="14082" max="14082" width="10.85546875" style="59" customWidth="1"/>
    <col min="14083" max="14083" width="10.140625" style="59" customWidth="1"/>
    <col min="14084" max="14084" width="10" style="59" customWidth="1"/>
    <col min="14085" max="14085" width="8.28515625" style="59" customWidth="1"/>
    <col min="14086" max="14086" width="8.42578125" style="59" customWidth="1"/>
    <col min="14087" max="14336" width="9.140625" style="59"/>
    <col min="14337" max="14337" width="48.85546875" style="59" customWidth="1"/>
    <col min="14338" max="14338" width="10.85546875" style="59" customWidth="1"/>
    <col min="14339" max="14339" width="10.140625" style="59" customWidth="1"/>
    <col min="14340" max="14340" width="10" style="59" customWidth="1"/>
    <col min="14341" max="14341" width="8.28515625" style="59" customWidth="1"/>
    <col min="14342" max="14342" width="8.42578125" style="59" customWidth="1"/>
    <col min="14343" max="14592" width="9.140625" style="59"/>
    <col min="14593" max="14593" width="48.85546875" style="59" customWidth="1"/>
    <col min="14594" max="14594" width="10.85546875" style="59" customWidth="1"/>
    <col min="14595" max="14595" width="10.140625" style="59" customWidth="1"/>
    <col min="14596" max="14596" width="10" style="59" customWidth="1"/>
    <col min="14597" max="14597" width="8.28515625" style="59" customWidth="1"/>
    <col min="14598" max="14598" width="8.42578125" style="59" customWidth="1"/>
    <col min="14599" max="14848" width="9.140625" style="59"/>
    <col min="14849" max="14849" width="48.85546875" style="59" customWidth="1"/>
    <col min="14850" max="14850" width="10.85546875" style="59" customWidth="1"/>
    <col min="14851" max="14851" width="10.140625" style="59" customWidth="1"/>
    <col min="14852" max="14852" width="10" style="59" customWidth="1"/>
    <col min="14853" max="14853" width="8.28515625" style="59" customWidth="1"/>
    <col min="14854" max="14854" width="8.42578125" style="59" customWidth="1"/>
    <col min="14855" max="15104" width="9.140625" style="59"/>
    <col min="15105" max="15105" width="48.85546875" style="59" customWidth="1"/>
    <col min="15106" max="15106" width="10.85546875" style="59" customWidth="1"/>
    <col min="15107" max="15107" width="10.140625" style="59" customWidth="1"/>
    <col min="15108" max="15108" width="10" style="59" customWidth="1"/>
    <col min="15109" max="15109" width="8.28515625" style="59" customWidth="1"/>
    <col min="15110" max="15110" width="8.42578125" style="59" customWidth="1"/>
    <col min="15111" max="15360" width="9.140625" style="59"/>
    <col min="15361" max="15361" width="48.85546875" style="59" customWidth="1"/>
    <col min="15362" max="15362" width="10.85546875" style="59" customWidth="1"/>
    <col min="15363" max="15363" width="10.140625" style="59" customWidth="1"/>
    <col min="15364" max="15364" width="10" style="59" customWidth="1"/>
    <col min="15365" max="15365" width="8.28515625" style="59" customWidth="1"/>
    <col min="15366" max="15366" width="8.42578125" style="59" customWidth="1"/>
    <col min="15367" max="15616" width="9.140625" style="59"/>
    <col min="15617" max="15617" width="48.85546875" style="59" customWidth="1"/>
    <col min="15618" max="15618" width="10.85546875" style="59" customWidth="1"/>
    <col min="15619" max="15619" width="10.140625" style="59" customWidth="1"/>
    <col min="15620" max="15620" width="10" style="59" customWidth="1"/>
    <col min="15621" max="15621" width="8.28515625" style="59" customWidth="1"/>
    <col min="15622" max="15622" width="8.42578125" style="59" customWidth="1"/>
    <col min="15623" max="15872" width="9.140625" style="59"/>
    <col min="15873" max="15873" width="48.85546875" style="59" customWidth="1"/>
    <col min="15874" max="15874" width="10.85546875" style="59" customWidth="1"/>
    <col min="15875" max="15875" width="10.140625" style="59" customWidth="1"/>
    <col min="15876" max="15876" width="10" style="59" customWidth="1"/>
    <col min="15877" max="15877" width="8.28515625" style="59" customWidth="1"/>
    <col min="15878" max="15878" width="8.42578125" style="59" customWidth="1"/>
    <col min="15879" max="16128" width="9.140625" style="59"/>
    <col min="16129" max="16129" width="48.85546875" style="59" customWidth="1"/>
    <col min="16130" max="16130" width="10.85546875" style="59" customWidth="1"/>
    <col min="16131" max="16131" width="10.140625" style="59" customWidth="1"/>
    <col min="16132" max="16132" width="10" style="59" customWidth="1"/>
    <col min="16133" max="16133" width="8.28515625" style="59" customWidth="1"/>
    <col min="16134" max="16134" width="8.42578125" style="59" customWidth="1"/>
    <col min="16135" max="16384" width="9.140625" style="59"/>
  </cols>
  <sheetData>
    <row r="1" spans="1:6">
      <c r="A1" s="58" t="s">
        <v>66</v>
      </c>
      <c r="B1" s="58"/>
      <c r="C1" s="58"/>
      <c r="D1" s="58"/>
      <c r="E1" s="58"/>
      <c r="F1" s="58"/>
    </row>
    <row r="2" spans="1:6">
      <c r="A2" s="60" t="s">
        <v>67</v>
      </c>
      <c r="B2" s="60"/>
      <c r="C2" s="60"/>
      <c r="D2" s="60"/>
      <c r="E2" s="60"/>
      <c r="F2" s="60"/>
    </row>
    <row r="3" spans="1:6">
      <c r="A3" s="47" t="s">
        <v>3</v>
      </c>
      <c r="B3" s="61" t="s">
        <v>68</v>
      </c>
      <c r="C3" s="47" t="s">
        <v>69</v>
      </c>
      <c r="D3" s="47"/>
      <c r="E3" s="47"/>
      <c r="F3" s="62" t="s">
        <v>70</v>
      </c>
    </row>
    <row r="4" spans="1:6">
      <c r="A4" s="46"/>
      <c r="B4" s="63"/>
      <c r="C4" s="64" t="s">
        <v>71</v>
      </c>
      <c r="D4" s="64" t="s">
        <v>72</v>
      </c>
      <c r="E4" s="64" t="s">
        <v>11</v>
      </c>
      <c r="F4" s="65"/>
    </row>
    <row r="5" spans="1:6" s="68" customFormat="1" ht="11.25">
      <c r="A5" s="66" t="s">
        <v>73</v>
      </c>
      <c r="B5" s="67">
        <v>3893956.9</v>
      </c>
      <c r="C5" s="67">
        <f>SUM(C6:C20)</f>
        <v>6667048.2999999998</v>
      </c>
      <c r="D5" s="67">
        <f>SUM(D6:D20)</f>
        <v>4743800.5999999987</v>
      </c>
      <c r="E5" s="67">
        <f>D5/C5*100</f>
        <v>71.152935850187234</v>
      </c>
      <c r="F5" s="67">
        <f>D5/B5*100</f>
        <v>121.82468172670322</v>
      </c>
    </row>
    <row r="6" spans="1:6" s="68" customFormat="1" ht="12.75">
      <c r="A6" s="69" t="s">
        <v>74</v>
      </c>
      <c r="B6" s="27">
        <v>2397842</v>
      </c>
      <c r="C6" s="27">
        <v>2628048.5</v>
      </c>
      <c r="D6" s="27">
        <v>2375849.7999999998</v>
      </c>
      <c r="E6" s="27">
        <f>D6/C6*100</f>
        <v>90.40357512427947</v>
      </c>
      <c r="F6" s="27">
        <f t="shared" ref="F6:F16" si="0">D6/B6*100</f>
        <v>99.08283364792176</v>
      </c>
    </row>
    <row r="7" spans="1:6" s="68" customFormat="1" ht="11.25">
      <c r="A7" s="70" t="s">
        <v>75</v>
      </c>
      <c r="B7" s="27">
        <v>256531.7</v>
      </c>
      <c r="C7" s="27">
        <v>289369.09999999998</v>
      </c>
      <c r="D7" s="27">
        <v>256546.8</v>
      </c>
      <c r="E7" s="27">
        <f>D6/C6*100</f>
        <v>90.40357512427947</v>
      </c>
      <c r="F7" s="27">
        <f t="shared" si="0"/>
        <v>100.00588621211335</v>
      </c>
    </row>
    <row r="8" spans="1:6" s="68" customFormat="1" ht="12.75">
      <c r="A8" s="69" t="s">
        <v>76</v>
      </c>
      <c r="B8" s="27">
        <v>0</v>
      </c>
      <c r="C8" s="71">
        <v>553130.80000000005</v>
      </c>
      <c r="D8" s="71">
        <v>451148.3</v>
      </c>
      <c r="E8" s="27">
        <f>D7/C7*100</f>
        <v>88.657289254450461</v>
      </c>
      <c r="F8" s="27">
        <v>0</v>
      </c>
    </row>
    <row r="9" spans="1:6" s="68" customFormat="1" ht="12.75">
      <c r="A9" s="69" t="s">
        <v>77</v>
      </c>
      <c r="B9" s="27">
        <v>0</v>
      </c>
      <c r="C9" s="27">
        <v>135087.29999999999</v>
      </c>
      <c r="D9" s="27">
        <v>56026.1</v>
      </c>
      <c r="E9" s="27">
        <f t="shared" ref="E9:E20" si="1">D9/C9*100</f>
        <v>41.473994964737621</v>
      </c>
      <c r="F9" s="27">
        <v>0</v>
      </c>
    </row>
    <row r="10" spans="1:6" s="68" customFormat="1" ht="12.75">
      <c r="A10" s="69" t="s">
        <v>78</v>
      </c>
      <c r="B10" s="27">
        <v>0</v>
      </c>
      <c r="C10" s="27">
        <v>295356</v>
      </c>
      <c r="D10" s="27">
        <v>177406.8</v>
      </c>
      <c r="E10" s="27">
        <f t="shared" si="1"/>
        <v>60.065412586844346</v>
      </c>
      <c r="F10" s="27">
        <v>0</v>
      </c>
    </row>
    <row r="11" spans="1:6" s="68" customFormat="1" ht="12.75">
      <c r="A11" s="69" t="s">
        <v>79</v>
      </c>
      <c r="B11" s="27">
        <v>0</v>
      </c>
      <c r="C11" s="27">
        <v>21213.7</v>
      </c>
      <c r="D11" s="27">
        <v>7254.6</v>
      </c>
      <c r="E11" s="27">
        <f t="shared" si="1"/>
        <v>34.197711856017577</v>
      </c>
      <c r="F11" s="27">
        <v>0</v>
      </c>
    </row>
    <row r="12" spans="1:6" s="68" customFormat="1" ht="12.75">
      <c r="A12" s="69" t="s">
        <v>80</v>
      </c>
      <c r="B12" s="27">
        <v>0</v>
      </c>
      <c r="C12" s="27">
        <v>26484.3</v>
      </c>
      <c r="D12" s="27">
        <v>12766</v>
      </c>
      <c r="E12" s="27">
        <f t="shared" si="1"/>
        <v>48.202142401347217</v>
      </c>
      <c r="F12" s="27">
        <v>0</v>
      </c>
    </row>
    <row r="13" spans="1:6" s="68" customFormat="1" ht="12.75">
      <c r="A13" s="69" t="s">
        <v>81</v>
      </c>
      <c r="B13" s="72">
        <v>0</v>
      </c>
      <c r="C13" s="72">
        <v>71949.8</v>
      </c>
      <c r="D13" s="72">
        <v>21959.200000000001</v>
      </c>
      <c r="E13" s="27">
        <f t="shared" si="1"/>
        <v>30.520168228403694</v>
      </c>
      <c r="F13" s="27">
        <v>0</v>
      </c>
    </row>
    <row r="14" spans="1:6" s="68" customFormat="1" ht="12.75">
      <c r="A14" s="69" t="s">
        <v>82</v>
      </c>
      <c r="B14" s="72">
        <v>641065.5</v>
      </c>
      <c r="C14" s="72">
        <v>115790.6</v>
      </c>
      <c r="D14" s="72">
        <v>76545.5</v>
      </c>
      <c r="E14" s="27">
        <f t="shared" si="1"/>
        <v>66.106834233521539</v>
      </c>
      <c r="F14" s="27">
        <f t="shared" si="0"/>
        <v>11.940355548691981</v>
      </c>
    </row>
    <row r="15" spans="1:6">
      <c r="A15" s="69" t="s">
        <v>83</v>
      </c>
      <c r="B15" s="73">
        <v>598517.69999999995</v>
      </c>
      <c r="C15" s="74">
        <v>6250</v>
      </c>
      <c r="D15" s="74">
        <v>2100</v>
      </c>
      <c r="E15" s="27">
        <f t="shared" si="1"/>
        <v>33.6</v>
      </c>
      <c r="F15" s="27">
        <f t="shared" si="0"/>
        <v>0.35086681647008938</v>
      </c>
    </row>
    <row r="16" spans="1:6">
      <c r="A16" s="69" t="s">
        <v>84</v>
      </c>
      <c r="B16" s="73">
        <v>574073.4</v>
      </c>
      <c r="C16" s="74">
        <v>888388.4</v>
      </c>
      <c r="D16" s="74">
        <v>636022.9</v>
      </c>
      <c r="E16" s="27">
        <f t="shared" si="1"/>
        <v>71.592886624814099</v>
      </c>
      <c r="F16" s="27">
        <f t="shared" si="0"/>
        <v>110.79121589678253</v>
      </c>
    </row>
    <row r="17" spans="1:6">
      <c r="A17" s="69" t="s">
        <v>85</v>
      </c>
      <c r="B17" s="75">
        <v>0</v>
      </c>
      <c r="C17" s="74">
        <v>491720.8</v>
      </c>
      <c r="D17" s="74">
        <v>421079.2</v>
      </c>
      <c r="E17" s="27">
        <f t="shared" si="1"/>
        <v>85.633798692266012</v>
      </c>
      <c r="F17" s="27">
        <v>0</v>
      </c>
    </row>
    <row r="18" spans="1:6">
      <c r="A18" s="69" t="s">
        <v>86</v>
      </c>
      <c r="B18" s="75">
        <v>0</v>
      </c>
      <c r="C18" s="74">
        <v>75039</v>
      </c>
      <c r="D18" s="74">
        <v>42003.3</v>
      </c>
      <c r="E18" s="27">
        <f t="shared" si="1"/>
        <v>55.975292847719196</v>
      </c>
      <c r="F18" s="27">
        <v>0</v>
      </c>
    </row>
    <row r="19" spans="1:6">
      <c r="A19" s="69" t="s">
        <v>87</v>
      </c>
      <c r="B19" s="75">
        <v>0</v>
      </c>
      <c r="C19" s="74">
        <v>1060400</v>
      </c>
      <c r="D19" s="74">
        <v>203863.5</v>
      </c>
      <c r="E19" s="27">
        <f t="shared" si="1"/>
        <v>19.225150886457939</v>
      </c>
      <c r="F19" s="27">
        <v>0</v>
      </c>
    </row>
    <row r="20" spans="1:6" ht="15.75" thickBot="1">
      <c r="A20" s="76" t="s">
        <v>88</v>
      </c>
      <c r="B20" s="77">
        <v>0</v>
      </c>
      <c r="C20" s="78">
        <v>8820</v>
      </c>
      <c r="D20" s="79">
        <v>3228.6</v>
      </c>
      <c r="E20" s="80">
        <f t="shared" si="1"/>
        <v>36.605442176870746</v>
      </c>
      <c r="F20" s="80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Q64"/>
  <sheetViews>
    <sheetView topLeftCell="A37" workbookViewId="0">
      <selection activeCell="Q46" sqref="Q46"/>
    </sheetView>
  </sheetViews>
  <sheetFormatPr defaultRowHeight="12.75"/>
  <cols>
    <col min="1" max="1" width="2.5703125" style="81" customWidth="1"/>
    <col min="2" max="2" width="1.85546875" style="81" customWidth="1"/>
    <col min="3" max="3" width="8.5703125" style="81" customWidth="1"/>
    <col min="4" max="4" width="4.85546875" style="81" customWidth="1"/>
    <col min="5" max="5" width="4.7109375" style="81" customWidth="1"/>
    <col min="6" max="6" width="9.140625" style="81" customWidth="1"/>
    <col min="7" max="7" width="9.42578125" style="81" customWidth="1"/>
    <col min="8" max="8" width="9" style="81" customWidth="1"/>
    <col min="9" max="9" width="8.28515625" style="81" customWidth="1"/>
    <col min="10" max="10" width="9" style="81" customWidth="1"/>
    <col min="11" max="11" width="5.28515625" style="81" customWidth="1"/>
    <col min="12" max="12" width="9.140625" style="81" customWidth="1"/>
    <col min="13" max="13" width="9.140625" style="82" customWidth="1"/>
    <col min="14" max="14" width="9.140625" style="81" customWidth="1"/>
    <col min="15" max="15" width="5.28515625" style="81" customWidth="1"/>
    <col min="16" max="16" width="11.5703125" style="81" bestFit="1" customWidth="1"/>
    <col min="17" max="256" width="9.140625" style="81"/>
    <col min="257" max="257" width="2.5703125" style="81" customWidth="1"/>
    <col min="258" max="258" width="1.85546875" style="81" customWidth="1"/>
    <col min="259" max="259" width="8.5703125" style="81" customWidth="1"/>
    <col min="260" max="260" width="4.85546875" style="81" customWidth="1"/>
    <col min="261" max="261" width="4.7109375" style="81" customWidth="1"/>
    <col min="262" max="262" width="9.140625" style="81" customWidth="1"/>
    <col min="263" max="263" width="9.42578125" style="81" customWidth="1"/>
    <col min="264" max="264" width="9" style="81" customWidth="1"/>
    <col min="265" max="265" width="8.28515625" style="81" customWidth="1"/>
    <col min="266" max="266" width="9" style="81" customWidth="1"/>
    <col min="267" max="267" width="5.28515625" style="81" customWidth="1"/>
    <col min="268" max="270" width="9.140625" style="81" customWidth="1"/>
    <col min="271" max="271" width="5.28515625" style="81" customWidth="1"/>
    <col min="272" max="272" width="11.5703125" style="81" bestFit="1" customWidth="1"/>
    <col min="273" max="512" width="9.140625" style="81"/>
    <col min="513" max="513" width="2.5703125" style="81" customWidth="1"/>
    <col min="514" max="514" width="1.85546875" style="81" customWidth="1"/>
    <col min="515" max="515" width="8.5703125" style="81" customWidth="1"/>
    <col min="516" max="516" width="4.85546875" style="81" customWidth="1"/>
    <col min="517" max="517" width="4.7109375" style="81" customWidth="1"/>
    <col min="518" max="518" width="9.140625" style="81" customWidth="1"/>
    <col min="519" max="519" width="9.42578125" style="81" customWidth="1"/>
    <col min="520" max="520" width="9" style="81" customWidth="1"/>
    <col min="521" max="521" width="8.28515625" style="81" customWidth="1"/>
    <col min="522" max="522" width="9" style="81" customWidth="1"/>
    <col min="523" max="523" width="5.28515625" style="81" customWidth="1"/>
    <col min="524" max="526" width="9.140625" style="81" customWidth="1"/>
    <col min="527" max="527" width="5.28515625" style="81" customWidth="1"/>
    <col min="528" max="528" width="11.5703125" style="81" bestFit="1" customWidth="1"/>
    <col min="529" max="768" width="9.140625" style="81"/>
    <col min="769" max="769" width="2.5703125" style="81" customWidth="1"/>
    <col min="770" max="770" width="1.85546875" style="81" customWidth="1"/>
    <col min="771" max="771" width="8.5703125" style="81" customWidth="1"/>
    <col min="772" max="772" width="4.85546875" style="81" customWidth="1"/>
    <col min="773" max="773" width="4.7109375" style="81" customWidth="1"/>
    <col min="774" max="774" width="9.140625" style="81" customWidth="1"/>
    <col min="775" max="775" width="9.42578125" style="81" customWidth="1"/>
    <col min="776" max="776" width="9" style="81" customWidth="1"/>
    <col min="777" max="777" width="8.28515625" style="81" customWidth="1"/>
    <col min="778" max="778" width="9" style="81" customWidth="1"/>
    <col min="779" max="779" width="5.28515625" style="81" customWidth="1"/>
    <col min="780" max="782" width="9.140625" style="81" customWidth="1"/>
    <col min="783" max="783" width="5.28515625" style="81" customWidth="1"/>
    <col min="784" max="784" width="11.5703125" style="81" bestFit="1" customWidth="1"/>
    <col min="785" max="1024" width="9.140625" style="81"/>
    <col min="1025" max="1025" width="2.5703125" style="81" customWidth="1"/>
    <col min="1026" max="1026" width="1.85546875" style="81" customWidth="1"/>
    <col min="1027" max="1027" width="8.5703125" style="81" customWidth="1"/>
    <col min="1028" max="1028" width="4.85546875" style="81" customWidth="1"/>
    <col min="1029" max="1029" width="4.7109375" style="81" customWidth="1"/>
    <col min="1030" max="1030" width="9.140625" style="81" customWidth="1"/>
    <col min="1031" max="1031" width="9.42578125" style="81" customWidth="1"/>
    <col min="1032" max="1032" width="9" style="81" customWidth="1"/>
    <col min="1033" max="1033" width="8.28515625" style="81" customWidth="1"/>
    <col min="1034" max="1034" width="9" style="81" customWidth="1"/>
    <col min="1035" max="1035" width="5.28515625" style="81" customWidth="1"/>
    <col min="1036" max="1038" width="9.140625" style="81" customWidth="1"/>
    <col min="1039" max="1039" width="5.28515625" style="81" customWidth="1"/>
    <col min="1040" max="1040" width="11.5703125" style="81" bestFit="1" customWidth="1"/>
    <col min="1041" max="1280" width="9.140625" style="81"/>
    <col min="1281" max="1281" width="2.5703125" style="81" customWidth="1"/>
    <col min="1282" max="1282" width="1.85546875" style="81" customWidth="1"/>
    <col min="1283" max="1283" width="8.5703125" style="81" customWidth="1"/>
    <col min="1284" max="1284" width="4.85546875" style="81" customWidth="1"/>
    <col min="1285" max="1285" width="4.7109375" style="81" customWidth="1"/>
    <col min="1286" max="1286" width="9.140625" style="81" customWidth="1"/>
    <col min="1287" max="1287" width="9.42578125" style="81" customWidth="1"/>
    <col min="1288" max="1288" width="9" style="81" customWidth="1"/>
    <col min="1289" max="1289" width="8.28515625" style="81" customWidth="1"/>
    <col min="1290" max="1290" width="9" style="81" customWidth="1"/>
    <col min="1291" max="1291" width="5.28515625" style="81" customWidth="1"/>
    <col min="1292" max="1294" width="9.140625" style="81" customWidth="1"/>
    <col min="1295" max="1295" width="5.28515625" style="81" customWidth="1"/>
    <col min="1296" max="1296" width="11.5703125" style="81" bestFit="1" customWidth="1"/>
    <col min="1297" max="1536" width="9.140625" style="81"/>
    <col min="1537" max="1537" width="2.5703125" style="81" customWidth="1"/>
    <col min="1538" max="1538" width="1.85546875" style="81" customWidth="1"/>
    <col min="1539" max="1539" width="8.5703125" style="81" customWidth="1"/>
    <col min="1540" max="1540" width="4.85546875" style="81" customWidth="1"/>
    <col min="1541" max="1541" width="4.7109375" style="81" customWidth="1"/>
    <col min="1542" max="1542" width="9.140625" style="81" customWidth="1"/>
    <col min="1543" max="1543" width="9.42578125" style="81" customWidth="1"/>
    <col min="1544" max="1544" width="9" style="81" customWidth="1"/>
    <col min="1545" max="1545" width="8.28515625" style="81" customWidth="1"/>
    <col min="1546" max="1546" width="9" style="81" customWidth="1"/>
    <col min="1547" max="1547" width="5.28515625" style="81" customWidth="1"/>
    <col min="1548" max="1550" width="9.140625" style="81" customWidth="1"/>
    <col min="1551" max="1551" width="5.28515625" style="81" customWidth="1"/>
    <col min="1552" max="1552" width="11.5703125" style="81" bestFit="1" customWidth="1"/>
    <col min="1553" max="1792" width="9.140625" style="81"/>
    <col min="1793" max="1793" width="2.5703125" style="81" customWidth="1"/>
    <col min="1794" max="1794" width="1.85546875" style="81" customWidth="1"/>
    <col min="1795" max="1795" width="8.5703125" style="81" customWidth="1"/>
    <col min="1796" max="1796" width="4.85546875" style="81" customWidth="1"/>
    <col min="1797" max="1797" width="4.7109375" style="81" customWidth="1"/>
    <col min="1798" max="1798" width="9.140625" style="81" customWidth="1"/>
    <col min="1799" max="1799" width="9.42578125" style="81" customWidth="1"/>
    <col min="1800" max="1800" width="9" style="81" customWidth="1"/>
    <col min="1801" max="1801" width="8.28515625" style="81" customWidth="1"/>
    <col min="1802" max="1802" width="9" style="81" customWidth="1"/>
    <col min="1803" max="1803" width="5.28515625" style="81" customWidth="1"/>
    <col min="1804" max="1806" width="9.140625" style="81" customWidth="1"/>
    <col min="1807" max="1807" width="5.28515625" style="81" customWidth="1"/>
    <col min="1808" max="1808" width="11.5703125" style="81" bestFit="1" customWidth="1"/>
    <col min="1809" max="2048" width="9.140625" style="81"/>
    <col min="2049" max="2049" width="2.5703125" style="81" customWidth="1"/>
    <col min="2050" max="2050" width="1.85546875" style="81" customWidth="1"/>
    <col min="2051" max="2051" width="8.5703125" style="81" customWidth="1"/>
    <col min="2052" max="2052" width="4.85546875" style="81" customWidth="1"/>
    <col min="2053" max="2053" width="4.7109375" style="81" customWidth="1"/>
    <col min="2054" max="2054" width="9.140625" style="81" customWidth="1"/>
    <col min="2055" max="2055" width="9.42578125" style="81" customWidth="1"/>
    <col min="2056" max="2056" width="9" style="81" customWidth="1"/>
    <col min="2057" max="2057" width="8.28515625" style="81" customWidth="1"/>
    <col min="2058" max="2058" width="9" style="81" customWidth="1"/>
    <col min="2059" max="2059" width="5.28515625" style="81" customWidth="1"/>
    <col min="2060" max="2062" width="9.140625" style="81" customWidth="1"/>
    <col min="2063" max="2063" width="5.28515625" style="81" customWidth="1"/>
    <col min="2064" max="2064" width="11.5703125" style="81" bestFit="1" customWidth="1"/>
    <col min="2065" max="2304" width="9.140625" style="81"/>
    <col min="2305" max="2305" width="2.5703125" style="81" customWidth="1"/>
    <col min="2306" max="2306" width="1.85546875" style="81" customWidth="1"/>
    <col min="2307" max="2307" width="8.5703125" style="81" customWidth="1"/>
    <col min="2308" max="2308" width="4.85546875" style="81" customWidth="1"/>
    <col min="2309" max="2309" width="4.7109375" style="81" customWidth="1"/>
    <col min="2310" max="2310" width="9.140625" style="81" customWidth="1"/>
    <col min="2311" max="2311" width="9.42578125" style="81" customWidth="1"/>
    <col min="2312" max="2312" width="9" style="81" customWidth="1"/>
    <col min="2313" max="2313" width="8.28515625" style="81" customWidth="1"/>
    <col min="2314" max="2314" width="9" style="81" customWidth="1"/>
    <col min="2315" max="2315" width="5.28515625" style="81" customWidth="1"/>
    <col min="2316" max="2318" width="9.140625" style="81" customWidth="1"/>
    <col min="2319" max="2319" width="5.28515625" style="81" customWidth="1"/>
    <col min="2320" max="2320" width="11.5703125" style="81" bestFit="1" customWidth="1"/>
    <col min="2321" max="2560" width="9.140625" style="81"/>
    <col min="2561" max="2561" width="2.5703125" style="81" customWidth="1"/>
    <col min="2562" max="2562" width="1.85546875" style="81" customWidth="1"/>
    <col min="2563" max="2563" width="8.5703125" style="81" customWidth="1"/>
    <col min="2564" max="2564" width="4.85546875" style="81" customWidth="1"/>
    <col min="2565" max="2565" width="4.7109375" style="81" customWidth="1"/>
    <col min="2566" max="2566" width="9.140625" style="81" customWidth="1"/>
    <col min="2567" max="2567" width="9.42578125" style="81" customWidth="1"/>
    <col min="2568" max="2568" width="9" style="81" customWidth="1"/>
    <col min="2569" max="2569" width="8.28515625" style="81" customWidth="1"/>
    <col min="2570" max="2570" width="9" style="81" customWidth="1"/>
    <col min="2571" max="2571" width="5.28515625" style="81" customWidth="1"/>
    <col min="2572" max="2574" width="9.140625" style="81" customWidth="1"/>
    <col min="2575" max="2575" width="5.28515625" style="81" customWidth="1"/>
    <col min="2576" max="2576" width="11.5703125" style="81" bestFit="1" customWidth="1"/>
    <col min="2577" max="2816" width="9.140625" style="81"/>
    <col min="2817" max="2817" width="2.5703125" style="81" customWidth="1"/>
    <col min="2818" max="2818" width="1.85546875" style="81" customWidth="1"/>
    <col min="2819" max="2819" width="8.5703125" style="81" customWidth="1"/>
    <col min="2820" max="2820" width="4.85546875" style="81" customWidth="1"/>
    <col min="2821" max="2821" width="4.7109375" style="81" customWidth="1"/>
    <col min="2822" max="2822" width="9.140625" style="81" customWidth="1"/>
    <col min="2823" max="2823" width="9.42578125" style="81" customWidth="1"/>
    <col min="2824" max="2824" width="9" style="81" customWidth="1"/>
    <col min="2825" max="2825" width="8.28515625" style="81" customWidth="1"/>
    <col min="2826" max="2826" width="9" style="81" customWidth="1"/>
    <col min="2827" max="2827" width="5.28515625" style="81" customWidth="1"/>
    <col min="2828" max="2830" width="9.140625" style="81" customWidth="1"/>
    <col min="2831" max="2831" width="5.28515625" style="81" customWidth="1"/>
    <col min="2832" max="2832" width="11.5703125" style="81" bestFit="1" customWidth="1"/>
    <col min="2833" max="3072" width="9.140625" style="81"/>
    <col min="3073" max="3073" width="2.5703125" style="81" customWidth="1"/>
    <col min="3074" max="3074" width="1.85546875" style="81" customWidth="1"/>
    <col min="3075" max="3075" width="8.5703125" style="81" customWidth="1"/>
    <col min="3076" max="3076" width="4.85546875" style="81" customWidth="1"/>
    <col min="3077" max="3077" width="4.7109375" style="81" customWidth="1"/>
    <col min="3078" max="3078" width="9.140625" style="81" customWidth="1"/>
    <col min="3079" max="3079" width="9.42578125" style="81" customWidth="1"/>
    <col min="3080" max="3080" width="9" style="81" customWidth="1"/>
    <col min="3081" max="3081" width="8.28515625" style="81" customWidth="1"/>
    <col min="3082" max="3082" width="9" style="81" customWidth="1"/>
    <col min="3083" max="3083" width="5.28515625" style="81" customWidth="1"/>
    <col min="3084" max="3086" width="9.140625" style="81" customWidth="1"/>
    <col min="3087" max="3087" width="5.28515625" style="81" customWidth="1"/>
    <col min="3088" max="3088" width="11.5703125" style="81" bestFit="1" customWidth="1"/>
    <col min="3089" max="3328" width="9.140625" style="81"/>
    <col min="3329" max="3329" width="2.5703125" style="81" customWidth="1"/>
    <col min="3330" max="3330" width="1.85546875" style="81" customWidth="1"/>
    <col min="3331" max="3331" width="8.5703125" style="81" customWidth="1"/>
    <col min="3332" max="3332" width="4.85546875" style="81" customWidth="1"/>
    <col min="3333" max="3333" width="4.7109375" style="81" customWidth="1"/>
    <col min="3334" max="3334" width="9.140625" style="81" customWidth="1"/>
    <col min="3335" max="3335" width="9.42578125" style="81" customWidth="1"/>
    <col min="3336" max="3336" width="9" style="81" customWidth="1"/>
    <col min="3337" max="3337" width="8.28515625" style="81" customWidth="1"/>
    <col min="3338" max="3338" width="9" style="81" customWidth="1"/>
    <col min="3339" max="3339" width="5.28515625" style="81" customWidth="1"/>
    <col min="3340" max="3342" width="9.140625" style="81" customWidth="1"/>
    <col min="3343" max="3343" width="5.28515625" style="81" customWidth="1"/>
    <col min="3344" max="3344" width="11.5703125" style="81" bestFit="1" customWidth="1"/>
    <col min="3345" max="3584" width="9.140625" style="81"/>
    <col min="3585" max="3585" width="2.5703125" style="81" customWidth="1"/>
    <col min="3586" max="3586" width="1.85546875" style="81" customWidth="1"/>
    <col min="3587" max="3587" width="8.5703125" style="81" customWidth="1"/>
    <col min="3588" max="3588" width="4.85546875" style="81" customWidth="1"/>
    <col min="3589" max="3589" width="4.7109375" style="81" customWidth="1"/>
    <col min="3590" max="3590" width="9.140625" style="81" customWidth="1"/>
    <col min="3591" max="3591" width="9.42578125" style="81" customWidth="1"/>
    <col min="3592" max="3592" width="9" style="81" customWidth="1"/>
    <col min="3593" max="3593" width="8.28515625" style="81" customWidth="1"/>
    <col min="3594" max="3594" width="9" style="81" customWidth="1"/>
    <col min="3595" max="3595" width="5.28515625" style="81" customWidth="1"/>
    <col min="3596" max="3598" width="9.140625" style="81" customWidth="1"/>
    <col min="3599" max="3599" width="5.28515625" style="81" customWidth="1"/>
    <col min="3600" max="3600" width="11.5703125" style="81" bestFit="1" customWidth="1"/>
    <col min="3601" max="3840" width="9.140625" style="81"/>
    <col min="3841" max="3841" width="2.5703125" style="81" customWidth="1"/>
    <col min="3842" max="3842" width="1.85546875" style="81" customWidth="1"/>
    <col min="3843" max="3843" width="8.5703125" style="81" customWidth="1"/>
    <col min="3844" max="3844" width="4.85546875" style="81" customWidth="1"/>
    <col min="3845" max="3845" width="4.7109375" style="81" customWidth="1"/>
    <col min="3846" max="3846" width="9.140625" style="81" customWidth="1"/>
    <col min="3847" max="3847" width="9.42578125" style="81" customWidth="1"/>
    <col min="3848" max="3848" width="9" style="81" customWidth="1"/>
    <col min="3849" max="3849" width="8.28515625" style="81" customWidth="1"/>
    <col min="3850" max="3850" width="9" style="81" customWidth="1"/>
    <col min="3851" max="3851" width="5.28515625" style="81" customWidth="1"/>
    <col min="3852" max="3854" width="9.140625" style="81" customWidth="1"/>
    <col min="3855" max="3855" width="5.28515625" style="81" customWidth="1"/>
    <col min="3856" max="3856" width="11.5703125" style="81" bestFit="1" customWidth="1"/>
    <col min="3857" max="4096" width="9.140625" style="81"/>
    <col min="4097" max="4097" width="2.5703125" style="81" customWidth="1"/>
    <col min="4098" max="4098" width="1.85546875" style="81" customWidth="1"/>
    <col min="4099" max="4099" width="8.5703125" style="81" customWidth="1"/>
    <col min="4100" max="4100" width="4.85546875" style="81" customWidth="1"/>
    <col min="4101" max="4101" width="4.7109375" style="81" customWidth="1"/>
    <col min="4102" max="4102" width="9.140625" style="81" customWidth="1"/>
    <col min="4103" max="4103" width="9.42578125" style="81" customWidth="1"/>
    <col min="4104" max="4104" width="9" style="81" customWidth="1"/>
    <col min="4105" max="4105" width="8.28515625" style="81" customWidth="1"/>
    <col min="4106" max="4106" width="9" style="81" customWidth="1"/>
    <col min="4107" max="4107" width="5.28515625" style="81" customWidth="1"/>
    <col min="4108" max="4110" width="9.140625" style="81" customWidth="1"/>
    <col min="4111" max="4111" width="5.28515625" style="81" customWidth="1"/>
    <col min="4112" max="4112" width="11.5703125" style="81" bestFit="1" customWidth="1"/>
    <col min="4113" max="4352" width="9.140625" style="81"/>
    <col min="4353" max="4353" width="2.5703125" style="81" customWidth="1"/>
    <col min="4354" max="4354" width="1.85546875" style="81" customWidth="1"/>
    <col min="4355" max="4355" width="8.5703125" style="81" customWidth="1"/>
    <col min="4356" max="4356" width="4.85546875" style="81" customWidth="1"/>
    <col min="4357" max="4357" width="4.7109375" style="81" customWidth="1"/>
    <col min="4358" max="4358" width="9.140625" style="81" customWidth="1"/>
    <col min="4359" max="4359" width="9.42578125" style="81" customWidth="1"/>
    <col min="4360" max="4360" width="9" style="81" customWidth="1"/>
    <col min="4361" max="4361" width="8.28515625" style="81" customWidth="1"/>
    <col min="4362" max="4362" width="9" style="81" customWidth="1"/>
    <col min="4363" max="4363" width="5.28515625" style="81" customWidth="1"/>
    <col min="4364" max="4366" width="9.140625" style="81" customWidth="1"/>
    <col min="4367" max="4367" width="5.28515625" style="81" customWidth="1"/>
    <col min="4368" max="4368" width="11.5703125" style="81" bestFit="1" customWidth="1"/>
    <col min="4369" max="4608" width="9.140625" style="81"/>
    <col min="4609" max="4609" width="2.5703125" style="81" customWidth="1"/>
    <col min="4610" max="4610" width="1.85546875" style="81" customWidth="1"/>
    <col min="4611" max="4611" width="8.5703125" style="81" customWidth="1"/>
    <col min="4612" max="4612" width="4.85546875" style="81" customWidth="1"/>
    <col min="4613" max="4613" width="4.7109375" style="81" customWidth="1"/>
    <col min="4614" max="4614" width="9.140625" style="81" customWidth="1"/>
    <col min="4615" max="4615" width="9.42578125" style="81" customWidth="1"/>
    <col min="4616" max="4616" width="9" style="81" customWidth="1"/>
    <col min="4617" max="4617" width="8.28515625" style="81" customWidth="1"/>
    <col min="4618" max="4618" width="9" style="81" customWidth="1"/>
    <col min="4619" max="4619" width="5.28515625" style="81" customWidth="1"/>
    <col min="4620" max="4622" width="9.140625" style="81" customWidth="1"/>
    <col min="4623" max="4623" width="5.28515625" style="81" customWidth="1"/>
    <col min="4624" max="4624" width="11.5703125" style="81" bestFit="1" customWidth="1"/>
    <col min="4625" max="4864" width="9.140625" style="81"/>
    <col min="4865" max="4865" width="2.5703125" style="81" customWidth="1"/>
    <col min="4866" max="4866" width="1.85546875" style="81" customWidth="1"/>
    <col min="4867" max="4867" width="8.5703125" style="81" customWidth="1"/>
    <col min="4868" max="4868" width="4.85546875" style="81" customWidth="1"/>
    <col min="4869" max="4869" width="4.7109375" style="81" customWidth="1"/>
    <col min="4870" max="4870" width="9.140625" style="81" customWidth="1"/>
    <col min="4871" max="4871" width="9.42578125" style="81" customWidth="1"/>
    <col min="4872" max="4872" width="9" style="81" customWidth="1"/>
    <col min="4873" max="4873" width="8.28515625" style="81" customWidth="1"/>
    <col min="4874" max="4874" width="9" style="81" customWidth="1"/>
    <col min="4875" max="4875" width="5.28515625" style="81" customWidth="1"/>
    <col min="4876" max="4878" width="9.140625" style="81" customWidth="1"/>
    <col min="4879" max="4879" width="5.28515625" style="81" customWidth="1"/>
    <col min="4880" max="4880" width="11.5703125" style="81" bestFit="1" customWidth="1"/>
    <col min="4881" max="5120" width="9.140625" style="81"/>
    <col min="5121" max="5121" width="2.5703125" style="81" customWidth="1"/>
    <col min="5122" max="5122" width="1.85546875" style="81" customWidth="1"/>
    <col min="5123" max="5123" width="8.5703125" style="81" customWidth="1"/>
    <col min="5124" max="5124" width="4.85546875" style="81" customWidth="1"/>
    <col min="5125" max="5125" width="4.7109375" style="81" customWidth="1"/>
    <col min="5126" max="5126" width="9.140625" style="81" customWidth="1"/>
    <col min="5127" max="5127" width="9.42578125" style="81" customWidth="1"/>
    <col min="5128" max="5128" width="9" style="81" customWidth="1"/>
    <col min="5129" max="5129" width="8.28515625" style="81" customWidth="1"/>
    <col min="5130" max="5130" width="9" style="81" customWidth="1"/>
    <col min="5131" max="5131" width="5.28515625" style="81" customWidth="1"/>
    <col min="5132" max="5134" width="9.140625" style="81" customWidth="1"/>
    <col min="5135" max="5135" width="5.28515625" style="81" customWidth="1"/>
    <col min="5136" max="5136" width="11.5703125" style="81" bestFit="1" customWidth="1"/>
    <col min="5137" max="5376" width="9.140625" style="81"/>
    <col min="5377" max="5377" width="2.5703125" style="81" customWidth="1"/>
    <col min="5378" max="5378" width="1.85546875" style="81" customWidth="1"/>
    <col min="5379" max="5379" width="8.5703125" style="81" customWidth="1"/>
    <col min="5380" max="5380" width="4.85546875" style="81" customWidth="1"/>
    <col min="5381" max="5381" width="4.7109375" style="81" customWidth="1"/>
    <col min="5382" max="5382" width="9.140625" style="81" customWidth="1"/>
    <col min="5383" max="5383" width="9.42578125" style="81" customWidth="1"/>
    <col min="5384" max="5384" width="9" style="81" customWidth="1"/>
    <col min="5385" max="5385" width="8.28515625" style="81" customWidth="1"/>
    <col min="5386" max="5386" width="9" style="81" customWidth="1"/>
    <col min="5387" max="5387" width="5.28515625" style="81" customWidth="1"/>
    <col min="5388" max="5390" width="9.140625" style="81" customWidth="1"/>
    <col min="5391" max="5391" width="5.28515625" style="81" customWidth="1"/>
    <col min="5392" max="5392" width="11.5703125" style="81" bestFit="1" customWidth="1"/>
    <col min="5393" max="5632" width="9.140625" style="81"/>
    <col min="5633" max="5633" width="2.5703125" style="81" customWidth="1"/>
    <col min="5634" max="5634" width="1.85546875" style="81" customWidth="1"/>
    <col min="5635" max="5635" width="8.5703125" style="81" customWidth="1"/>
    <col min="5636" max="5636" width="4.85546875" style="81" customWidth="1"/>
    <col min="5637" max="5637" width="4.7109375" style="81" customWidth="1"/>
    <col min="5638" max="5638" width="9.140625" style="81" customWidth="1"/>
    <col min="5639" max="5639" width="9.42578125" style="81" customWidth="1"/>
    <col min="5640" max="5640" width="9" style="81" customWidth="1"/>
    <col min="5641" max="5641" width="8.28515625" style="81" customWidth="1"/>
    <col min="5642" max="5642" width="9" style="81" customWidth="1"/>
    <col min="5643" max="5643" width="5.28515625" style="81" customWidth="1"/>
    <col min="5644" max="5646" width="9.140625" style="81" customWidth="1"/>
    <col min="5647" max="5647" width="5.28515625" style="81" customWidth="1"/>
    <col min="5648" max="5648" width="11.5703125" style="81" bestFit="1" customWidth="1"/>
    <col min="5649" max="5888" width="9.140625" style="81"/>
    <col min="5889" max="5889" width="2.5703125" style="81" customWidth="1"/>
    <col min="5890" max="5890" width="1.85546875" style="81" customWidth="1"/>
    <col min="5891" max="5891" width="8.5703125" style="81" customWidth="1"/>
    <col min="5892" max="5892" width="4.85546875" style="81" customWidth="1"/>
    <col min="5893" max="5893" width="4.7109375" style="81" customWidth="1"/>
    <col min="5894" max="5894" width="9.140625" style="81" customWidth="1"/>
    <col min="5895" max="5895" width="9.42578125" style="81" customWidth="1"/>
    <col min="5896" max="5896" width="9" style="81" customWidth="1"/>
    <col min="5897" max="5897" width="8.28515625" style="81" customWidth="1"/>
    <col min="5898" max="5898" width="9" style="81" customWidth="1"/>
    <col min="5899" max="5899" width="5.28515625" style="81" customWidth="1"/>
    <col min="5900" max="5902" width="9.140625" style="81" customWidth="1"/>
    <col min="5903" max="5903" width="5.28515625" style="81" customWidth="1"/>
    <col min="5904" max="5904" width="11.5703125" style="81" bestFit="1" customWidth="1"/>
    <col min="5905" max="6144" width="9.140625" style="81"/>
    <col min="6145" max="6145" width="2.5703125" style="81" customWidth="1"/>
    <col min="6146" max="6146" width="1.85546875" style="81" customWidth="1"/>
    <col min="6147" max="6147" width="8.5703125" style="81" customWidth="1"/>
    <col min="6148" max="6148" width="4.85546875" style="81" customWidth="1"/>
    <col min="6149" max="6149" width="4.7109375" style="81" customWidth="1"/>
    <col min="6150" max="6150" width="9.140625" style="81" customWidth="1"/>
    <col min="6151" max="6151" width="9.42578125" style="81" customWidth="1"/>
    <col min="6152" max="6152" width="9" style="81" customWidth="1"/>
    <col min="6153" max="6153" width="8.28515625" style="81" customWidth="1"/>
    <col min="6154" max="6154" width="9" style="81" customWidth="1"/>
    <col min="6155" max="6155" width="5.28515625" style="81" customWidth="1"/>
    <col min="6156" max="6158" width="9.140625" style="81" customWidth="1"/>
    <col min="6159" max="6159" width="5.28515625" style="81" customWidth="1"/>
    <col min="6160" max="6160" width="11.5703125" style="81" bestFit="1" customWidth="1"/>
    <col min="6161" max="6400" width="9.140625" style="81"/>
    <col min="6401" max="6401" width="2.5703125" style="81" customWidth="1"/>
    <col min="6402" max="6402" width="1.85546875" style="81" customWidth="1"/>
    <col min="6403" max="6403" width="8.5703125" style="81" customWidth="1"/>
    <col min="6404" max="6404" width="4.85546875" style="81" customWidth="1"/>
    <col min="6405" max="6405" width="4.7109375" style="81" customWidth="1"/>
    <col min="6406" max="6406" width="9.140625" style="81" customWidth="1"/>
    <col min="6407" max="6407" width="9.42578125" style="81" customWidth="1"/>
    <col min="6408" max="6408" width="9" style="81" customWidth="1"/>
    <col min="6409" max="6409" width="8.28515625" style="81" customWidth="1"/>
    <col min="6410" max="6410" width="9" style="81" customWidth="1"/>
    <col min="6411" max="6411" width="5.28515625" style="81" customWidth="1"/>
    <col min="6412" max="6414" width="9.140625" style="81" customWidth="1"/>
    <col min="6415" max="6415" width="5.28515625" style="81" customWidth="1"/>
    <col min="6416" max="6416" width="11.5703125" style="81" bestFit="1" customWidth="1"/>
    <col min="6417" max="6656" width="9.140625" style="81"/>
    <col min="6657" max="6657" width="2.5703125" style="81" customWidth="1"/>
    <col min="6658" max="6658" width="1.85546875" style="81" customWidth="1"/>
    <col min="6659" max="6659" width="8.5703125" style="81" customWidth="1"/>
    <col min="6660" max="6660" width="4.85546875" style="81" customWidth="1"/>
    <col min="6661" max="6661" width="4.7109375" style="81" customWidth="1"/>
    <col min="6662" max="6662" width="9.140625" style="81" customWidth="1"/>
    <col min="6663" max="6663" width="9.42578125" style="81" customWidth="1"/>
    <col min="6664" max="6664" width="9" style="81" customWidth="1"/>
    <col min="6665" max="6665" width="8.28515625" style="81" customWidth="1"/>
    <col min="6666" max="6666" width="9" style="81" customWidth="1"/>
    <col min="6667" max="6667" width="5.28515625" style="81" customWidth="1"/>
    <col min="6668" max="6670" width="9.140625" style="81" customWidth="1"/>
    <col min="6671" max="6671" width="5.28515625" style="81" customWidth="1"/>
    <col min="6672" max="6672" width="11.5703125" style="81" bestFit="1" customWidth="1"/>
    <col min="6673" max="6912" width="9.140625" style="81"/>
    <col min="6913" max="6913" width="2.5703125" style="81" customWidth="1"/>
    <col min="6914" max="6914" width="1.85546875" style="81" customWidth="1"/>
    <col min="6915" max="6915" width="8.5703125" style="81" customWidth="1"/>
    <col min="6916" max="6916" width="4.85546875" style="81" customWidth="1"/>
    <col min="6917" max="6917" width="4.7109375" style="81" customWidth="1"/>
    <col min="6918" max="6918" width="9.140625" style="81" customWidth="1"/>
    <col min="6919" max="6919" width="9.42578125" style="81" customWidth="1"/>
    <col min="6920" max="6920" width="9" style="81" customWidth="1"/>
    <col min="6921" max="6921" width="8.28515625" style="81" customWidth="1"/>
    <col min="6922" max="6922" width="9" style="81" customWidth="1"/>
    <col min="6923" max="6923" width="5.28515625" style="81" customWidth="1"/>
    <col min="6924" max="6926" width="9.140625" style="81" customWidth="1"/>
    <col min="6927" max="6927" width="5.28515625" style="81" customWidth="1"/>
    <col min="6928" max="6928" width="11.5703125" style="81" bestFit="1" customWidth="1"/>
    <col min="6929" max="7168" width="9.140625" style="81"/>
    <col min="7169" max="7169" width="2.5703125" style="81" customWidth="1"/>
    <col min="7170" max="7170" width="1.85546875" style="81" customWidth="1"/>
    <col min="7171" max="7171" width="8.5703125" style="81" customWidth="1"/>
    <col min="7172" max="7172" width="4.85546875" style="81" customWidth="1"/>
    <col min="7173" max="7173" width="4.7109375" style="81" customWidth="1"/>
    <col min="7174" max="7174" width="9.140625" style="81" customWidth="1"/>
    <col min="7175" max="7175" width="9.42578125" style="81" customWidth="1"/>
    <col min="7176" max="7176" width="9" style="81" customWidth="1"/>
    <col min="7177" max="7177" width="8.28515625" style="81" customWidth="1"/>
    <col min="7178" max="7178" width="9" style="81" customWidth="1"/>
    <col min="7179" max="7179" width="5.28515625" style="81" customWidth="1"/>
    <col min="7180" max="7182" width="9.140625" style="81" customWidth="1"/>
    <col min="7183" max="7183" width="5.28515625" style="81" customWidth="1"/>
    <col min="7184" max="7184" width="11.5703125" style="81" bestFit="1" customWidth="1"/>
    <col min="7185" max="7424" width="9.140625" style="81"/>
    <col min="7425" max="7425" width="2.5703125" style="81" customWidth="1"/>
    <col min="7426" max="7426" width="1.85546875" style="81" customWidth="1"/>
    <col min="7427" max="7427" width="8.5703125" style="81" customWidth="1"/>
    <col min="7428" max="7428" width="4.85546875" style="81" customWidth="1"/>
    <col min="7429" max="7429" width="4.7109375" style="81" customWidth="1"/>
    <col min="7430" max="7430" width="9.140625" style="81" customWidth="1"/>
    <col min="7431" max="7431" width="9.42578125" style="81" customWidth="1"/>
    <col min="7432" max="7432" width="9" style="81" customWidth="1"/>
    <col min="7433" max="7433" width="8.28515625" style="81" customWidth="1"/>
    <col min="7434" max="7434" width="9" style="81" customWidth="1"/>
    <col min="7435" max="7435" width="5.28515625" style="81" customWidth="1"/>
    <col min="7436" max="7438" width="9.140625" style="81" customWidth="1"/>
    <col min="7439" max="7439" width="5.28515625" style="81" customWidth="1"/>
    <col min="7440" max="7440" width="11.5703125" style="81" bestFit="1" customWidth="1"/>
    <col min="7441" max="7680" width="9.140625" style="81"/>
    <col min="7681" max="7681" width="2.5703125" style="81" customWidth="1"/>
    <col min="7682" max="7682" width="1.85546875" style="81" customWidth="1"/>
    <col min="7683" max="7683" width="8.5703125" style="81" customWidth="1"/>
    <col min="7684" max="7684" width="4.85546875" style="81" customWidth="1"/>
    <col min="7685" max="7685" width="4.7109375" style="81" customWidth="1"/>
    <col min="7686" max="7686" width="9.140625" style="81" customWidth="1"/>
    <col min="7687" max="7687" width="9.42578125" style="81" customWidth="1"/>
    <col min="7688" max="7688" width="9" style="81" customWidth="1"/>
    <col min="7689" max="7689" width="8.28515625" style="81" customWidth="1"/>
    <col min="7690" max="7690" width="9" style="81" customWidth="1"/>
    <col min="7691" max="7691" width="5.28515625" style="81" customWidth="1"/>
    <col min="7692" max="7694" width="9.140625" style="81" customWidth="1"/>
    <col min="7695" max="7695" width="5.28515625" style="81" customWidth="1"/>
    <col min="7696" max="7696" width="11.5703125" style="81" bestFit="1" customWidth="1"/>
    <col min="7697" max="7936" width="9.140625" style="81"/>
    <col min="7937" max="7937" width="2.5703125" style="81" customWidth="1"/>
    <col min="7938" max="7938" width="1.85546875" style="81" customWidth="1"/>
    <col min="7939" max="7939" width="8.5703125" style="81" customWidth="1"/>
    <col min="7940" max="7940" width="4.85546875" style="81" customWidth="1"/>
    <col min="7941" max="7941" width="4.7109375" style="81" customWidth="1"/>
    <col min="7942" max="7942" width="9.140625" style="81" customWidth="1"/>
    <col min="7943" max="7943" width="9.42578125" style="81" customWidth="1"/>
    <col min="7944" max="7944" width="9" style="81" customWidth="1"/>
    <col min="7945" max="7945" width="8.28515625" style="81" customWidth="1"/>
    <col min="7946" max="7946" width="9" style="81" customWidth="1"/>
    <col min="7947" max="7947" width="5.28515625" style="81" customWidth="1"/>
    <col min="7948" max="7950" width="9.140625" style="81" customWidth="1"/>
    <col min="7951" max="7951" width="5.28515625" style="81" customWidth="1"/>
    <col min="7952" max="7952" width="11.5703125" style="81" bestFit="1" customWidth="1"/>
    <col min="7953" max="8192" width="9.140625" style="81"/>
    <col min="8193" max="8193" width="2.5703125" style="81" customWidth="1"/>
    <col min="8194" max="8194" width="1.85546875" style="81" customWidth="1"/>
    <col min="8195" max="8195" width="8.5703125" style="81" customWidth="1"/>
    <col min="8196" max="8196" width="4.85546875" style="81" customWidth="1"/>
    <col min="8197" max="8197" width="4.7109375" style="81" customWidth="1"/>
    <col min="8198" max="8198" width="9.140625" style="81" customWidth="1"/>
    <col min="8199" max="8199" width="9.42578125" style="81" customWidth="1"/>
    <col min="8200" max="8200" width="9" style="81" customWidth="1"/>
    <col min="8201" max="8201" width="8.28515625" style="81" customWidth="1"/>
    <col min="8202" max="8202" width="9" style="81" customWidth="1"/>
    <col min="8203" max="8203" width="5.28515625" style="81" customWidth="1"/>
    <col min="8204" max="8206" width="9.140625" style="81" customWidth="1"/>
    <col min="8207" max="8207" width="5.28515625" style="81" customWidth="1"/>
    <col min="8208" max="8208" width="11.5703125" style="81" bestFit="1" customWidth="1"/>
    <col min="8209" max="8448" width="9.140625" style="81"/>
    <col min="8449" max="8449" width="2.5703125" style="81" customWidth="1"/>
    <col min="8450" max="8450" width="1.85546875" style="81" customWidth="1"/>
    <col min="8451" max="8451" width="8.5703125" style="81" customWidth="1"/>
    <col min="8452" max="8452" width="4.85546875" style="81" customWidth="1"/>
    <col min="8453" max="8453" width="4.7109375" style="81" customWidth="1"/>
    <col min="8454" max="8454" width="9.140625" style="81" customWidth="1"/>
    <col min="8455" max="8455" width="9.42578125" style="81" customWidth="1"/>
    <col min="8456" max="8456" width="9" style="81" customWidth="1"/>
    <col min="8457" max="8457" width="8.28515625" style="81" customWidth="1"/>
    <col min="8458" max="8458" width="9" style="81" customWidth="1"/>
    <col min="8459" max="8459" width="5.28515625" style="81" customWidth="1"/>
    <col min="8460" max="8462" width="9.140625" style="81" customWidth="1"/>
    <col min="8463" max="8463" width="5.28515625" style="81" customWidth="1"/>
    <col min="8464" max="8464" width="11.5703125" style="81" bestFit="1" customWidth="1"/>
    <col min="8465" max="8704" width="9.140625" style="81"/>
    <col min="8705" max="8705" width="2.5703125" style="81" customWidth="1"/>
    <col min="8706" max="8706" width="1.85546875" style="81" customWidth="1"/>
    <col min="8707" max="8707" width="8.5703125" style="81" customWidth="1"/>
    <col min="8708" max="8708" width="4.85546875" style="81" customWidth="1"/>
    <col min="8709" max="8709" width="4.7109375" style="81" customWidth="1"/>
    <col min="8710" max="8710" width="9.140625" style="81" customWidth="1"/>
    <col min="8711" max="8711" width="9.42578125" style="81" customWidth="1"/>
    <col min="8712" max="8712" width="9" style="81" customWidth="1"/>
    <col min="8713" max="8713" width="8.28515625" style="81" customWidth="1"/>
    <col min="8714" max="8714" width="9" style="81" customWidth="1"/>
    <col min="8715" max="8715" width="5.28515625" style="81" customWidth="1"/>
    <col min="8716" max="8718" width="9.140625" style="81" customWidth="1"/>
    <col min="8719" max="8719" width="5.28515625" style="81" customWidth="1"/>
    <col min="8720" max="8720" width="11.5703125" style="81" bestFit="1" customWidth="1"/>
    <col min="8721" max="8960" width="9.140625" style="81"/>
    <col min="8961" max="8961" width="2.5703125" style="81" customWidth="1"/>
    <col min="8962" max="8962" width="1.85546875" style="81" customWidth="1"/>
    <col min="8963" max="8963" width="8.5703125" style="81" customWidth="1"/>
    <col min="8964" max="8964" width="4.85546875" style="81" customWidth="1"/>
    <col min="8965" max="8965" width="4.7109375" style="81" customWidth="1"/>
    <col min="8966" max="8966" width="9.140625" style="81" customWidth="1"/>
    <col min="8967" max="8967" width="9.42578125" style="81" customWidth="1"/>
    <col min="8968" max="8968" width="9" style="81" customWidth="1"/>
    <col min="8969" max="8969" width="8.28515625" style="81" customWidth="1"/>
    <col min="8970" max="8970" width="9" style="81" customWidth="1"/>
    <col min="8971" max="8971" width="5.28515625" style="81" customWidth="1"/>
    <col min="8972" max="8974" width="9.140625" style="81" customWidth="1"/>
    <col min="8975" max="8975" width="5.28515625" style="81" customWidth="1"/>
    <col min="8976" max="8976" width="11.5703125" style="81" bestFit="1" customWidth="1"/>
    <col min="8977" max="9216" width="9.140625" style="81"/>
    <col min="9217" max="9217" width="2.5703125" style="81" customWidth="1"/>
    <col min="9218" max="9218" width="1.85546875" style="81" customWidth="1"/>
    <col min="9219" max="9219" width="8.5703125" style="81" customWidth="1"/>
    <col min="9220" max="9220" width="4.85546875" style="81" customWidth="1"/>
    <col min="9221" max="9221" width="4.7109375" style="81" customWidth="1"/>
    <col min="9222" max="9222" width="9.140625" style="81" customWidth="1"/>
    <col min="9223" max="9223" width="9.42578125" style="81" customWidth="1"/>
    <col min="9224" max="9224" width="9" style="81" customWidth="1"/>
    <col min="9225" max="9225" width="8.28515625" style="81" customWidth="1"/>
    <col min="9226" max="9226" width="9" style="81" customWidth="1"/>
    <col min="9227" max="9227" width="5.28515625" style="81" customWidth="1"/>
    <col min="9228" max="9230" width="9.140625" style="81" customWidth="1"/>
    <col min="9231" max="9231" width="5.28515625" style="81" customWidth="1"/>
    <col min="9232" max="9232" width="11.5703125" style="81" bestFit="1" customWidth="1"/>
    <col min="9233" max="9472" width="9.140625" style="81"/>
    <col min="9473" max="9473" width="2.5703125" style="81" customWidth="1"/>
    <col min="9474" max="9474" width="1.85546875" style="81" customWidth="1"/>
    <col min="9475" max="9475" width="8.5703125" style="81" customWidth="1"/>
    <col min="9476" max="9476" width="4.85546875" style="81" customWidth="1"/>
    <col min="9477" max="9477" width="4.7109375" style="81" customWidth="1"/>
    <col min="9478" max="9478" width="9.140625" style="81" customWidth="1"/>
    <col min="9479" max="9479" width="9.42578125" style="81" customWidth="1"/>
    <col min="9480" max="9480" width="9" style="81" customWidth="1"/>
    <col min="9481" max="9481" width="8.28515625" style="81" customWidth="1"/>
    <col min="9482" max="9482" width="9" style="81" customWidth="1"/>
    <col min="9483" max="9483" width="5.28515625" style="81" customWidth="1"/>
    <col min="9484" max="9486" width="9.140625" style="81" customWidth="1"/>
    <col min="9487" max="9487" width="5.28515625" style="81" customWidth="1"/>
    <col min="9488" max="9488" width="11.5703125" style="81" bestFit="1" customWidth="1"/>
    <col min="9489" max="9728" width="9.140625" style="81"/>
    <col min="9729" max="9729" width="2.5703125" style="81" customWidth="1"/>
    <col min="9730" max="9730" width="1.85546875" style="81" customWidth="1"/>
    <col min="9731" max="9731" width="8.5703125" style="81" customWidth="1"/>
    <col min="9732" max="9732" width="4.85546875" style="81" customWidth="1"/>
    <col min="9733" max="9733" width="4.7109375" style="81" customWidth="1"/>
    <col min="9734" max="9734" width="9.140625" style="81" customWidth="1"/>
    <col min="9735" max="9735" width="9.42578125" style="81" customWidth="1"/>
    <col min="9736" max="9736" width="9" style="81" customWidth="1"/>
    <col min="9737" max="9737" width="8.28515625" style="81" customWidth="1"/>
    <col min="9738" max="9738" width="9" style="81" customWidth="1"/>
    <col min="9739" max="9739" width="5.28515625" style="81" customWidth="1"/>
    <col min="9740" max="9742" width="9.140625" style="81" customWidth="1"/>
    <col min="9743" max="9743" width="5.28515625" style="81" customWidth="1"/>
    <col min="9744" max="9744" width="11.5703125" style="81" bestFit="1" customWidth="1"/>
    <col min="9745" max="9984" width="9.140625" style="81"/>
    <col min="9985" max="9985" width="2.5703125" style="81" customWidth="1"/>
    <col min="9986" max="9986" width="1.85546875" style="81" customWidth="1"/>
    <col min="9987" max="9987" width="8.5703125" style="81" customWidth="1"/>
    <col min="9988" max="9988" width="4.85546875" style="81" customWidth="1"/>
    <col min="9989" max="9989" width="4.7109375" style="81" customWidth="1"/>
    <col min="9990" max="9990" width="9.140625" style="81" customWidth="1"/>
    <col min="9991" max="9991" width="9.42578125" style="81" customWidth="1"/>
    <col min="9992" max="9992" width="9" style="81" customWidth="1"/>
    <col min="9993" max="9993" width="8.28515625" style="81" customWidth="1"/>
    <col min="9994" max="9994" width="9" style="81" customWidth="1"/>
    <col min="9995" max="9995" width="5.28515625" style="81" customWidth="1"/>
    <col min="9996" max="9998" width="9.140625" style="81" customWidth="1"/>
    <col min="9999" max="9999" width="5.28515625" style="81" customWidth="1"/>
    <col min="10000" max="10000" width="11.5703125" style="81" bestFit="1" customWidth="1"/>
    <col min="10001" max="10240" width="9.140625" style="81"/>
    <col min="10241" max="10241" width="2.5703125" style="81" customWidth="1"/>
    <col min="10242" max="10242" width="1.85546875" style="81" customWidth="1"/>
    <col min="10243" max="10243" width="8.5703125" style="81" customWidth="1"/>
    <col min="10244" max="10244" width="4.85546875" style="81" customWidth="1"/>
    <col min="10245" max="10245" width="4.7109375" style="81" customWidth="1"/>
    <col min="10246" max="10246" width="9.140625" style="81" customWidth="1"/>
    <col min="10247" max="10247" width="9.42578125" style="81" customWidth="1"/>
    <col min="10248" max="10248" width="9" style="81" customWidth="1"/>
    <col min="10249" max="10249" width="8.28515625" style="81" customWidth="1"/>
    <col min="10250" max="10250" width="9" style="81" customWidth="1"/>
    <col min="10251" max="10251" width="5.28515625" style="81" customWidth="1"/>
    <col min="10252" max="10254" width="9.140625" style="81" customWidth="1"/>
    <col min="10255" max="10255" width="5.28515625" style="81" customWidth="1"/>
    <col min="10256" max="10256" width="11.5703125" style="81" bestFit="1" customWidth="1"/>
    <col min="10257" max="10496" width="9.140625" style="81"/>
    <col min="10497" max="10497" width="2.5703125" style="81" customWidth="1"/>
    <col min="10498" max="10498" width="1.85546875" style="81" customWidth="1"/>
    <col min="10499" max="10499" width="8.5703125" style="81" customWidth="1"/>
    <col min="10500" max="10500" width="4.85546875" style="81" customWidth="1"/>
    <col min="10501" max="10501" width="4.7109375" style="81" customWidth="1"/>
    <col min="10502" max="10502" width="9.140625" style="81" customWidth="1"/>
    <col min="10503" max="10503" width="9.42578125" style="81" customWidth="1"/>
    <col min="10504" max="10504" width="9" style="81" customWidth="1"/>
    <col min="10505" max="10505" width="8.28515625" style="81" customWidth="1"/>
    <col min="10506" max="10506" width="9" style="81" customWidth="1"/>
    <col min="10507" max="10507" width="5.28515625" style="81" customWidth="1"/>
    <col min="10508" max="10510" width="9.140625" style="81" customWidth="1"/>
    <col min="10511" max="10511" width="5.28515625" style="81" customWidth="1"/>
    <col min="10512" max="10512" width="11.5703125" style="81" bestFit="1" customWidth="1"/>
    <col min="10513" max="10752" width="9.140625" style="81"/>
    <col min="10753" max="10753" width="2.5703125" style="81" customWidth="1"/>
    <col min="10754" max="10754" width="1.85546875" style="81" customWidth="1"/>
    <col min="10755" max="10755" width="8.5703125" style="81" customWidth="1"/>
    <col min="10756" max="10756" width="4.85546875" style="81" customWidth="1"/>
    <col min="10757" max="10757" width="4.7109375" style="81" customWidth="1"/>
    <col min="10758" max="10758" width="9.140625" style="81" customWidth="1"/>
    <col min="10759" max="10759" width="9.42578125" style="81" customWidth="1"/>
    <col min="10760" max="10760" width="9" style="81" customWidth="1"/>
    <col min="10761" max="10761" width="8.28515625" style="81" customWidth="1"/>
    <col min="10762" max="10762" width="9" style="81" customWidth="1"/>
    <col min="10763" max="10763" width="5.28515625" style="81" customWidth="1"/>
    <col min="10764" max="10766" width="9.140625" style="81" customWidth="1"/>
    <col min="10767" max="10767" width="5.28515625" style="81" customWidth="1"/>
    <col min="10768" max="10768" width="11.5703125" style="81" bestFit="1" customWidth="1"/>
    <col min="10769" max="11008" width="9.140625" style="81"/>
    <col min="11009" max="11009" width="2.5703125" style="81" customWidth="1"/>
    <col min="11010" max="11010" width="1.85546875" style="81" customWidth="1"/>
    <col min="11011" max="11011" width="8.5703125" style="81" customWidth="1"/>
    <col min="11012" max="11012" width="4.85546875" style="81" customWidth="1"/>
    <col min="11013" max="11013" width="4.7109375" style="81" customWidth="1"/>
    <col min="11014" max="11014" width="9.140625" style="81" customWidth="1"/>
    <col min="11015" max="11015" width="9.42578125" style="81" customWidth="1"/>
    <col min="11016" max="11016" width="9" style="81" customWidth="1"/>
    <col min="11017" max="11017" width="8.28515625" style="81" customWidth="1"/>
    <col min="11018" max="11018" width="9" style="81" customWidth="1"/>
    <col min="11019" max="11019" width="5.28515625" style="81" customWidth="1"/>
    <col min="11020" max="11022" width="9.140625" style="81" customWidth="1"/>
    <col min="11023" max="11023" width="5.28515625" style="81" customWidth="1"/>
    <col min="11024" max="11024" width="11.5703125" style="81" bestFit="1" customWidth="1"/>
    <col min="11025" max="11264" width="9.140625" style="81"/>
    <col min="11265" max="11265" width="2.5703125" style="81" customWidth="1"/>
    <col min="11266" max="11266" width="1.85546875" style="81" customWidth="1"/>
    <col min="11267" max="11267" width="8.5703125" style="81" customWidth="1"/>
    <col min="11268" max="11268" width="4.85546875" style="81" customWidth="1"/>
    <col min="11269" max="11269" width="4.7109375" style="81" customWidth="1"/>
    <col min="11270" max="11270" width="9.140625" style="81" customWidth="1"/>
    <col min="11271" max="11271" width="9.42578125" style="81" customWidth="1"/>
    <col min="11272" max="11272" width="9" style="81" customWidth="1"/>
    <col min="11273" max="11273" width="8.28515625" style="81" customWidth="1"/>
    <col min="11274" max="11274" width="9" style="81" customWidth="1"/>
    <col min="11275" max="11275" width="5.28515625" style="81" customWidth="1"/>
    <col min="11276" max="11278" width="9.140625" style="81" customWidth="1"/>
    <col min="11279" max="11279" width="5.28515625" style="81" customWidth="1"/>
    <col min="11280" max="11280" width="11.5703125" style="81" bestFit="1" customWidth="1"/>
    <col min="11281" max="11520" width="9.140625" style="81"/>
    <col min="11521" max="11521" width="2.5703125" style="81" customWidth="1"/>
    <col min="11522" max="11522" width="1.85546875" style="81" customWidth="1"/>
    <col min="11523" max="11523" width="8.5703125" style="81" customWidth="1"/>
    <col min="11524" max="11524" width="4.85546875" style="81" customWidth="1"/>
    <col min="11525" max="11525" width="4.7109375" style="81" customWidth="1"/>
    <col min="11526" max="11526" width="9.140625" style="81" customWidth="1"/>
    <col min="11527" max="11527" width="9.42578125" style="81" customWidth="1"/>
    <col min="11528" max="11528" width="9" style="81" customWidth="1"/>
    <col min="11529" max="11529" width="8.28515625" style="81" customWidth="1"/>
    <col min="11530" max="11530" width="9" style="81" customWidth="1"/>
    <col min="11531" max="11531" width="5.28515625" style="81" customWidth="1"/>
    <col min="11532" max="11534" width="9.140625" style="81" customWidth="1"/>
    <col min="11535" max="11535" width="5.28515625" style="81" customWidth="1"/>
    <col min="11536" max="11536" width="11.5703125" style="81" bestFit="1" customWidth="1"/>
    <col min="11537" max="11776" width="9.140625" style="81"/>
    <col min="11777" max="11777" width="2.5703125" style="81" customWidth="1"/>
    <col min="11778" max="11778" width="1.85546875" style="81" customWidth="1"/>
    <col min="11779" max="11779" width="8.5703125" style="81" customWidth="1"/>
    <col min="11780" max="11780" width="4.85546875" style="81" customWidth="1"/>
    <col min="11781" max="11781" width="4.7109375" style="81" customWidth="1"/>
    <col min="11782" max="11782" width="9.140625" style="81" customWidth="1"/>
    <col min="11783" max="11783" width="9.42578125" style="81" customWidth="1"/>
    <col min="11784" max="11784" width="9" style="81" customWidth="1"/>
    <col min="11785" max="11785" width="8.28515625" style="81" customWidth="1"/>
    <col min="11786" max="11786" width="9" style="81" customWidth="1"/>
    <col min="11787" max="11787" width="5.28515625" style="81" customWidth="1"/>
    <col min="11788" max="11790" width="9.140625" style="81" customWidth="1"/>
    <col min="11791" max="11791" width="5.28515625" style="81" customWidth="1"/>
    <col min="11792" max="11792" width="11.5703125" style="81" bestFit="1" customWidth="1"/>
    <col min="11793" max="12032" width="9.140625" style="81"/>
    <col min="12033" max="12033" width="2.5703125" style="81" customWidth="1"/>
    <col min="12034" max="12034" width="1.85546875" style="81" customWidth="1"/>
    <col min="12035" max="12035" width="8.5703125" style="81" customWidth="1"/>
    <col min="12036" max="12036" width="4.85546875" style="81" customWidth="1"/>
    <col min="12037" max="12037" width="4.7109375" style="81" customWidth="1"/>
    <col min="12038" max="12038" width="9.140625" style="81" customWidth="1"/>
    <col min="12039" max="12039" width="9.42578125" style="81" customWidth="1"/>
    <col min="12040" max="12040" width="9" style="81" customWidth="1"/>
    <col min="12041" max="12041" width="8.28515625" style="81" customWidth="1"/>
    <col min="12042" max="12042" width="9" style="81" customWidth="1"/>
    <col min="12043" max="12043" width="5.28515625" style="81" customWidth="1"/>
    <col min="12044" max="12046" width="9.140625" style="81" customWidth="1"/>
    <col min="12047" max="12047" width="5.28515625" style="81" customWidth="1"/>
    <col min="12048" max="12048" width="11.5703125" style="81" bestFit="1" customWidth="1"/>
    <col min="12049" max="12288" width="9.140625" style="81"/>
    <col min="12289" max="12289" width="2.5703125" style="81" customWidth="1"/>
    <col min="12290" max="12290" width="1.85546875" style="81" customWidth="1"/>
    <col min="12291" max="12291" width="8.5703125" style="81" customWidth="1"/>
    <col min="12292" max="12292" width="4.85546875" style="81" customWidth="1"/>
    <col min="12293" max="12293" width="4.7109375" style="81" customWidth="1"/>
    <col min="12294" max="12294" width="9.140625" style="81" customWidth="1"/>
    <col min="12295" max="12295" width="9.42578125" style="81" customWidth="1"/>
    <col min="12296" max="12296" width="9" style="81" customWidth="1"/>
    <col min="12297" max="12297" width="8.28515625" style="81" customWidth="1"/>
    <col min="12298" max="12298" width="9" style="81" customWidth="1"/>
    <col min="12299" max="12299" width="5.28515625" style="81" customWidth="1"/>
    <col min="12300" max="12302" width="9.140625" style="81" customWidth="1"/>
    <col min="12303" max="12303" width="5.28515625" style="81" customWidth="1"/>
    <col min="12304" max="12304" width="11.5703125" style="81" bestFit="1" customWidth="1"/>
    <col min="12305" max="12544" width="9.140625" style="81"/>
    <col min="12545" max="12545" width="2.5703125" style="81" customWidth="1"/>
    <col min="12546" max="12546" width="1.85546875" style="81" customWidth="1"/>
    <col min="12547" max="12547" width="8.5703125" style="81" customWidth="1"/>
    <col min="12548" max="12548" width="4.85546875" style="81" customWidth="1"/>
    <col min="12549" max="12549" width="4.7109375" style="81" customWidth="1"/>
    <col min="12550" max="12550" width="9.140625" style="81" customWidth="1"/>
    <col min="12551" max="12551" width="9.42578125" style="81" customWidth="1"/>
    <col min="12552" max="12552" width="9" style="81" customWidth="1"/>
    <col min="12553" max="12553" width="8.28515625" style="81" customWidth="1"/>
    <col min="12554" max="12554" width="9" style="81" customWidth="1"/>
    <col min="12555" max="12555" width="5.28515625" style="81" customWidth="1"/>
    <col min="12556" max="12558" width="9.140625" style="81" customWidth="1"/>
    <col min="12559" max="12559" width="5.28515625" style="81" customWidth="1"/>
    <col min="12560" max="12560" width="11.5703125" style="81" bestFit="1" customWidth="1"/>
    <col min="12561" max="12800" width="9.140625" style="81"/>
    <col min="12801" max="12801" width="2.5703125" style="81" customWidth="1"/>
    <col min="12802" max="12802" width="1.85546875" style="81" customWidth="1"/>
    <col min="12803" max="12803" width="8.5703125" style="81" customWidth="1"/>
    <col min="12804" max="12804" width="4.85546875" style="81" customWidth="1"/>
    <col min="12805" max="12805" width="4.7109375" style="81" customWidth="1"/>
    <col min="12806" max="12806" width="9.140625" style="81" customWidth="1"/>
    <col min="12807" max="12807" width="9.42578125" style="81" customWidth="1"/>
    <col min="12808" max="12808" width="9" style="81" customWidth="1"/>
    <col min="12809" max="12809" width="8.28515625" style="81" customWidth="1"/>
    <col min="12810" max="12810" width="9" style="81" customWidth="1"/>
    <col min="12811" max="12811" width="5.28515625" style="81" customWidth="1"/>
    <col min="12812" max="12814" width="9.140625" style="81" customWidth="1"/>
    <col min="12815" max="12815" width="5.28515625" style="81" customWidth="1"/>
    <col min="12816" max="12816" width="11.5703125" style="81" bestFit="1" customWidth="1"/>
    <col min="12817" max="13056" width="9.140625" style="81"/>
    <col min="13057" max="13057" width="2.5703125" style="81" customWidth="1"/>
    <col min="13058" max="13058" width="1.85546875" style="81" customWidth="1"/>
    <col min="13059" max="13059" width="8.5703125" style="81" customWidth="1"/>
    <col min="13060" max="13060" width="4.85546875" style="81" customWidth="1"/>
    <col min="13061" max="13061" width="4.7109375" style="81" customWidth="1"/>
    <col min="13062" max="13062" width="9.140625" style="81" customWidth="1"/>
    <col min="13063" max="13063" width="9.42578125" style="81" customWidth="1"/>
    <col min="13064" max="13064" width="9" style="81" customWidth="1"/>
    <col min="13065" max="13065" width="8.28515625" style="81" customWidth="1"/>
    <col min="13066" max="13066" width="9" style="81" customWidth="1"/>
    <col min="13067" max="13067" width="5.28515625" style="81" customWidth="1"/>
    <col min="13068" max="13070" width="9.140625" style="81" customWidth="1"/>
    <col min="13071" max="13071" width="5.28515625" style="81" customWidth="1"/>
    <col min="13072" max="13072" width="11.5703125" style="81" bestFit="1" customWidth="1"/>
    <col min="13073" max="13312" width="9.140625" style="81"/>
    <col min="13313" max="13313" width="2.5703125" style="81" customWidth="1"/>
    <col min="13314" max="13314" width="1.85546875" style="81" customWidth="1"/>
    <col min="13315" max="13315" width="8.5703125" style="81" customWidth="1"/>
    <col min="13316" max="13316" width="4.85546875" style="81" customWidth="1"/>
    <col min="13317" max="13317" width="4.7109375" style="81" customWidth="1"/>
    <col min="13318" max="13318" width="9.140625" style="81" customWidth="1"/>
    <col min="13319" max="13319" width="9.42578125" style="81" customWidth="1"/>
    <col min="13320" max="13320" width="9" style="81" customWidth="1"/>
    <col min="13321" max="13321" width="8.28515625" style="81" customWidth="1"/>
    <col min="13322" max="13322" width="9" style="81" customWidth="1"/>
    <col min="13323" max="13323" width="5.28515625" style="81" customWidth="1"/>
    <col min="13324" max="13326" width="9.140625" style="81" customWidth="1"/>
    <col min="13327" max="13327" width="5.28515625" style="81" customWidth="1"/>
    <col min="13328" max="13328" width="11.5703125" style="81" bestFit="1" customWidth="1"/>
    <col min="13329" max="13568" width="9.140625" style="81"/>
    <col min="13569" max="13569" width="2.5703125" style="81" customWidth="1"/>
    <col min="13570" max="13570" width="1.85546875" style="81" customWidth="1"/>
    <col min="13571" max="13571" width="8.5703125" style="81" customWidth="1"/>
    <col min="13572" max="13572" width="4.85546875" style="81" customWidth="1"/>
    <col min="13573" max="13573" width="4.7109375" style="81" customWidth="1"/>
    <col min="13574" max="13574" width="9.140625" style="81" customWidth="1"/>
    <col min="13575" max="13575" width="9.42578125" style="81" customWidth="1"/>
    <col min="13576" max="13576" width="9" style="81" customWidth="1"/>
    <col min="13577" max="13577" width="8.28515625" style="81" customWidth="1"/>
    <col min="13578" max="13578" width="9" style="81" customWidth="1"/>
    <col min="13579" max="13579" width="5.28515625" style="81" customWidth="1"/>
    <col min="13580" max="13582" width="9.140625" style="81" customWidth="1"/>
    <col min="13583" max="13583" width="5.28515625" style="81" customWidth="1"/>
    <col min="13584" max="13584" width="11.5703125" style="81" bestFit="1" customWidth="1"/>
    <col min="13585" max="13824" width="9.140625" style="81"/>
    <col min="13825" max="13825" width="2.5703125" style="81" customWidth="1"/>
    <col min="13826" max="13826" width="1.85546875" style="81" customWidth="1"/>
    <col min="13827" max="13827" width="8.5703125" style="81" customWidth="1"/>
    <col min="13828" max="13828" width="4.85546875" style="81" customWidth="1"/>
    <col min="13829" max="13829" width="4.7109375" style="81" customWidth="1"/>
    <col min="13830" max="13830" width="9.140625" style="81" customWidth="1"/>
    <col min="13831" max="13831" width="9.42578125" style="81" customWidth="1"/>
    <col min="13832" max="13832" width="9" style="81" customWidth="1"/>
    <col min="13833" max="13833" width="8.28515625" style="81" customWidth="1"/>
    <col min="13834" max="13834" width="9" style="81" customWidth="1"/>
    <col min="13835" max="13835" width="5.28515625" style="81" customWidth="1"/>
    <col min="13836" max="13838" width="9.140625" style="81" customWidth="1"/>
    <col min="13839" max="13839" width="5.28515625" style="81" customWidth="1"/>
    <col min="13840" max="13840" width="11.5703125" style="81" bestFit="1" customWidth="1"/>
    <col min="13841" max="14080" width="9.140625" style="81"/>
    <col min="14081" max="14081" width="2.5703125" style="81" customWidth="1"/>
    <col min="14082" max="14082" width="1.85546875" style="81" customWidth="1"/>
    <col min="14083" max="14083" width="8.5703125" style="81" customWidth="1"/>
    <col min="14084" max="14084" width="4.85546875" style="81" customWidth="1"/>
    <col min="14085" max="14085" width="4.7109375" style="81" customWidth="1"/>
    <col min="14086" max="14086" width="9.140625" style="81" customWidth="1"/>
    <col min="14087" max="14087" width="9.42578125" style="81" customWidth="1"/>
    <col min="14088" max="14088" width="9" style="81" customWidth="1"/>
    <col min="14089" max="14089" width="8.28515625" style="81" customWidth="1"/>
    <col min="14090" max="14090" width="9" style="81" customWidth="1"/>
    <col min="14091" max="14091" width="5.28515625" style="81" customWidth="1"/>
    <col min="14092" max="14094" width="9.140625" style="81" customWidth="1"/>
    <col min="14095" max="14095" width="5.28515625" style="81" customWidth="1"/>
    <col min="14096" max="14096" width="11.5703125" style="81" bestFit="1" customWidth="1"/>
    <col min="14097" max="14336" width="9.140625" style="81"/>
    <col min="14337" max="14337" width="2.5703125" style="81" customWidth="1"/>
    <col min="14338" max="14338" width="1.85546875" style="81" customWidth="1"/>
    <col min="14339" max="14339" width="8.5703125" style="81" customWidth="1"/>
    <col min="14340" max="14340" width="4.85546875" style="81" customWidth="1"/>
    <col min="14341" max="14341" width="4.7109375" style="81" customWidth="1"/>
    <col min="14342" max="14342" width="9.140625" style="81" customWidth="1"/>
    <col min="14343" max="14343" width="9.42578125" style="81" customWidth="1"/>
    <col min="14344" max="14344" width="9" style="81" customWidth="1"/>
    <col min="14345" max="14345" width="8.28515625" style="81" customWidth="1"/>
    <col min="14346" max="14346" width="9" style="81" customWidth="1"/>
    <col min="14347" max="14347" width="5.28515625" style="81" customWidth="1"/>
    <col min="14348" max="14350" width="9.140625" style="81" customWidth="1"/>
    <col min="14351" max="14351" width="5.28515625" style="81" customWidth="1"/>
    <col min="14352" max="14352" width="11.5703125" style="81" bestFit="1" customWidth="1"/>
    <col min="14353" max="14592" width="9.140625" style="81"/>
    <col min="14593" max="14593" width="2.5703125" style="81" customWidth="1"/>
    <col min="14594" max="14594" width="1.85546875" style="81" customWidth="1"/>
    <col min="14595" max="14595" width="8.5703125" style="81" customWidth="1"/>
    <col min="14596" max="14596" width="4.85546875" style="81" customWidth="1"/>
    <col min="14597" max="14597" width="4.7109375" style="81" customWidth="1"/>
    <col min="14598" max="14598" width="9.140625" style="81" customWidth="1"/>
    <col min="14599" max="14599" width="9.42578125" style="81" customWidth="1"/>
    <col min="14600" max="14600" width="9" style="81" customWidth="1"/>
    <col min="14601" max="14601" width="8.28515625" style="81" customWidth="1"/>
    <col min="14602" max="14602" width="9" style="81" customWidth="1"/>
    <col min="14603" max="14603" width="5.28515625" style="81" customWidth="1"/>
    <col min="14604" max="14606" width="9.140625" style="81" customWidth="1"/>
    <col min="14607" max="14607" width="5.28515625" style="81" customWidth="1"/>
    <col min="14608" max="14608" width="11.5703125" style="81" bestFit="1" customWidth="1"/>
    <col min="14609" max="14848" width="9.140625" style="81"/>
    <col min="14849" max="14849" width="2.5703125" style="81" customWidth="1"/>
    <col min="14850" max="14850" width="1.85546875" style="81" customWidth="1"/>
    <col min="14851" max="14851" width="8.5703125" style="81" customWidth="1"/>
    <col min="14852" max="14852" width="4.85546875" style="81" customWidth="1"/>
    <col min="14853" max="14853" width="4.7109375" style="81" customWidth="1"/>
    <col min="14854" max="14854" width="9.140625" style="81" customWidth="1"/>
    <col min="14855" max="14855" width="9.42578125" style="81" customWidth="1"/>
    <col min="14856" max="14856" width="9" style="81" customWidth="1"/>
    <col min="14857" max="14857" width="8.28515625" style="81" customWidth="1"/>
    <col min="14858" max="14858" width="9" style="81" customWidth="1"/>
    <col min="14859" max="14859" width="5.28515625" style="81" customWidth="1"/>
    <col min="14860" max="14862" width="9.140625" style="81" customWidth="1"/>
    <col min="14863" max="14863" width="5.28515625" style="81" customWidth="1"/>
    <col min="14864" max="14864" width="11.5703125" style="81" bestFit="1" customWidth="1"/>
    <col min="14865" max="15104" width="9.140625" style="81"/>
    <col min="15105" max="15105" width="2.5703125" style="81" customWidth="1"/>
    <col min="15106" max="15106" width="1.85546875" style="81" customWidth="1"/>
    <col min="15107" max="15107" width="8.5703125" style="81" customWidth="1"/>
    <col min="15108" max="15108" width="4.85546875" style="81" customWidth="1"/>
    <col min="15109" max="15109" width="4.7109375" style="81" customWidth="1"/>
    <col min="15110" max="15110" width="9.140625" style="81" customWidth="1"/>
    <col min="15111" max="15111" width="9.42578125" style="81" customWidth="1"/>
    <col min="15112" max="15112" width="9" style="81" customWidth="1"/>
    <col min="15113" max="15113" width="8.28515625" style="81" customWidth="1"/>
    <col min="15114" max="15114" width="9" style="81" customWidth="1"/>
    <col min="15115" max="15115" width="5.28515625" style="81" customWidth="1"/>
    <col min="15116" max="15118" width="9.140625" style="81" customWidth="1"/>
    <col min="15119" max="15119" width="5.28515625" style="81" customWidth="1"/>
    <col min="15120" max="15120" width="11.5703125" style="81" bestFit="1" customWidth="1"/>
    <col min="15121" max="15360" width="9.140625" style="81"/>
    <col min="15361" max="15361" width="2.5703125" style="81" customWidth="1"/>
    <col min="15362" max="15362" width="1.85546875" style="81" customWidth="1"/>
    <col min="15363" max="15363" width="8.5703125" style="81" customWidth="1"/>
    <col min="15364" max="15364" width="4.85546875" style="81" customWidth="1"/>
    <col min="15365" max="15365" width="4.7109375" style="81" customWidth="1"/>
    <col min="15366" max="15366" width="9.140625" style="81" customWidth="1"/>
    <col min="15367" max="15367" width="9.42578125" style="81" customWidth="1"/>
    <col min="15368" max="15368" width="9" style="81" customWidth="1"/>
    <col min="15369" max="15369" width="8.28515625" style="81" customWidth="1"/>
    <col min="15370" max="15370" width="9" style="81" customWidth="1"/>
    <col min="15371" max="15371" width="5.28515625" style="81" customWidth="1"/>
    <col min="15372" max="15374" width="9.140625" style="81" customWidth="1"/>
    <col min="15375" max="15375" width="5.28515625" style="81" customWidth="1"/>
    <col min="15376" max="15376" width="11.5703125" style="81" bestFit="1" customWidth="1"/>
    <col min="15377" max="15616" width="9.140625" style="81"/>
    <col min="15617" max="15617" width="2.5703125" style="81" customWidth="1"/>
    <col min="15618" max="15618" width="1.85546875" style="81" customWidth="1"/>
    <col min="15619" max="15619" width="8.5703125" style="81" customWidth="1"/>
    <col min="15620" max="15620" width="4.85546875" style="81" customWidth="1"/>
    <col min="15621" max="15621" width="4.7109375" style="81" customWidth="1"/>
    <col min="15622" max="15622" width="9.140625" style="81" customWidth="1"/>
    <col min="15623" max="15623" width="9.42578125" style="81" customWidth="1"/>
    <col min="15624" max="15624" width="9" style="81" customWidth="1"/>
    <col min="15625" max="15625" width="8.28515625" style="81" customWidth="1"/>
    <col min="15626" max="15626" width="9" style="81" customWidth="1"/>
    <col min="15627" max="15627" width="5.28515625" style="81" customWidth="1"/>
    <col min="15628" max="15630" width="9.140625" style="81" customWidth="1"/>
    <col min="15631" max="15631" width="5.28515625" style="81" customWidth="1"/>
    <col min="15632" max="15632" width="11.5703125" style="81" bestFit="1" customWidth="1"/>
    <col min="15633" max="15872" width="9.140625" style="81"/>
    <col min="15873" max="15873" width="2.5703125" style="81" customWidth="1"/>
    <col min="15874" max="15874" width="1.85546875" style="81" customWidth="1"/>
    <col min="15875" max="15875" width="8.5703125" style="81" customWidth="1"/>
    <col min="15876" max="15876" width="4.85546875" style="81" customWidth="1"/>
    <col min="15877" max="15877" width="4.7109375" style="81" customWidth="1"/>
    <col min="15878" max="15878" width="9.140625" style="81" customWidth="1"/>
    <col min="15879" max="15879" width="9.42578125" style="81" customWidth="1"/>
    <col min="15880" max="15880" width="9" style="81" customWidth="1"/>
    <col min="15881" max="15881" width="8.28515625" style="81" customWidth="1"/>
    <col min="15882" max="15882" width="9" style="81" customWidth="1"/>
    <col min="15883" max="15883" width="5.28515625" style="81" customWidth="1"/>
    <col min="15884" max="15886" width="9.140625" style="81" customWidth="1"/>
    <col min="15887" max="15887" width="5.28515625" style="81" customWidth="1"/>
    <col min="15888" max="15888" width="11.5703125" style="81" bestFit="1" customWidth="1"/>
    <col min="15889" max="16128" width="9.140625" style="81"/>
    <col min="16129" max="16129" width="2.5703125" style="81" customWidth="1"/>
    <col min="16130" max="16130" width="1.85546875" style="81" customWidth="1"/>
    <col min="16131" max="16131" width="8.5703125" style="81" customWidth="1"/>
    <col min="16132" max="16132" width="4.85546875" style="81" customWidth="1"/>
    <col min="16133" max="16133" width="4.7109375" style="81" customWidth="1"/>
    <col min="16134" max="16134" width="9.140625" style="81" customWidth="1"/>
    <col min="16135" max="16135" width="9.42578125" style="81" customWidth="1"/>
    <col min="16136" max="16136" width="9" style="81" customWidth="1"/>
    <col min="16137" max="16137" width="8.28515625" style="81" customWidth="1"/>
    <col min="16138" max="16138" width="9" style="81" customWidth="1"/>
    <col min="16139" max="16139" width="5.28515625" style="81" customWidth="1"/>
    <col min="16140" max="16142" width="9.140625" style="81" customWidth="1"/>
    <col min="16143" max="16143" width="5.28515625" style="81" customWidth="1"/>
    <col min="16144" max="16144" width="11.5703125" style="81" bestFit="1" customWidth="1"/>
    <col min="16145" max="16384" width="9.140625" style="81"/>
  </cols>
  <sheetData>
    <row r="32" ht="14.25" customHeight="1"/>
    <row r="33" spans="1:17" ht="18" customHeight="1"/>
    <row r="34" spans="1:17" ht="21" customHeight="1"/>
    <row r="35" spans="1:17" ht="18.75" customHeight="1"/>
    <row r="36" spans="1:17" ht="26.25" customHeight="1">
      <c r="C36" s="83" t="s">
        <v>89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</row>
    <row r="37" spans="1:17" ht="12.75" customHeight="1">
      <c r="C37" s="83" t="s">
        <v>90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38" spans="1:17" ht="23.25" customHeight="1">
      <c r="C38" s="84" t="s">
        <v>91</v>
      </c>
      <c r="J38" s="85" t="s">
        <v>92</v>
      </c>
      <c r="K38" s="85"/>
      <c r="L38" s="85"/>
    </row>
    <row r="39" spans="1:17" s="89" customFormat="1" ht="31.5" customHeight="1">
      <c r="A39" s="86" t="s">
        <v>93</v>
      </c>
      <c r="B39" s="86" t="s">
        <v>3</v>
      </c>
      <c r="C39" s="86"/>
      <c r="D39" s="87" t="s">
        <v>94</v>
      </c>
      <c r="E39" s="87"/>
      <c r="F39" s="87" t="s">
        <v>95</v>
      </c>
      <c r="G39" s="87"/>
      <c r="H39" s="87" t="s">
        <v>96</v>
      </c>
      <c r="I39" s="87"/>
      <c r="J39" s="87" t="s">
        <v>97</v>
      </c>
      <c r="K39" s="87"/>
      <c r="L39" s="88" t="s">
        <v>98</v>
      </c>
      <c r="M39" s="87" t="s">
        <v>99</v>
      </c>
      <c r="N39" s="87"/>
      <c r="O39" s="87"/>
    </row>
    <row r="40" spans="1:17" s="89" customFormat="1" ht="37.5" customHeight="1">
      <c r="A40" s="7"/>
      <c r="B40" s="86"/>
      <c r="C40" s="86"/>
      <c r="D40" s="88">
        <v>2013</v>
      </c>
      <c r="E40" s="88">
        <v>2014</v>
      </c>
      <c r="F40" s="88">
        <v>2013</v>
      </c>
      <c r="G40" s="88">
        <v>2014</v>
      </c>
      <c r="H40" s="88">
        <v>2013</v>
      </c>
      <c r="I40" s="88">
        <v>2014</v>
      </c>
      <c r="J40" s="88">
        <v>2013</v>
      </c>
      <c r="K40" s="88">
        <v>2014</v>
      </c>
      <c r="L40" s="90">
        <v>2014</v>
      </c>
      <c r="M40" s="88">
        <v>2013</v>
      </c>
      <c r="N40" s="88">
        <v>2014</v>
      </c>
      <c r="O40" s="90" t="s">
        <v>100</v>
      </c>
    </row>
    <row r="41" spans="1:17" s="96" customFormat="1" ht="43.5" customHeight="1">
      <c r="A41" s="91">
        <v>1</v>
      </c>
      <c r="B41" s="92" t="s">
        <v>101</v>
      </c>
      <c r="C41" s="93" t="s">
        <v>102</v>
      </c>
      <c r="D41" s="94">
        <v>0</v>
      </c>
      <c r="E41" s="94">
        <v>0</v>
      </c>
      <c r="F41" s="94">
        <v>597250</v>
      </c>
      <c r="G41" s="94">
        <v>718042</v>
      </c>
      <c r="H41" s="94">
        <v>130000</v>
      </c>
      <c r="I41" s="94">
        <v>390000</v>
      </c>
      <c r="J41" s="94">
        <v>3306000</v>
      </c>
      <c r="K41" s="94">
        <v>0</v>
      </c>
      <c r="L41" s="95">
        <v>3399540</v>
      </c>
      <c r="M41" s="94">
        <f>SUM(D41+F41+H41+J41)</f>
        <v>4033250</v>
      </c>
      <c r="N41" s="94">
        <f t="shared" ref="N41:N48" si="0">SUM(E41+G41+I41+K41+L41)</f>
        <v>4507582</v>
      </c>
      <c r="O41" s="94">
        <f>N41/M41*100</f>
        <v>111.76054050703527</v>
      </c>
    </row>
    <row r="42" spans="1:17" s="96" customFormat="1" ht="27" customHeight="1">
      <c r="A42" s="97"/>
      <c r="B42" s="92"/>
      <c r="C42" s="93" t="s">
        <v>103</v>
      </c>
      <c r="D42" s="94">
        <v>0.5</v>
      </c>
      <c r="E42" s="94">
        <v>16</v>
      </c>
      <c r="F42" s="94">
        <v>17824436.199999999</v>
      </c>
      <c r="G42" s="94">
        <v>20008102</v>
      </c>
      <c r="H42" s="94">
        <v>2007097.6</v>
      </c>
      <c r="I42" s="94">
        <v>1709036.9</v>
      </c>
      <c r="J42" s="94">
        <v>13319352.1</v>
      </c>
      <c r="K42" s="94">
        <v>0</v>
      </c>
      <c r="L42" s="95">
        <v>13826332.199999999</v>
      </c>
      <c r="M42" s="94">
        <f>SUM(D42+F42+H42+J42)</f>
        <v>33150886.399999999</v>
      </c>
      <c r="N42" s="94">
        <f t="shared" si="0"/>
        <v>35543487.099999994</v>
      </c>
      <c r="O42" s="94">
        <f t="shared" ref="O42:O48" si="1">N42/M42*100</f>
        <v>107.21730535687877</v>
      </c>
    </row>
    <row r="43" spans="1:17" s="96" customFormat="1" ht="33.75" customHeight="1">
      <c r="A43" s="97">
        <v>2</v>
      </c>
      <c r="B43" s="92" t="s">
        <v>104</v>
      </c>
      <c r="C43" s="93" t="s">
        <v>105</v>
      </c>
      <c r="D43" s="94">
        <v>0</v>
      </c>
      <c r="E43" s="94">
        <v>0</v>
      </c>
      <c r="F43" s="94">
        <v>1524790.3</v>
      </c>
      <c r="G43" s="94">
        <v>2440481.2000000002</v>
      </c>
      <c r="H43" s="94">
        <v>841223.2</v>
      </c>
      <c r="I43" s="94">
        <v>356780</v>
      </c>
      <c r="J43" s="94">
        <v>323835.3</v>
      </c>
      <c r="K43" s="94">
        <v>0</v>
      </c>
      <c r="L43" s="95">
        <v>101428.5</v>
      </c>
      <c r="M43" s="94">
        <f>SUM(D43+F43+H43+J43)</f>
        <v>2689848.8</v>
      </c>
      <c r="N43" s="94">
        <f t="shared" si="0"/>
        <v>2898689.7</v>
      </c>
      <c r="O43" s="94">
        <f t="shared" si="1"/>
        <v>107.76403863295216</v>
      </c>
    </row>
    <row r="44" spans="1:17" s="96" customFormat="1" ht="24" customHeight="1">
      <c r="A44" s="97"/>
      <c r="B44" s="92"/>
      <c r="C44" s="93" t="s">
        <v>106</v>
      </c>
      <c r="D44" s="94">
        <v>684</v>
      </c>
      <c r="E44" s="94">
        <v>72</v>
      </c>
      <c r="F44" s="94">
        <v>17025320.300000001</v>
      </c>
      <c r="G44" s="94">
        <v>18618456.100000001</v>
      </c>
      <c r="H44" s="94">
        <v>1312363.3</v>
      </c>
      <c r="I44" s="94">
        <v>1750017.4</v>
      </c>
      <c r="J44" s="94">
        <v>16085780.4</v>
      </c>
      <c r="K44" s="94">
        <v>0</v>
      </c>
      <c r="L44" s="95">
        <v>16883823.800000001</v>
      </c>
      <c r="M44" s="94">
        <f>SUM(D44+F44+H44+J44)</f>
        <v>34424148</v>
      </c>
      <c r="N44" s="94">
        <f t="shared" si="0"/>
        <v>37252369.299999997</v>
      </c>
      <c r="O44" s="94">
        <f t="shared" si="1"/>
        <v>108.21580624159527</v>
      </c>
    </row>
    <row r="45" spans="1:17" s="96" customFormat="1" ht="34.5" customHeight="1">
      <c r="A45" s="98">
        <v>3</v>
      </c>
      <c r="B45" s="99" t="s">
        <v>107</v>
      </c>
      <c r="C45" s="99"/>
      <c r="D45" s="94">
        <v>0</v>
      </c>
      <c r="E45" s="94">
        <v>0</v>
      </c>
      <c r="F45" s="94">
        <v>25829070.600000001</v>
      </c>
      <c r="G45" s="94">
        <v>40586415.100000001</v>
      </c>
      <c r="H45" s="94">
        <v>3279115.5</v>
      </c>
      <c r="I45" s="94">
        <v>4941943.5</v>
      </c>
      <c r="J45" s="94">
        <v>9987126.8000000007</v>
      </c>
      <c r="K45" s="94">
        <v>0</v>
      </c>
      <c r="L45" s="95">
        <v>14250116.1</v>
      </c>
      <c r="M45" s="94">
        <f>SUM(D45+F45+H45+J45)</f>
        <v>39095312.900000006</v>
      </c>
      <c r="N45" s="94">
        <f t="shared" si="0"/>
        <v>59778474.700000003</v>
      </c>
      <c r="O45" s="94">
        <f t="shared" si="1"/>
        <v>152.90445392496142</v>
      </c>
      <c r="P45" s="100"/>
      <c r="Q45" s="100"/>
    </row>
    <row r="46" spans="1:17" s="96" customFormat="1" ht="32.25" customHeight="1">
      <c r="A46" s="98"/>
      <c r="B46" s="99" t="s">
        <v>108</v>
      </c>
      <c r="C46" s="99"/>
      <c r="D46" s="94">
        <v>0</v>
      </c>
      <c r="E46" s="94">
        <v>0</v>
      </c>
      <c r="F46" s="94">
        <v>22147.1</v>
      </c>
      <c r="G46" s="94">
        <v>20083.400000000001</v>
      </c>
      <c r="H46" s="94">
        <v>41597.800000000003</v>
      </c>
      <c r="I46" s="94">
        <v>30607</v>
      </c>
      <c r="J46" s="94">
        <v>6229.9</v>
      </c>
      <c r="K46" s="94">
        <v>0</v>
      </c>
      <c r="L46" s="95">
        <v>296.8</v>
      </c>
      <c r="M46" s="94">
        <f>SUM(F46+H46+J46)</f>
        <v>69974.8</v>
      </c>
      <c r="N46" s="94">
        <f t="shared" si="0"/>
        <v>50987.200000000004</v>
      </c>
      <c r="O46" s="94">
        <f t="shared" si="1"/>
        <v>72.86508857474405</v>
      </c>
      <c r="P46" s="100"/>
    </row>
    <row r="47" spans="1:17" s="96" customFormat="1" ht="24" customHeight="1">
      <c r="A47" s="98"/>
      <c r="B47" s="99" t="s">
        <v>109</v>
      </c>
      <c r="C47" s="99"/>
      <c r="D47" s="94">
        <v>0</v>
      </c>
      <c r="E47" s="94">
        <v>0</v>
      </c>
      <c r="F47" s="94">
        <v>29887.4</v>
      </c>
      <c r="G47" s="94">
        <v>56101</v>
      </c>
      <c r="H47" s="94">
        <v>11098.3</v>
      </c>
      <c r="I47" s="94">
        <v>32232.1</v>
      </c>
      <c r="J47" s="94">
        <v>15361.5</v>
      </c>
      <c r="K47" s="94">
        <v>0</v>
      </c>
      <c r="L47" s="95">
        <v>0</v>
      </c>
      <c r="M47" s="94">
        <f>SUM(F47+H47+J47)</f>
        <v>56347.199999999997</v>
      </c>
      <c r="N47" s="94">
        <f t="shared" si="0"/>
        <v>88333.1</v>
      </c>
      <c r="O47" s="94">
        <f t="shared" si="1"/>
        <v>156.76573103898687</v>
      </c>
    </row>
    <row r="48" spans="1:17" s="96" customFormat="1" ht="45" customHeight="1" thickBot="1">
      <c r="A48" s="101">
        <v>4</v>
      </c>
      <c r="B48" s="102" t="s">
        <v>110</v>
      </c>
      <c r="C48" s="102"/>
      <c r="D48" s="103">
        <v>0</v>
      </c>
      <c r="E48" s="104">
        <v>0</v>
      </c>
      <c r="F48" s="104">
        <v>11349000.1</v>
      </c>
      <c r="G48" s="104">
        <v>12965574.5</v>
      </c>
      <c r="H48" s="103">
        <v>2780380.1</v>
      </c>
      <c r="I48" s="104">
        <v>3138188.3</v>
      </c>
      <c r="J48" s="103">
        <v>4559863.3</v>
      </c>
      <c r="K48" s="104">
        <v>0</v>
      </c>
      <c r="L48" s="105">
        <v>5879399.5999999996</v>
      </c>
      <c r="M48" s="104">
        <f>D48+F48+H48+J48</f>
        <v>18689243.5</v>
      </c>
      <c r="N48" s="104">
        <f t="shared" si="0"/>
        <v>21983162.399999999</v>
      </c>
      <c r="O48" s="104">
        <f t="shared" si="1"/>
        <v>117.62467753175775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7">
    <mergeCell ref="B47:C47"/>
    <mergeCell ref="B48:C48"/>
    <mergeCell ref="A41:A42"/>
    <mergeCell ref="B41:B42"/>
    <mergeCell ref="A43:A44"/>
    <mergeCell ref="B43:B44"/>
    <mergeCell ref="B45:C45"/>
    <mergeCell ref="B46:C46"/>
    <mergeCell ref="C36:M36"/>
    <mergeCell ref="C37:M37"/>
    <mergeCell ref="A39:A40"/>
    <mergeCell ref="B39:C40"/>
    <mergeCell ref="D39:E39"/>
    <mergeCell ref="F39:G39"/>
    <mergeCell ref="H39:I39"/>
    <mergeCell ref="J39:K39"/>
    <mergeCell ref="M39:O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18" sqref="H18"/>
    </sheetView>
  </sheetViews>
  <sheetFormatPr defaultRowHeight="14.25"/>
  <cols>
    <col min="1" max="1" width="16.140625" style="122" customWidth="1"/>
    <col min="2" max="3" width="18.140625" style="122" customWidth="1"/>
    <col min="4" max="4" width="15.7109375" style="122" customWidth="1"/>
    <col min="5" max="5" width="12.7109375" style="122" customWidth="1"/>
    <col min="6" max="6" width="17.42578125" style="122" customWidth="1"/>
    <col min="7" max="256" width="9.140625" style="107"/>
    <col min="257" max="257" width="16.140625" style="107" customWidth="1"/>
    <col min="258" max="259" width="18.140625" style="107" customWidth="1"/>
    <col min="260" max="260" width="15.7109375" style="107" customWidth="1"/>
    <col min="261" max="261" width="12.7109375" style="107" customWidth="1"/>
    <col min="262" max="262" width="17.42578125" style="107" customWidth="1"/>
    <col min="263" max="512" width="9.140625" style="107"/>
    <col min="513" max="513" width="16.140625" style="107" customWidth="1"/>
    <col min="514" max="515" width="18.140625" style="107" customWidth="1"/>
    <col min="516" max="516" width="15.7109375" style="107" customWidth="1"/>
    <col min="517" max="517" width="12.7109375" style="107" customWidth="1"/>
    <col min="518" max="518" width="17.42578125" style="107" customWidth="1"/>
    <col min="519" max="768" width="9.140625" style="107"/>
    <col min="769" max="769" width="16.140625" style="107" customWidth="1"/>
    <col min="770" max="771" width="18.140625" style="107" customWidth="1"/>
    <col min="772" max="772" width="15.7109375" style="107" customWidth="1"/>
    <col min="773" max="773" width="12.7109375" style="107" customWidth="1"/>
    <col min="774" max="774" width="17.42578125" style="107" customWidth="1"/>
    <col min="775" max="1024" width="9.140625" style="107"/>
    <col min="1025" max="1025" width="16.140625" style="107" customWidth="1"/>
    <col min="1026" max="1027" width="18.140625" style="107" customWidth="1"/>
    <col min="1028" max="1028" width="15.7109375" style="107" customWidth="1"/>
    <col min="1029" max="1029" width="12.7109375" style="107" customWidth="1"/>
    <col min="1030" max="1030" width="17.42578125" style="107" customWidth="1"/>
    <col min="1031" max="1280" width="9.140625" style="107"/>
    <col min="1281" max="1281" width="16.140625" style="107" customWidth="1"/>
    <col min="1282" max="1283" width="18.140625" style="107" customWidth="1"/>
    <col min="1284" max="1284" width="15.7109375" style="107" customWidth="1"/>
    <col min="1285" max="1285" width="12.7109375" style="107" customWidth="1"/>
    <col min="1286" max="1286" width="17.42578125" style="107" customWidth="1"/>
    <col min="1287" max="1536" width="9.140625" style="107"/>
    <col min="1537" max="1537" width="16.140625" style="107" customWidth="1"/>
    <col min="1538" max="1539" width="18.140625" style="107" customWidth="1"/>
    <col min="1540" max="1540" width="15.7109375" style="107" customWidth="1"/>
    <col min="1541" max="1541" width="12.7109375" style="107" customWidth="1"/>
    <col min="1542" max="1542" width="17.42578125" style="107" customWidth="1"/>
    <col min="1543" max="1792" width="9.140625" style="107"/>
    <col min="1793" max="1793" width="16.140625" style="107" customWidth="1"/>
    <col min="1794" max="1795" width="18.140625" style="107" customWidth="1"/>
    <col min="1796" max="1796" width="15.7109375" style="107" customWidth="1"/>
    <col min="1797" max="1797" width="12.7109375" style="107" customWidth="1"/>
    <col min="1798" max="1798" width="17.42578125" style="107" customWidth="1"/>
    <col min="1799" max="2048" width="9.140625" style="107"/>
    <col min="2049" max="2049" width="16.140625" style="107" customWidth="1"/>
    <col min="2050" max="2051" width="18.140625" style="107" customWidth="1"/>
    <col min="2052" max="2052" width="15.7109375" style="107" customWidth="1"/>
    <col min="2053" max="2053" width="12.7109375" style="107" customWidth="1"/>
    <col min="2054" max="2054" width="17.42578125" style="107" customWidth="1"/>
    <col min="2055" max="2304" width="9.140625" style="107"/>
    <col min="2305" max="2305" width="16.140625" style="107" customWidth="1"/>
    <col min="2306" max="2307" width="18.140625" style="107" customWidth="1"/>
    <col min="2308" max="2308" width="15.7109375" style="107" customWidth="1"/>
    <col min="2309" max="2309" width="12.7109375" style="107" customWidth="1"/>
    <col min="2310" max="2310" width="17.42578125" style="107" customWidth="1"/>
    <col min="2311" max="2560" width="9.140625" style="107"/>
    <col min="2561" max="2561" width="16.140625" style="107" customWidth="1"/>
    <col min="2562" max="2563" width="18.140625" style="107" customWidth="1"/>
    <col min="2564" max="2564" width="15.7109375" style="107" customWidth="1"/>
    <col min="2565" max="2565" width="12.7109375" style="107" customWidth="1"/>
    <col min="2566" max="2566" width="17.42578125" style="107" customWidth="1"/>
    <col min="2567" max="2816" width="9.140625" style="107"/>
    <col min="2817" max="2817" width="16.140625" style="107" customWidth="1"/>
    <col min="2818" max="2819" width="18.140625" style="107" customWidth="1"/>
    <col min="2820" max="2820" width="15.7109375" style="107" customWidth="1"/>
    <col min="2821" max="2821" width="12.7109375" style="107" customWidth="1"/>
    <col min="2822" max="2822" width="17.42578125" style="107" customWidth="1"/>
    <col min="2823" max="3072" width="9.140625" style="107"/>
    <col min="3073" max="3073" width="16.140625" style="107" customWidth="1"/>
    <col min="3074" max="3075" width="18.140625" style="107" customWidth="1"/>
    <col min="3076" max="3076" width="15.7109375" style="107" customWidth="1"/>
    <col min="3077" max="3077" width="12.7109375" style="107" customWidth="1"/>
    <col min="3078" max="3078" width="17.42578125" style="107" customWidth="1"/>
    <col min="3079" max="3328" width="9.140625" style="107"/>
    <col min="3329" max="3329" width="16.140625" style="107" customWidth="1"/>
    <col min="3330" max="3331" width="18.140625" style="107" customWidth="1"/>
    <col min="3332" max="3332" width="15.7109375" style="107" customWidth="1"/>
    <col min="3333" max="3333" width="12.7109375" style="107" customWidth="1"/>
    <col min="3334" max="3334" width="17.42578125" style="107" customWidth="1"/>
    <col min="3335" max="3584" width="9.140625" style="107"/>
    <col min="3585" max="3585" width="16.140625" style="107" customWidth="1"/>
    <col min="3586" max="3587" width="18.140625" style="107" customWidth="1"/>
    <col min="3588" max="3588" width="15.7109375" style="107" customWidth="1"/>
    <col min="3589" max="3589" width="12.7109375" style="107" customWidth="1"/>
    <col min="3590" max="3590" width="17.42578125" style="107" customWidth="1"/>
    <col min="3591" max="3840" width="9.140625" style="107"/>
    <col min="3841" max="3841" width="16.140625" style="107" customWidth="1"/>
    <col min="3842" max="3843" width="18.140625" style="107" customWidth="1"/>
    <col min="3844" max="3844" width="15.7109375" style="107" customWidth="1"/>
    <col min="3845" max="3845" width="12.7109375" style="107" customWidth="1"/>
    <col min="3846" max="3846" width="17.42578125" style="107" customWidth="1"/>
    <col min="3847" max="4096" width="9.140625" style="107"/>
    <col min="4097" max="4097" width="16.140625" style="107" customWidth="1"/>
    <col min="4098" max="4099" width="18.140625" style="107" customWidth="1"/>
    <col min="4100" max="4100" width="15.7109375" style="107" customWidth="1"/>
    <col min="4101" max="4101" width="12.7109375" style="107" customWidth="1"/>
    <col min="4102" max="4102" width="17.42578125" style="107" customWidth="1"/>
    <col min="4103" max="4352" width="9.140625" style="107"/>
    <col min="4353" max="4353" width="16.140625" style="107" customWidth="1"/>
    <col min="4354" max="4355" width="18.140625" style="107" customWidth="1"/>
    <col min="4356" max="4356" width="15.7109375" style="107" customWidth="1"/>
    <col min="4357" max="4357" width="12.7109375" style="107" customWidth="1"/>
    <col min="4358" max="4358" width="17.42578125" style="107" customWidth="1"/>
    <col min="4359" max="4608" width="9.140625" style="107"/>
    <col min="4609" max="4609" width="16.140625" style="107" customWidth="1"/>
    <col min="4610" max="4611" width="18.140625" style="107" customWidth="1"/>
    <col min="4612" max="4612" width="15.7109375" style="107" customWidth="1"/>
    <col min="4613" max="4613" width="12.7109375" style="107" customWidth="1"/>
    <col min="4614" max="4614" width="17.42578125" style="107" customWidth="1"/>
    <col min="4615" max="4864" width="9.140625" style="107"/>
    <col min="4865" max="4865" width="16.140625" style="107" customWidth="1"/>
    <col min="4866" max="4867" width="18.140625" style="107" customWidth="1"/>
    <col min="4868" max="4868" width="15.7109375" style="107" customWidth="1"/>
    <col min="4869" max="4869" width="12.7109375" style="107" customWidth="1"/>
    <col min="4870" max="4870" width="17.42578125" style="107" customWidth="1"/>
    <col min="4871" max="5120" width="9.140625" style="107"/>
    <col min="5121" max="5121" width="16.140625" style="107" customWidth="1"/>
    <col min="5122" max="5123" width="18.140625" style="107" customWidth="1"/>
    <col min="5124" max="5124" width="15.7109375" style="107" customWidth="1"/>
    <col min="5125" max="5125" width="12.7109375" style="107" customWidth="1"/>
    <col min="5126" max="5126" width="17.42578125" style="107" customWidth="1"/>
    <col min="5127" max="5376" width="9.140625" style="107"/>
    <col min="5377" max="5377" width="16.140625" style="107" customWidth="1"/>
    <col min="5378" max="5379" width="18.140625" style="107" customWidth="1"/>
    <col min="5380" max="5380" width="15.7109375" style="107" customWidth="1"/>
    <col min="5381" max="5381" width="12.7109375" style="107" customWidth="1"/>
    <col min="5382" max="5382" width="17.42578125" style="107" customWidth="1"/>
    <col min="5383" max="5632" width="9.140625" style="107"/>
    <col min="5633" max="5633" width="16.140625" style="107" customWidth="1"/>
    <col min="5634" max="5635" width="18.140625" style="107" customWidth="1"/>
    <col min="5636" max="5636" width="15.7109375" style="107" customWidth="1"/>
    <col min="5637" max="5637" width="12.7109375" style="107" customWidth="1"/>
    <col min="5638" max="5638" width="17.42578125" style="107" customWidth="1"/>
    <col min="5639" max="5888" width="9.140625" style="107"/>
    <col min="5889" max="5889" width="16.140625" style="107" customWidth="1"/>
    <col min="5890" max="5891" width="18.140625" style="107" customWidth="1"/>
    <col min="5892" max="5892" width="15.7109375" style="107" customWidth="1"/>
    <col min="5893" max="5893" width="12.7109375" style="107" customWidth="1"/>
    <col min="5894" max="5894" width="17.42578125" style="107" customWidth="1"/>
    <col min="5895" max="6144" width="9.140625" style="107"/>
    <col min="6145" max="6145" width="16.140625" style="107" customWidth="1"/>
    <col min="6146" max="6147" width="18.140625" style="107" customWidth="1"/>
    <col min="6148" max="6148" width="15.7109375" style="107" customWidth="1"/>
    <col min="6149" max="6149" width="12.7109375" style="107" customWidth="1"/>
    <col min="6150" max="6150" width="17.42578125" style="107" customWidth="1"/>
    <col min="6151" max="6400" width="9.140625" style="107"/>
    <col min="6401" max="6401" width="16.140625" style="107" customWidth="1"/>
    <col min="6402" max="6403" width="18.140625" style="107" customWidth="1"/>
    <col min="6404" max="6404" width="15.7109375" style="107" customWidth="1"/>
    <col min="6405" max="6405" width="12.7109375" style="107" customWidth="1"/>
    <col min="6406" max="6406" width="17.42578125" style="107" customWidth="1"/>
    <col min="6407" max="6656" width="9.140625" style="107"/>
    <col min="6657" max="6657" width="16.140625" style="107" customWidth="1"/>
    <col min="6658" max="6659" width="18.140625" style="107" customWidth="1"/>
    <col min="6660" max="6660" width="15.7109375" style="107" customWidth="1"/>
    <col min="6661" max="6661" width="12.7109375" style="107" customWidth="1"/>
    <col min="6662" max="6662" width="17.42578125" style="107" customWidth="1"/>
    <col min="6663" max="6912" width="9.140625" style="107"/>
    <col min="6913" max="6913" width="16.140625" style="107" customWidth="1"/>
    <col min="6914" max="6915" width="18.140625" style="107" customWidth="1"/>
    <col min="6916" max="6916" width="15.7109375" style="107" customWidth="1"/>
    <col min="6917" max="6917" width="12.7109375" style="107" customWidth="1"/>
    <col min="6918" max="6918" width="17.42578125" style="107" customWidth="1"/>
    <col min="6919" max="7168" width="9.140625" style="107"/>
    <col min="7169" max="7169" width="16.140625" style="107" customWidth="1"/>
    <col min="7170" max="7171" width="18.140625" style="107" customWidth="1"/>
    <col min="7172" max="7172" width="15.7109375" style="107" customWidth="1"/>
    <col min="7173" max="7173" width="12.7109375" style="107" customWidth="1"/>
    <col min="7174" max="7174" width="17.42578125" style="107" customWidth="1"/>
    <col min="7175" max="7424" width="9.140625" style="107"/>
    <col min="7425" max="7425" width="16.140625" style="107" customWidth="1"/>
    <col min="7426" max="7427" width="18.140625" style="107" customWidth="1"/>
    <col min="7428" max="7428" width="15.7109375" style="107" customWidth="1"/>
    <col min="7429" max="7429" width="12.7109375" style="107" customWidth="1"/>
    <col min="7430" max="7430" width="17.42578125" style="107" customWidth="1"/>
    <col min="7431" max="7680" width="9.140625" style="107"/>
    <col min="7681" max="7681" width="16.140625" style="107" customWidth="1"/>
    <col min="7682" max="7683" width="18.140625" style="107" customWidth="1"/>
    <col min="7684" max="7684" width="15.7109375" style="107" customWidth="1"/>
    <col min="7685" max="7685" width="12.7109375" style="107" customWidth="1"/>
    <col min="7686" max="7686" width="17.42578125" style="107" customWidth="1"/>
    <col min="7687" max="7936" width="9.140625" style="107"/>
    <col min="7937" max="7937" width="16.140625" style="107" customWidth="1"/>
    <col min="7938" max="7939" width="18.140625" style="107" customWidth="1"/>
    <col min="7940" max="7940" width="15.7109375" style="107" customWidth="1"/>
    <col min="7941" max="7941" width="12.7109375" style="107" customWidth="1"/>
    <col min="7942" max="7942" width="17.42578125" style="107" customWidth="1"/>
    <col min="7943" max="8192" width="9.140625" style="107"/>
    <col min="8193" max="8193" width="16.140625" style="107" customWidth="1"/>
    <col min="8194" max="8195" width="18.140625" style="107" customWidth="1"/>
    <col min="8196" max="8196" width="15.7109375" style="107" customWidth="1"/>
    <col min="8197" max="8197" width="12.7109375" style="107" customWidth="1"/>
    <col min="8198" max="8198" width="17.42578125" style="107" customWidth="1"/>
    <col min="8199" max="8448" width="9.140625" style="107"/>
    <col min="8449" max="8449" width="16.140625" style="107" customWidth="1"/>
    <col min="8450" max="8451" width="18.140625" style="107" customWidth="1"/>
    <col min="8452" max="8452" width="15.7109375" style="107" customWidth="1"/>
    <col min="8453" max="8453" width="12.7109375" style="107" customWidth="1"/>
    <col min="8454" max="8454" width="17.42578125" style="107" customWidth="1"/>
    <col min="8455" max="8704" width="9.140625" style="107"/>
    <col min="8705" max="8705" width="16.140625" style="107" customWidth="1"/>
    <col min="8706" max="8707" width="18.140625" style="107" customWidth="1"/>
    <col min="8708" max="8708" width="15.7109375" style="107" customWidth="1"/>
    <col min="8709" max="8709" width="12.7109375" style="107" customWidth="1"/>
    <col min="8710" max="8710" width="17.42578125" style="107" customWidth="1"/>
    <col min="8711" max="8960" width="9.140625" style="107"/>
    <col min="8961" max="8961" width="16.140625" style="107" customWidth="1"/>
    <col min="8962" max="8963" width="18.140625" style="107" customWidth="1"/>
    <col min="8964" max="8964" width="15.7109375" style="107" customWidth="1"/>
    <col min="8965" max="8965" width="12.7109375" style="107" customWidth="1"/>
    <col min="8966" max="8966" width="17.42578125" style="107" customWidth="1"/>
    <col min="8967" max="9216" width="9.140625" style="107"/>
    <col min="9217" max="9217" width="16.140625" style="107" customWidth="1"/>
    <col min="9218" max="9219" width="18.140625" style="107" customWidth="1"/>
    <col min="9220" max="9220" width="15.7109375" style="107" customWidth="1"/>
    <col min="9221" max="9221" width="12.7109375" style="107" customWidth="1"/>
    <col min="9222" max="9222" width="17.42578125" style="107" customWidth="1"/>
    <col min="9223" max="9472" width="9.140625" style="107"/>
    <col min="9473" max="9473" width="16.140625" style="107" customWidth="1"/>
    <col min="9474" max="9475" width="18.140625" style="107" customWidth="1"/>
    <col min="9476" max="9476" width="15.7109375" style="107" customWidth="1"/>
    <col min="9477" max="9477" width="12.7109375" style="107" customWidth="1"/>
    <col min="9478" max="9478" width="17.42578125" style="107" customWidth="1"/>
    <col min="9479" max="9728" width="9.140625" style="107"/>
    <col min="9729" max="9729" width="16.140625" style="107" customWidth="1"/>
    <col min="9730" max="9731" width="18.140625" style="107" customWidth="1"/>
    <col min="9732" max="9732" width="15.7109375" style="107" customWidth="1"/>
    <col min="9733" max="9733" width="12.7109375" style="107" customWidth="1"/>
    <col min="9734" max="9734" width="17.42578125" style="107" customWidth="1"/>
    <col min="9735" max="9984" width="9.140625" style="107"/>
    <col min="9985" max="9985" width="16.140625" style="107" customWidth="1"/>
    <col min="9986" max="9987" width="18.140625" style="107" customWidth="1"/>
    <col min="9988" max="9988" width="15.7109375" style="107" customWidth="1"/>
    <col min="9989" max="9989" width="12.7109375" style="107" customWidth="1"/>
    <col min="9990" max="9990" width="17.42578125" style="107" customWidth="1"/>
    <col min="9991" max="10240" width="9.140625" style="107"/>
    <col min="10241" max="10241" width="16.140625" style="107" customWidth="1"/>
    <col min="10242" max="10243" width="18.140625" style="107" customWidth="1"/>
    <col min="10244" max="10244" width="15.7109375" style="107" customWidth="1"/>
    <col min="10245" max="10245" width="12.7109375" style="107" customWidth="1"/>
    <col min="10246" max="10246" width="17.42578125" style="107" customWidth="1"/>
    <col min="10247" max="10496" width="9.140625" style="107"/>
    <col min="10497" max="10497" width="16.140625" style="107" customWidth="1"/>
    <col min="10498" max="10499" width="18.140625" style="107" customWidth="1"/>
    <col min="10500" max="10500" width="15.7109375" style="107" customWidth="1"/>
    <col min="10501" max="10501" width="12.7109375" style="107" customWidth="1"/>
    <col min="10502" max="10502" width="17.42578125" style="107" customWidth="1"/>
    <col min="10503" max="10752" width="9.140625" style="107"/>
    <col min="10753" max="10753" width="16.140625" style="107" customWidth="1"/>
    <col min="10754" max="10755" width="18.140625" style="107" customWidth="1"/>
    <col min="10756" max="10756" width="15.7109375" style="107" customWidth="1"/>
    <col min="10757" max="10757" width="12.7109375" style="107" customWidth="1"/>
    <col min="10758" max="10758" width="17.42578125" style="107" customWidth="1"/>
    <col min="10759" max="11008" width="9.140625" style="107"/>
    <col min="11009" max="11009" width="16.140625" style="107" customWidth="1"/>
    <col min="11010" max="11011" width="18.140625" style="107" customWidth="1"/>
    <col min="11012" max="11012" width="15.7109375" style="107" customWidth="1"/>
    <col min="11013" max="11013" width="12.7109375" style="107" customWidth="1"/>
    <col min="11014" max="11014" width="17.42578125" style="107" customWidth="1"/>
    <col min="11015" max="11264" width="9.140625" style="107"/>
    <col min="11265" max="11265" width="16.140625" style="107" customWidth="1"/>
    <col min="11266" max="11267" width="18.140625" style="107" customWidth="1"/>
    <col min="11268" max="11268" width="15.7109375" style="107" customWidth="1"/>
    <col min="11269" max="11269" width="12.7109375" style="107" customWidth="1"/>
    <col min="11270" max="11270" width="17.42578125" style="107" customWidth="1"/>
    <col min="11271" max="11520" width="9.140625" style="107"/>
    <col min="11521" max="11521" width="16.140625" style="107" customWidth="1"/>
    <col min="11522" max="11523" width="18.140625" style="107" customWidth="1"/>
    <col min="11524" max="11524" width="15.7109375" style="107" customWidth="1"/>
    <col min="11525" max="11525" width="12.7109375" style="107" customWidth="1"/>
    <col min="11526" max="11526" width="17.42578125" style="107" customWidth="1"/>
    <col min="11527" max="11776" width="9.140625" style="107"/>
    <col min="11777" max="11777" width="16.140625" style="107" customWidth="1"/>
    <col min="11778" max="11779" width="18.140625" style="107" customWidth="1"/>
    <col min="11780" max="11780" width="15.7109375" style="107" customWidth="1"/>
    <col min="11781" max="11781" width="12.7109375" style="107" customWidth="1"/>
    <col min="11782" max="11782" width="17.42578125" style="107" customWidth="1"/>
    <col min="11783" max="12032" width="9.140625" style="107"/>
    <col min="12033" max="12033" width="16.140625" style="107" customWidth="1"/>
    <col min="12034" max="12035" width="18.140625" style="107" customWidth="1"/>
    <col min="12036" max="12036" width="15.7109375" style="107" customWidth="1"/>
    <col min="12037" max="12037" width="12.7109375" style="107" customWidth="1"/>
    <col min="12038" max="12038" width="17.42578125" style="107" customWidth="1"/>
    <col min="12039" max="12288" width="9.140625" style="107"/>
    <col min="12289" max="12289" width="16.140625" style="107" customWidth="1"/>
    <col min="12290" max="12291" width="18.140625" style="107" customWidth="1"/>
    <col min="12292" max="12292" width="15.7109375" style="107" customWidth="1"/>
    <col min="12293" max="12293" width="12.7109375" style="107" customWidth="1"/>
    <col min="12294" max="12294" width="17.42578125" style="107" customWidth="1"/>
    <col min="12295" max="12544" width="9.140625" style="107"/>
    <col min="12545" max="12545" width="16.140625" style="107" customWidth="1"/>
    <col min="12546" max="12547" width="18.140625" style="107" customWidth="1"/>
    <col min="12548" max="12548" width="15.7109375" style="107" customWidth="1"/>
    <col min="12549" max="12549" width="12.7109375" style="107" customWidth="1"/>
    <col min="12550" max="12550" width="17.42578125" style="107" customWidth="1"/>
    <col min="12551" max="12800" width="9.140625" style="107"/>
    <col min="12801" max="12801" width="16.140625" style="107" customWidth="1"/>
    <col min="12802" max="12803" width="18.140625" style="107" customWidth="1"/>
    <col min="12804" max="12804" width="15.7109375" style="107" customWidth="1"/>
    <col min="12805" max="12805" width="12.7109375" style="107" customWidth="1"/>
    <col min="12806" max="12806" width="17.42578125" style="107" customWidth="1"/>
    <col min="12807" max="13056" width="9.140625" style="107"/>
    <col min="13057" max="13057" width="16.140625" style="107" customWidth="1"/>
    <col min="13058" max="13059" width="18.140625" style="107" customWidth="1"/>
    <col min="13060" max="13060" width="15.7109375" style="107" customWidth="1"/>
    <col min="13061" max="13061" width="12.7109375" style="107" customWidth="1"/>
    <col min="13062" max="13062" width="17.42578125" style="107" customWidth="1"/>
    <col min="13063" max="13312" width="9.140625" style="107"/>
    <col min="13313" max="13313" width="16.140625" style="107" customWidth="1"/>
    <col min="13314" max="13315" width="18.140625" style="107" customWidth="1"/>
    <col min="13316" max="13316" width="15.7109375" style="107" customWidth="1"/>
    <col min="13317" max="13317" width="12.7109375" style="107" customWidth="1"/>
    <col min="13318" max="13318" width="17.42578125" style="107" customWidth="1"/>
    <col min="13319" max="13568" width="9.140625" style="107"/>
    <col min="13569" max="13569" width="16.140625" style="107" customWidth="1"/>
    <col min="13570" max="13571" width="18.140625" style="107" customWidth="1"/>
    <col min="13572" max="13572" width="15.7109375" style="107" customWidth="1"/>
    <col min="13573" max="13573" width="12.7109375" style="107" customWidth="1"/>
    <col min="13574" max="13574" width="17.42578125" style="107" customWidth="1"/>
    <col min="13575" max="13824" width="9.140625" style="107"/>
    <col min="13825" max="13825" width="16.140625" style="107" customWidth="1"/>
    <col min="13826" max="13827" width="18.140625" style="107" customWidth="1"/>
    <col min="13828" max="13828" width="15.7109375" style="107" customWidth="1"/>
    <col min="13829" max="13829" width="12.7109375" style="107" customWidth="1"/>
    <col min="13830" max="13830" width="17.42578125" style="107" customWidth="1"/>
    <col min="13831" max="14080" width="9.140625" style="107"/>
    <col min="14081" max="14081" width="16.140625" style="107" customWidth="1"/>
    <col min="14082" max="14083" width="18.140625" style="107" customWidth="1"/>
    <col min="14084" max="14084" width="15.7109375" style="107" customWidth="1"/>
    <col min="14085" max="14085" width="12.7109375" style="107" customWidth="1"/>
    <col min="14086" max="14086" width="17.42578125" style="107" customWidth="1"/>
    <col min="14087" max="14336" width="9.140625" style="107"/>
    <col min="14337" max="14337" width="16.140625" style="107" customWidth="1"/>
    <col min="14338" max="14339" width="18.140625" style="107" customWidth="1"/>
    <col min="14340" max="14340" width="15.7109375" style="107" customWidth="1"/>
    <col min="14341" max="14341" width="12.7109375" style="107" customWidth="1"/>
    <col min="14342" max="14342" width="17.42578125" style="107" customWidth="1"/>
    <col min="14343" max="14592" width="9.140625" style="107"/>
    <col min="14593" max="14593" width="16.140625" style="107" customWidth="1"/>
    <col min="14594" max="14595" width="18.140625" style="107" customWidth="1"/>
    <col min="14596" max="14596" width="15.7109375" style="107" customWidth="1"/>
    <col min="14597" max="14597" width="12.7109375" style="107" customWidth="1"/>
    <col min="14598" max="14598" width="17.42578125" style="107" customWidth="1"/>
    <col min="14599" max="14848" width="9.140625" style="107"/>
    <col min="14849" max="14849" width="16.140625" style="107" customWidth="1"/>
    <col min="14850" max="14851" width="18.140625" style="107" customWidth="1"/>
    <col min="14852" max="14852" width="15.7109375" style="107" customWidth="1"/>
    <col min="14853" max="14853" width="12.7109375" style="107" customWidth="1"/>
    <col min="14854" max="14854" width="17.42578125" style="107" customWidth="1"/>
    <col min="14855" max="15104" width="9.140625" style="107"/>
    <col min="15105" max="15105" width="16.140625" style="107" customWidth="1"/>
    <col min="15106" max="15107" width="18.140625" style="107" customWidth="1"/>
    <col min="15108" max="15108" width="15.7109375" style="107" customWidth="1"/>
    <col min="15109" max="15109" width="12.7109375" style="107" customWidth="1"/>
    <col min="15110" max="15110" width="17.42578125" style="107" customWidth="1"/>
    <col min="15111" max="15360" width="9.140625" style="107"/>
    <col min="15361" max="15361" width="16.140625" style="107" customWidth="1"/>
    <col min="15362" max="15363" width="18.140625" style="107" customWidth="1"/>
    <col min="15364" max="15364" width="15.7109375" style="107" customWidth="1"/>
    <col min="15365" max="15365" width="12.7109375" style="107" customWidth="1"/>
    <col min="15366" max="15366" width="17.42578125" style="107" customWidth="1"/>
    <col min="15367" max="15616" width="9.140625" style="107"/>
    <col min="15617" max="15617" width="16.140625" style="107" customWidth="1"/>
    <col min="15618" max="15619" width="18.140625" style="107" customWidth="1"/>
    <col min="15620" max="15620" width="15.7109375" style="107" customWidth="1"/>
    <col min="15621" max="15621" width="12.7109375" style="107" customWidth="1"/>
    <col min="15622" max="15622" width="17.42578125" style="107" customWidth="1"/>
    <col min="15623" max="15872" width="9.140625" style="107"/>
    <col min="15873" max="15873" width="16.140625" style="107" customWidth="1"/>
    <col min="15874" max="15875" width="18.140625" style="107" customWidth="1"/>
    <col min="15876" max="15876" width="15.7109375" style="107" customWidth="1"/>
    <col min="15877" max="15877" width="12.7109375" style="107" customWidth="1"/>
    <col min="15878" max="15878" width="17.42578125" style="107" customWidth="1"/>
    <col min="15879" max="16128" width="9.140625" style="107"/>
    <col min="16129" max="16129" width="16.140625" style="107" customWidth="1"/>
    <col min="16130" max="16131" width="18.140625" style="107" customWidth="1"/>
    <col min="16132" max="16132" width="15.7109375" style="107" customWidth="1"/>
    <col min="16133" max="16133" width="12.7109375" style="107" customWidth="1"/>
    <col min="16134" max="16134" width="17.42578125" style="107" customWidth="1"/>
    <col min="16135" max="16384" width="9.140625" style="107"/>
  </cols>
  <sheetData>
    <row r="1" spans="1:6">
      <c r="A1" s="106" t="s">
        <v>111</v>
      </c>
      <c r="B1" s="106"/>
      <c r="C1" s="106"/>
      <c r="D1" s="106"/>
      <c r="E1" s="106"/>
      <c r="F1" s="106"/>
    </row>
    <row r="2" spans="1:6">
      <c r="A2" s="108" t="s">
        <v>112</v>
      </c>
      <c r="B2" s="108"/>
      <c r="C2" s="108"/>
      <c r="D2" s="108"/>
      <c r="E2" s="108"/>
      <c r="F2" s="108"/>
    </row>
    <row r="3" spans="1:6" ht="13.5" customHeight="1">
      <c r="A3" s="108"/>
      <c r="B3" s="108"/>
      <c r="C3" s="108"/>
      <c r="D3" s="108"/>
      <c r="E3" s="108"/>
      <c r="F3" s="108"/>
    </row>
    <row r="4" spans="1:6" ht="13.5" customHeight="1">
      <c r="A4" s="109" t="s">
        <v>113</v>
      </c>
      <c r="B4" s="109" t="s">
        <v>114</v>
      </c>
      <c r="C4" s="109" t="s">
        <v>115</v>
      </c>
      <c r="D4" s="109" t="s">
        <v>116</v>
      </c>
      <c r="E4" s="109" t="s">
        <v>117</v>
      </c>
      <c r="F4" s="109" t="s">
        <v>118</v>
      </c>
    </row>
    <row r="5" spans="1:6" s="111" customFormat="1" ht="44.25" customHeight="1">
      <c r="A5" s="110"/>
      <c r="B5" s="110"/>
      <c r="C5" s="110"/>
      <c r="D5" s="110"/>
      <c r="E5" s="110"/>
      <c r="F5" s="110"/>
    </row>
    <row r="6" spans="1:6" s="113" customFormat="1" ht="2.25" customHeight="1">
      <c r="A6" s="110"/>
      <c r="B6" s="112"/>
      <c r="C6" s="110"/>
      <c r="D6" s="110"/>
      <c r="E6" s="110"/>
      <c r="F6" s="110"/>
    </row>
    <row r="7" spans="1:6" s="113" customFormat="1" ht="13.5" customHeight="1">
      <c r="A7" s="114" t="s">
        <v>49</v>
      </c>
      <c r="B7" s="115">
        <v>1043</v>
      </c>
      <c r="C7" s="116">
        <v>12</v>
      </c>
      <c r="D7" s="116">
        <v>4</v>
      </c>
      <c r="E7" s="116">
        <v>1</v>
      </c>
      <c r="F7" s="117">
        <f>D7/B7*10000</f>
        <v>38.350910834132307</v>
      </c>
    </row>
    <row r="8" spans="1:6" s="113" customFormat="1" ht="13.5" customHeight="1">
      <c r="A8" s="118" t="s">
        <v>50</v>
      </c>
      <c r="B8" s="115">
        <v>1329</v>
      </c>
      <c r="C8" s="119">
        <v>50</v>
      </c>
      <c r="D8" s="119">
        <v>35</v>
      </c>
      <c r="E8" s="119">
        <v>24</v>
      </c>
      <c r="F8" s="120">
        <f t="shared" ref="F8:F21" si="0">D8/B8*10000</f>
        <v>263.35590669676446</v>
      </c>
    </row>
    <row r="9" spans="1:6" s="113" customFormat="1" ht="13.5" customHeight="1">
      <c r="A9" s="118" t="s">
        <v>51</v>
      </c>
      <c r="B9" s="115">
        <v>1028</v>
      </c>
      <c r="C9" s="119">
        <v>30</v>
      </c>
      <c r="D9" s="119">
        <v>39</v>
      </c>
      <c r="E9" s="119">
        <v>14</v>
      </c>
      <c r="F9" s="120">
        <f t="shared" si="0"/>
        <v>379.37743190661473</v>
      </c>
    </row>
    <row r="10" spans="1:6" s="113" customFormat="1" ht="13.5" customHeight="1">
      <c r="A10" s="118" t="s">
        <v>52</v>
      </c>
      <c r="B10" s="115">
        <v>660</v>
      </c>
      <c r="C10" s="119">
        <v>11</v>
      </c>
      <c r="D10" s="119">
        <v>10</v>
      </c>
      <c r="E10" s="119">
        <v>8</v>
      </c>
      <c r="F10" s="120">
        <f t="shared" si="0"/>
        <v>151.51515151515153</v>
      </c>
    </row>
    <row r="11" spans="1:6" s="113" customFormat="1" ht="13.5" customHeight="1">
      <c r="A11" s="118" t="s">
        <v>53</v>
      </c>
      <c r="B11" s="115">
        <v>751</v>
      </c>
      <c r="C11" s="119">
        <v>21</v>
      </c>
      <c r="D11" s="119">
        <v>51</v>
      </c>
      <c r="E11" s="119">
        <v>21</v>
      </c>
      <c r="F11" s="120">
        <f>D11/B11*10000</f>
        <v>679.09454061251665</v>
      </c>
    </row>
    <row r="12" spans="1:6" s="113" customFormat="1" ht="13.5" customHeight="1">
      <c r="A12" s="118" t="s">
        <v>54</v>
      </c>
      <c r="B12" s="115">
        <v>976</v>
      </c>
      <c r="C12" s="119">
        <v>21</v>
      </c>
      <c r="D12" s="119">
        <v>66</v>
      </c>
      <c r="E12" s="119">
        <v>33</v>
      </c>
      <c r="F12" s="120">
        <f t="shared" si="0"/>
        <v>676.22950819672133</v>
      </c>
    </row>
    <row r="13" spans="1:6" s="113" customFormat="1" ht="13.5" customHeight="1">
      <c r="A13" s="118" t="s">
        <v>55</v>
      </c>
      <c r="B13" s="115">
        <v>1403</v>
      </c>
      <c r="C13" s="119">
        <v>44</v>
      </c>
      <c r="D13" s="119">
        <v>43</v>
      </c>
      <c r="E13" s="119">
        <v>20</v>
      </c>
      <c r="F13" s="120">
        <f t="shared" si="0"/>
        <v>306.48610121168923</v>
      </c>
    </row>
    <row r="14" spans="1:6" s="113" customFormat="1" ht="13.5" customHeight="1">
      <c r="A14" s="118" t="s">
        <v>56</v>
      </c>
      <c r="B14" s="115">
        <v>1544</v>
      </c>
      <c r="C14" s="119">
        <v>20</v>
      </c>
      <c r="D14" s="119">
        <v>41</v>
      </c>
      <c r="E14" s="119">
        <v>15</v>
      </c>
      <c r="F14" s="120">
        <f t="shared" si="0"/>
        <v>265.54404145077723</v>
      </c>
    </row>
    <row r="15" spans="1:6" s="113" customFormat="1" ht="13.5" customHeight="1">
      <c r="A15" s="118" t="s">
        <v>57</v>
      </c>
      <c r="B15" s="115">
        <v>1556</v>
      </c>
      <c r="C15" s="119">
        <v>13</v>
      </c>
      <c r="D15" s="119">
        <v>17</v>
      </c>
      <c r="E15" s="119">
        <v>8</v>
      </c>
      <c r="F15" s="120">
        <f t="shared" si="0"/>
        <v>109.25449871465295</v>
      </c>
    </row>
    <row r="16" spans="1:6" s="113" customFormat="1" ht="13.5" customHeight="1">
      <c r="A16" s="118" t="s">
        <v>58</v>
      </c>
      <c r="B16" s="115">
        <v>1257</v>
      </c>
      <c r="C16" s="119">
        <v>1</v>
      </c>
      <c r="D16" s="119">
        <v>3</v>
      </c>
      <c r="E16" s="119">
        <v>1</v>
      </c>
      <c r="F16" s="120">
        <f t="shared" si="0"/>
        <v>23.866348448687351</v>
      </c>
    </row>
    <row r="17" spans="1:6" s="113" customFormat="1" ht="13.5" customHeight="1">
      <c r="A17" s="118" t="s">
        <v>59</v>
      </c>
      <c r="B17" s="115">
        <v>1438</v>
      </c>
      <c r="C17" s="119">
        <v>56</v>
      </c>
      <c r="D17" s="119">
        <v>58</v>
      </c>
      <c r="E17" s="119">
        <v>42</v>
      </c>
      <c r="F17" s="120">
        <f t="shared" si="0"/>
        <v>403.33796940194713</v>
      </c>
    </row>
    <row r="18" spans="1:6" s="113" customFormat="1" ht="13.5" customHeight="1">
      <c r="A18" s="118" t="s">
        <v>60</v>
      </c>
      <c r="B18" s="115">
        <v>1528</v>
      </c>
      <c r="C18" s="119">
        <v>13</v>
      </c>
      <c r="D18" s="119">
        <v>6</v>
      </c>
      <c r="E18" s="119">
        <v>3</v>
      </c>
      <c r="F18" s="120">
        <f t="shared" si="0"/>
        <v>39.267015706806284</v>
      </c>
    </row>
    <row r="19" spans="1:6" s="113" customFormat="1" ht="13.5" customHeight="1">
      <c r="A19" s="118" t="s">
        <v>61</v>
      </c>
      <c r="B19" s="115">
        <v>3767</v>
      </c>
      <c r="C19" s="119">
        <v>5</v>
      </c>
      <c r="D19" s="119">
        <v>4</v>
      </c>
      <c r="E19" s="119">
        <v>2</v>
      </c>
      <c r="F19" s="120">
        <f t="shared" si="0"/>
        <v>10.618529333687285</v>
      </c>
    </row>
    <row r="20" spans="1:6" s="113" customFormat="1" ht="13.5" customHeight="1">
      <c r="A20" s="118" t="s">
        <v>62</v>
      </c>
      <c r="B20" s="115">
        <v>9506</v>
      </c>
      <c r="C20" s="119">
        <v>270</v>
      </c>
      <c r="D20" s="119">
        <v>221</v>
      </c>
      <c r="E20" s="119">
        <v>138</v>
      </c>
      <c r="F20" s="120">
        <f t="shared" si="0"/>
        <v>232.48474647590996</v>
      </c>
    </row>
    <row r="21" spans="1:6" s="113" customFormat="1" ht="13.5" customHeight="1">
      <c r="A21" s="118" t="s">
        <v>63</v>
      </c>
      <c r="B21" s="115">
        <v>1947</v>
      </c>
      <c r="C21" s="119">
        <v>32</v>
      </c>
      <c r="D21" s="119">
        <v>40</v>
      </c>
      <c r="E21" s="119">
        <v>25</v>
      </c>
      <c r="F21" s="120">
        <f t="shared" si="0"/>
        <v>205.4442732408834</v>
      </c>
    </row>
    <row r="22" spans="1:6" ht="13.5" customHeight="1">
      <c r="A22" s="121" t="s">
        <v>65</v>
      </c>
      <c r="B22" s="121">
        <f>SUM(B7:B21)</f>
        <v>29733</v>
      </c>
      <c r="C22" s="121">
        <f>SUM(C7:C21)</f>
        <v>599</v>
      </c>
      <c r="D22" s="121">
        <f>SUM(D7:D21)</f>
        <v>638</v>
      </c>
      <c r="E22" s="121">
        <f>SUM(E7:E21)</f>
        <v>355</v>
      </c>
      <c r="F22" s="121">
        <f>D22/B22*10000</f>
        <v>214.57639659637439</v>
      </c>
    </row>
    <row r="23" spans="1:6" ht="13.5" customHeight="1"/>
    <row r="32" spans="1:6">
      <c r="B32" s="123"/>
      <c r="C32" s="123"/>
    </row>
    <row r="33" spans="2:3">
      <c r="B33" s="123"/>
      <c r="C33" s="123"/>
    </row>
    <row r="34" spans="2:3">
      <c r="B34" s="123"/>
      <c r="C34" s="123"/>
    </row>
    <row r="35" spans="2:3">
      <c r="B35" s="123"/>
      <c r="C35" s="123"/>
    </row>
    <row r="36" spans="2:3">
      <c r="B36" s="123"/>
      <c r="C36" s="123"/>
    </row>
    <row r="37" spans="2:3">
      <c r="B37" s="123"/>
      <c r="C37" s="123"/>
    </row>
    <row r="38" spans="2:3">
      <c r="B38" s="123"/>
      <c r="C38" s="123"/>
    </row>
    <row r="39" spans="2:3">
      <c r="B39" s="123"/>
      <c r="C39" s="123"/>
    </row>
    <row r="40" spans="2:3">
      <c r="B40" s="123"/>
      <c r="C40" s="123"/>
    </row>
    <row r="41" spans="2:3">
      <c r="B41" s="123"/>
      <c r="C41" s="123"/>
    </row>
    <row r="42" spans="2:3">
      <c r="B42" s="123"/>
      <c r="C42" s="123"/>
    </row>
    <row r="43" spans="2:3">
      <c r="B43" s="123"/>
      <c r="C43" s="123"/>
    </row>
    <row r="44" spans="2:3">
      <c r="B44" s="123"/>
      <c r="C44" s="123"/>
    </row>
    <row r="45" spans="2:3">
      <c r="B45" s="123"/>
      <c r="C45" s="123"/>
    </row>
    <row r="46" spans="2:3">
      <c r="B46" s="123"/>
      <c r="C46" s="123"/>
    </row>
    <row r="47" spans="2:3">
      <c r="B47" s="123"/>
      <c r="C47" s="123"/>
    </row>
    <row r="48" spans="2:3">
      <c r="B48" s="123"/>
      <c r="C48" s="123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0"/>
  <sheetViews>
    <sheetView topLeftCell="A34" workbookViewId="0">
      <selection activeCell="F16" sqref="F16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2.75" customHeight="1"/>
    <row r="36" spans="1:3" ht="13.5" customHeight="1">
      <c r="A36" s="124" t="s">
        <v>119</v>
      </c>
      <c r="B36" s="124"/>
      <c r="C36" s="124"/>
    </row>
    <row r="37" spans="1:3" ht="12.75" customHeight="1">
      <c r="A37" s="53" t="s">
        <v>120</v>
      </c>
      <c r="B37" s="53"/>
      <c r="C37" s="53"/>
    </row>
    <row r="38" spans="1:3" ht="49.5" customHeight="1">
      <c r="A38" s="49" t="s">
        <v>121</v>
      </c>
      <c r="B38" s="125" t="s">
        <v>122</v>
      </c>
      <c r="C38" s="125" t="s">
        <v>123</v>
      </c>
    </row>
    <row r="39" spans="1:3" ht="13.5" customHeight="1">
      <c r="A39" s="126" t="s">
        <v>124</v>
      </c>
      <c r="B39" s="127">
        <v>1</v>
      </c>
      <c r="C39" s="49">
        <f>B39/B60*100</f>
        <v>1.2820512820512819</v>
      </c>
    </row>
    <row r="40" spans="1:3" ht="13.5" customHeight="1">
      <c r="A40" s="126" t="s">
        <v>125</v>
      </c>
      <c r="B40" s="127">
        <v>0</v>
      </c>
      <c r="C40" s="49">
        <f>B40/B60*100</f>
        <v>0</v>
      </c>
    </row>
    <row r="41" spans="1:3" ht="13.5" customHeight="1">
      <c r="A41" s="126" t="s">
        <v>126</v>
      </c>
      <c r="B41" s="127">
        <v>17</v>
      </c>
      <c r="C41" s="49">
        <f>B41/$B$60*100</f>
        <v>21.794871794871796</v>
      </c>
    </row>
    <row r="42" spans="1:3" ht="13.5" customHeight="1">
      <c r="A42" s="126" t="s">
        <v>127</v>
      </c>
      <c r="B42" s="127">
        <v>0</v>
      </c>
      <c r="C42" s="49">
        <f>B42/$B$60*100</f>
        <v>0</v>
      </c>
    </row>
    <row r="43" spans="1:3" ht="13.5" customHeight="1">
      <c r="A43" s="126" t="s">
        <v>128</v>
      </c>
      <c r="B43" s="127">
        <v>0</v>
      </c>
      <c r="C43" s="49">
        <f>B43/$B$60*100</f>
        <v>0</v>
      </c>
    </row>
    <row r="44" spans="1:3" ht="12" customHeight="1">
      <c r="A44" s="126" t="s">
        <v>129</v>
      </c>
      <c r="B44" s="127">
        <v>1</v>
      </c>
      <c r="C44" s="49">
        <f t="shared" ref="C44:C59" si="0">B44/$B$60*100</f>
        <v>1.2820512820512819</v>
      </c>
    </row>
    <row r="45" spans="1:3" ht="13.5" customHeight="1">
      <c r="A45" s="126" t="s">
        <v>130</v>
      </c>
      <c r="B45" s="127">
        <v>0</v>
      </c>
      <c r="C45" s="49">
        <f t="shared" si="0"/>
        <v>0</v>
      </c>
    </row>
    <row r="46" spans="1:3" ht="13.5" customHeight="1">
      <c r="A46" s="126" t="s">
        <v>131</v>
      </c>
      <c r="B46" s="127">
        <v>0</v>
      </c>
      <c r="C46" s="49">
        <f t="shared" si="0"/>
        <v>0</v>
      </c>
    </row>
    <row r="47" spans="1:3" ht="13.5" customHeight="1">
      <c r="A47" s="126" t="s">
        <v>132</v>
      </c>
      <c r="B47" s="127">
        <v>0</v>
      </c>
      <c r="C47" s="49">
        <f t="shared" si="0"/>
        <v>0</v>
      </c>
    </row>
    <row r="48" spans="1:3" ht="13.5" customHeight="1">
      <c r="A48" s="126" t="s">
        <v>133</v>
      </c>
      <c r="B48" s="127">
        <v>2</v>
      </c>
      <c r="C48" s="49">
        <f t="shared" si="0"/>
        <v>2.5641025641025639</v>
      </c>
    </row>
    <row r="49" spans="1:3" ht="13.5" customHeight="1">
      <c r="A49" s="126" t="s">
        <v>134</v>
      </c>
      <c r="B49" s="127">
        <v>4</v>
      </c>
      <c r="C49" s="49">
        <f t="shared" si="0"/>
        <v>5.1282051282051277</v>
      </c>
    </row>
    <row r="50" spans="1:3" ht="13.5" customHeight="1">
      <c r="A50" s="126" t="s">
        <v>135</v>
      </c>
      <c r="B50" s="127">
        <v>0</v>
      </c>
      <c r="C50" s="49">
        <f t="shared" si="0"/>
        <v>0</v>
      </c>
    </row>
    <row r="51" spans="1:3" ht="14.25" customHeight="1">
      <c r="A51" s="126" t="s">
        <v>136</v>
      </c>
      <c r="B51" s="127">
        <v>1</v>
      </c>
      <c r="C51" s="49">
        <f t="shared" si="0"/>
        <v>1.2820512820512819</v>
      </c>
    </row>
    <row r="52" spans="1:3" ht="15" customHeight="1">
      <c r="A52" s="126" t="s">
        <v>137</v>
      </c>
      <c r="B52" s="127">
        <v>0</v>
      </c>
      <c r="C52" s="49">
        <f t="shared" si="0"/>
        <v>0</v>
      </c>
    </row>
    <row r="53" spans="1:3" ht="15" customHeight="1">
      <c r="A53" s="126" t="s">
        <v>138</v>
      </c>
      <c r="B53" s="127">
        <v>1</v>
      </c>
      <c r="C53" s="49">
        <f t="shared" si="0"/>
        <v>1.2820512820512819</v>
      </c>
    </row>
    <row r="54" spans="1:3" ht="13.5" customHeight="1">
      <c r="A54" s="126" t="s">
        <v>139</v>
      </c>
      <c r="B54" s="127">
        <v>7</v>
      </c>
      <c r="C54" s="49">
        <f t="shared" si="0"/>
        <v>8.9743589743589745</v>
      </c>
    </row>
    <row r="55" spans="1:3" ht="15" customHeight="1">
      <c r="A55" s="126" t="s">
        <v>140</v>
      </c>
      <c r="B55" s="127">
        <v>0</v>
      </c>
      <c r="C55" s="49">
        <f t="shared" si="0"/>
        <v>0</v>
      </c>
    </row>
    <row r="56" spans="1:3" ht="13.5" customHeight="1">
      <c r="A56" s="126" t="s">
        <v>141</v>
      </c>
      <c r="B56" s="127">
        <v>0</v>
      </c>
      <c r="C56" s="49">
        <f t="shared" si="0"/>
        <v>0</v>
      </c>
    </row>
    <row r="57" spans="1:3" ht="13.5" customHeight="1">
      <c r="A57" s="126" t="s">
        <v>142</v>
      </c>
      <c r="B57" s="127">
        <v>44</v>
      </c>
      <c r="C57" s="49">
        <f t="shared" si="0"/>
        <v>56.410256410256409</v>
      </c>
    </row>
    <row r="58" spans="1:3" ht="13.5" customHeight="1">
      <c r="A58" s="126" t="s">
        <v>143</v>
      </c>
      <c r="B58" s="127">
        <v>0</v>
      </c>
      <c r="C58" s="49">
        <f t="shared" si="0"/>
        <v>0</v>
      </c>
    </row>
    <row r="59" spans="1:3" ht="12" customHeight="1">
      <c r="A59" s="126" t="s">
        <v>144</v>
      </c>
      <c r="B59" s="127">
        <v>0</v>
      </c>
      <c r="C59" s="49">
        <f t="shared" si="0"/>
        <v>0</v>
      </c>
    </row>
    <row r="60" spans="1:3" ht="13.5" customHeight="1">
      <c r="A60" s="125" t="s">
        <v>145</v>
      </c>
      <c r="B60" s="127">
        <f>SUM(B39:B59)</f>
        <v>78</v>
      </c>
      <c r="C60" s="49">
        <f>SUM(C39:C59)</f>
        <v>100</v>
      </c>
    </row>
  </sheetData>
  <mergeCells count="1"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G54"/>
  <sheetViews>
    <sheetView topLeftCell="A34" workbookViewId="0">
      <selection activeCell="H53" sqref="H53"/>
    </sheetView>
  </sheetViews>
  <sheetFormatPr defaultRowHeight="15"/>
  <cols>
    <col min="1" max="1" width="19.5703125" customWidth="1"/>
    <col min="2" max="7" width="11.85546875" customWidth="1"/>
  </cols>
  <sheetData>
    <row r="34" spans="1:7">
      <c r="A34" s="128" t="s">
        <v>146</v>
      </c>
      <c r="B34" s="128"/>
      <c r="C34" s="128"/>
      <c r="D34" s="128"/>
      <c r="E34" s="128"/>
      <c r="F34" s="128"/>
      <c r="G34" s="128"/>
    </row>
    <row r="35" spans="1:7">
      <c r="A35" s="43"/>
      <c r="B35" s="129"/>
      <c r="C35" s="130"/>
      <c r="D35" s="130"/>
      <c r="E35" s="130"/>
      <c r="F35" s="131"/>
      <c r="G35" s="131"/>
    </row>
    <row r="36" spans="1:7">
      <c r="A36" s="43" t="s">
        <v>147</v>
      </c>
      <c r="B36" s="129"/>
      <c r="C36" s="130"/>
      <c r="D36" s="130"/>
      <c r="E36" s="130"/>
      <c r="F36" s="131"/>
      <c r="G36" s="131" t="s">
        <v>148</v>
      </c>
    </row>
    <row r="37" spans="1:7">
      <c r="A37" s="46" t="s">
        <v>46</v>
      </c>
      <c r="B37" s="132" t="s">
        <v>149</v>
      </c>
      <c r="C37" s="133"/>
      <c r="D37" s="134"/>
      <c r="E37" s="135" t="s">
        <v>150</v>
      </c>
      <c r="F37" s="136"/>
      <c r="G37" s="137"/>
    </row>
    <row r="38" spans="1:7">
      <c r="A38" s="138"/>
      <c r="B38" s="139" t="s">
        <v>9</v>
      </c>
      <c r="C38" s="140" t="s">
        <v>10</v>
      </c>
      <c r="D38" s="141" t="s">
        <v>11</v>
      </c>
      <c r="E38" s="139" t="s">
        <v>151</v>
      </c>
      <c r="F38" s="140" t="s">
        <v>152</v>
      </c>
      <c r="G38" s="140" t="s">
        <v>11</v>
      </c>
    </row>
    <row r="39" spans="1:7" ht="15.75" customHeight="1">
      <c r="A39" s="142" t="s">
        <v>49</v>
      </c>
      <c r="B39" s="143">
        <v>42635.9</v>
      </c>
      <c r="C39" s="143">
        <v>24743</v>
      </c>
      <c r="D39" s="143">
        <f>(C39/B39)*100</f>
        <v>58.033253666511087</v>
      </c>
      <c r="E39" s="143">
        <v>109224.3</v>
      </c>
      <c r="F39" s="143">
        <v>109224.3</v>
      </c>
      <c r="G39" s="143">
        <f>(F39/E39)*100</f>
        <v>100</v>
      </c>
    </row>
    <row r="40" spans="1:7" ht="15.75" customHeight="1">
      <c r="A40" s="144" t="s">
        <v>153</v>
      </c>
      <c r="B40" s="141">
        <v>45479.4</v>
      </c>
      <c r="C40" s="141">
        <v>28507.9</v>
      </c>
      <c r="D40" s="141">
        <f t="shared" ref="D40:D53" si="0">(C40/B40)*100</f>
        <v>62.683104878252571</v>
      </c>
      <c r="E40" s="141">
        <v>114909.3</v>
      </c>
      <c r="F40" s="141">
        <v>114909.3</v>
      </c>
      <c r="G40" s="141">
        <f>(F40/E40)*100</f>
        <v>100</v>
      </c>
    </row>
    <row r="41" spans="1:7" ht="15.75" customHeight="1">
      <c r="A41" s="144" t="s">
        <v>51</v>
      </c>
      <c r="B41" s="141">
        <v>59721.599999999999</v>
      </c>
      <c r="C41" s="141">
        <v>36351.800000000003</v>
      </c>
      <c r="D41" s="141">
        <f t="shared" si="0"/>
        <v>60.868764400150035</v>
      </c>
      <c r="E41" s="141">
        <v>86511.6</v>
      </c>
      <c r="F41" s="141">
        <v>86511.6</v>
      </c>
      <c r="G41" s="141">
        <f t="shared" ref="G41:G54" si="1">(F41/E41)*100</f>
        <v>100</v>
      </c>
    </row>
    <row r="42" spans="1:7" ht="15.75" customHeight="1">
      <c r="A42" s="144" t="s">
        <v>52</v>
      </c>
      <c r="B42" s="141">
        <v>31640.9</v>
      </c>
      <c r="C42" s="141">
        <v>20651.8</v>
      </c>
      <c r="D42" s="141">
        <f>(C42/B42)*100</f>
        <v>65.269319140732392</v>
      </c>
      <c r="E42" s="141">
        <v>51850.400000000001</v>
      </c>
      <c r="F42" s="141">
        <v>51850.400000000001</v>
      </c>
      <c r="G42" s="141">
        <f t="shared" si="1"/>
        <v>100</v>
      </c>
    </row>
    <row r="43" spans="1:7" ht="15.75" customHeight="1">
      <c r="A43" s="144" t="s">
        <v>53</v>
      </c>
      <c r="B43" s="141">
        <v>44942.400000000001</v>
      </c>
      <c r="C43" s="141">
        <v>23072.9</v>
      </c>
      <c r="D43" s="141">
        <f t="shared" si="0"/>
        <v>51.338824806863904</v>
      </c>
      <c r="E43" s="141">
        <v>58212.3</v>
      </c>
      <c r="F43" s="141">
        <v>58212.3</v>
      </c>
      <c r="G43" s="141">
        <f t="shared" si="1"/>
        <v>100</v>
      </c>
    </row>
    <row r="44" spans="1:7" ht="15.75" customHeight="1">
      <c r="A44" s="144" t="s">
        <v>54</v>
      </c>
      <c r="B44" s="141">
        <v>43147.5</v>
      </c>
      <c r="C44" s="141">
        <v>28480.5</v>
      </c>
      <c r="D44" s="141">
        <f t="shared" si="0"/>
        <v>66.007300538849307</v>
      </c>
      <c r="E44" s="141">
        <v>69104.2</v>
      </c>
      <c r="F44" s="141">
        <v>69104.2</v>
      </c>
      <c r="G44" s="141">
        <f t="shared" si="1"/>
        <v>100</v>
      </c>
    </row>
    <row r="45" spans="1:7" ht="15.75" customHeight="1">
      <c r="A45" s="144" t="s">
        <v>55</v>
      </c>
      <c r="B45" s="141">
        <v>50440.6</v>
      </c>
      <c r="C45" s="141">
        <v>36444.300000000003</v>
      </c>
      <c r="D45" s="141">
        <f t="shared" si="0"/>
        <v>72.251916115192927</v>
      </c>
      <c r="E45" s="141">
        <v>105329.7</v>
      </c>
      <c r="F45" s="141">
        <v>105329.7</v>
      </c>
      <c r="G45" s="141">
        <f>(F45/E45)*100</f>
        <v>100</v>
      </c>
    </row>
    <row r="46" spans="1:7" ht="15.75" customHeight="1">
      <c r="A46" s="144" t="s">
        <v>56</v>
      </c>
      <c r="B46" s="141">
        <v>61774.6</v>
      </c>
      <c r="C46" s="141">
        <v>31974.400000000001</v>
      </c>
      <c r="D46" s="141">
        <f t="shared" si="0"/>
        <v>51.759784765907021</v>
      </c>
      <c r="E46" s="141">
        <v>107535.7</v>
      </c>
      <c r="F46" s="141">
        <v>107535.7</v>
      </c>
      <c r="G46" s="141">
        <f t="shared" si="1"/>
        <v>100</v>
      </c>
    </row>
    <row r="47" spans="1:7" ht="15.75" customHeight="1">
      <c r="A47" s="144" t="s">
        <v>57</v>
      </c>
      <c r="B47" s="141">
        <v>65135.1</v>
      </c>
      <c r="C47" s="141">
        <v>44273.1</v>
      </c>
      <c r="D47" s="141">
        <f t="shared" si="0"/>
        <v>67.971186042548482</v>
      </c>
      <c r="E47" s="141">
        <v>103568.5</v>
      </c>
      <c r="F47" s="141">
        <v>103568.5</v>
      </c>
      <c r="G47" s="141">
        <f t="shared" si="1"/>
        <v>100</v>
      </c>
    </row>
    <row r="48" spans="1:7" ht="15.75" customHeight="1">
      <c r="A48" s="144" t="s">
        <v>58</v>
      </c>
      <c r="B48" s="141">
        <v>43605.4</v>
      </c>
      <c r="C48" s="141">
        <v>33229.9</v>
      </c>
      <c r="D48" s="141">
        <f t="shared" si="0"/>
        <v>76.2059286235191</v>
      </c>
      <c r="E48" s="141">
        <v>91753.7</v>
      </c>
      <c r="F48" s="141">
        <v>91753.7</v>
      </c>
      <c r="G48" s="141">
        <f t="shared" si="1"/>
        <v>100</v>
      </c>
    </row>
    <row r="49" spans="1:7" ht="15.75" customHeight="1">
      <c r="A49" s="144" t="s">
        <v>59</v>
      </c>
      <c r="B49" s="141">
        <v>58080</v>
      </c>
      <c r="C49" s="141">
        <v>21678.7</v>
      </c>
      <c r="D49" s="141">
        <f t="shared" si="0"/>
        <v>37.325585399449032</v>
      </c>
      <c r="E49" s="141">
        <v>127112.2</v>
      </c>
      <c r="F49" s="141">
        <v>127112.2</v>
      </c>
      <c r="G49" s="141">
        <f t="shared" si="1"/>
        <v>100</v>
      </c>
    </row>
    <row r="50" spans="1:7" ht="15.75" customHeight="1">
      <c r="A50" s="144" t="s">
        <v>60</v>
      </c>
      <c r="B50" s="141">
        <v>49630.9</v>
      </c>
      <c r="C50" s="141">
        <v>26805.3</v>
      </c>
      <c r="D50" s="141">
        <f t="shared" si="0"/>
        <v>54.009296627705716</v>
      </c>
      <c r="E50" s="141">
        <v>96994.5</v>
      </c>
      <c r="F50" s="141">
        <v>96994.5</v>
      </c>
      <c r="G50" s="141">
        <f t="shared" si="1"/>
        <v>100</v>
      </c>
    </row>
    <row r="51" spans="1:7" ht="15.75" customHeight="1">
      <c r="A51" s="144" t="s">
        <v>61</v>
      </c>
      <c r="B51" s="141">
        <v>119406.3</v>
      </c>
      <c r="C51" s="141">
        <v>84890.7</v>
      </c>
      <c r="D51" s="141">
        <f t="shared" si="0"/>
        <v>71.093987503171945</v>
      </c>
      <c r="E51" s="141">
        <v>317141.40000000002</v>
      </c>
      <c r="F51" s="141">
        <v>317141.40000000002</v>
      </c>
      <c r="G51" s="141">
        <f t="shared" si="1"/>
        <v>100</v>
      </c>
    </row>
    <row r="52" spans="1:7" ht="15.75" customHeight="1">
      <c r="A52" s="144" t="s">
        <v>63</v>
      </c>
      <c r="B52" s="141">
        <v>57020.9</v>
      </c>
      <c r="C52" s="141">
        <v>34161.699999999997</v>
      </c>
      <c r="D52" s="141">
        <f t="shared" si="0"/>
        <v>59.910839709650311</v>
      </c>
      <c r="E52" s="141">
        <v>141276.6</v>
      </c>
      <c r="F52" s="141">
        <v>141276.6</v>
      </c>
      <c r="G52" s="141">
        <f t="shared" si="1"/>
        <v>100</v>
      </c>
    </row>
    <row r="53" spans="1:7" ht="15.75" customHeight="1">
      <c r="A53" s="144" t="s">
        <v>62</v>
      </c>
      <c r="B53" s="141">
        <v>625125</v>
      </c>
      <c r="C53" s="141">
        <v>660669.69999999995</v>
      </c>
      <c r="D53" s="141">
        <f t="shared" si="0"/>
        <v>105.68601479704058</v>
      </c>
      <c r="E53" s="141">
        <v>995280.6</v>
      </c>
      <c r="F53" s="141">
        <v>995280.6</v>
      </c>
      <c r="G53" s="141">
        <f t="shared" si="1"/>
        <v>100</v>
      </c>
    </row>
    <row r="54" spans="1:7" ht="15.75" customHeight="1">
      <c r="A54" s="145" t="s">
        <v>65</v>
      </c>
      <c r="B54" s="146">
        <f>SUM(B39:B53)</f>
        <v>1397786.5</v>
      </c>
      <c r="C54" s="146">
        <f>SUM(C39:C53)</f>
        <v>1135935.7</v>
      </c>
      <c r="D54" s="146">
        <f>(C54/B54)*100</f>
        <v>81.266752826701364</v>
      </c>
      <c r="E54" s="146">
        <f>SUM(E39:E53)</f>
        <v>2575805</v>
      </c>
      <c r="F54" s="146">
        <f>SUM(F39:F53)</f>
        <v>2575805</v>
      </c>
      <c r="G54" s="146">
        <f t="shared" si="1"/>
        <v>100</v>
      </c>
    </row>
  </sheetData>
  <mergeCells count="4">
    <mergeCell ref="A34:G34"/>
    <mergeCell ref="A37:A38"/>
    <mergeCell ref="B37:D37"/>
    <mergeCell ref="E37:G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M15" sqref="M15"/>
    </sheetView>
  </sheetViews>
  <sheetFormatPr defaultRowHeight="14.25"/>
  <cols>
    <col min="1" max="1" width="3.85546875" style="148" customWidth="1"/>
    <col min="2" max="2" width="32.7109375" style="148" customWidth="1"/>
    <col min="3" max="3" width="9.85546875" style="148" customWidth="1"/>
    <col min="4" max="4" width="11.28515625" style="148" customWidth="1"/>
    <col min="5" max="5" width="11.140625" style="148" customWidth="1"/>
    <col min="6" max="6" width="10.7109375" style="148" customWidth="1"/>
    <col min="7" max="7" width="11.140625" style="148" customWidth="1"/>
    <col min="8" max="16384" width="9.140625" style="148"/>
  </cols>
  <sheetData>
    <row r="2" spans="1:7">
      <c r="A2" s="147" t="s">
        <v>154</v>
      </c>
      <c r="B2" s="147"/>
      <c r="C2" s="147"/>
      <c r="D2" s="147"/>
      <c r="E2" s="147"/>
      <c r="F2" s="147"/>
      <c r="G2" s="147"/>
    </row>
    <row r="3" spans="1:7">
      <c r="A3" s="149"/>
      <c r="B3" s="149"/>
      <c r="C3" s="150"/>
      <c r="D3" s="150"/>
      <c r="E3" s="149"/>
      <c r="F3" s="151" t="s">
        <v>155</v>
      </c>
      <c r="G3" s="151"/>
    </row>
    <row r="4" spans="1:7">
      <c r="A4" s="152"/>
      <c r="B4" s="152"/>
      <c r="C4" s="152" t="s">
        <v>156</v>
      </c>
      <c r="D4" s="153" t="s">
        <v>157</v>
      </c>
      <c r="E4" s="153"/>
      <c r="F4" s="153"/>
      <c r="G4" s="152" t="s">
        <v>158</v>
      </c>
    </row>
    <row r="5" spans="1:7">
      <c r="A5" s="152"/>
      <c r="B5" s="152"/>
      <c r="C5" s="152"/>
      <c r="D5" s="154" t="s">
        <v>159</v>
      </c>
      <c r="E5" s="155" t="s">
        <v>160</v>
      </c>
      <c r="F5" s="154" t="s">
        <v>161</v>
      </c>
      <c r="G5" s="152"/>
    </row>
    <row r="6" spans="1:7">
      <c r="A6" s="156" t="s">
        <v>162</v>
      </c>
      <c r="B6" s="156"/>
      <c r="C6" s="157">
        <f t="shared" ref="C6:D6" si="0">C8+C9+C10+C11+C12</f>
        <v>2251.3000000000002</v>
      </c>
      <c r="D6" s="157">
        <f t="shared" si="0"/>
        <v>1397.8</v>
      </c>
      <c r="E6" s="157">
        <f>E8+E9+E10+E11+E12</f>
        <v>2984.9999999999995</v>
      </c>
      <c r="F6" s="158">
        <f t="shared" ref="F6:F19" si="1">E6/D6*100</f>
        <v>213.54986407211331</v>
      </c>
      <c r="G6" s="158">
        <f t="shared" ref="G6:G19" si="2">E6/C6*100</f>
        <v>132.59005907697772</v>
      </c>
    </row>
    <row r="7" spans="1:7">
      <c r="A7" s="159" t="s">
        <v>163</v>
      </c>
      <c r="B7" s="159"/>
      <c r="C7" s="159"/>
      <c r="D7" s="159"/>
      <c r="E7" s="159"/>
      <c r="F7" s="158"/>
      <c r="G7" s="158"/>
    </row>
    <row r="8" spans="1:7">
      <c r="A8" s="160"/>
      <c r="B8" s="160" t="s">
        <v>164</v>
      </c>
      <c r="C8" s="161">
        <v>2018.5</v>
      </c>
      <c r="D8" s="162">
        <v>914.8</v>
      </c>
      <c r="E8" s="162">
        <v>2605.1999999999998</v>
      </c>
      <c r="F8" s="158">
        <f>E8/D8*100</f>
        <v>284.78355924792305</v>
      </c>
      <c r="G8" s="158">
        <f>E8/C8*100</f>
        <v>129.06613822145155</v>
      </c>
    </row>
    <row r="9" spans="1:7">
      <c r="A9" s="160"/>
      <c r="B9" s="160" t="s">
        <v>165</v>
      </c>
      <c r="C9" s="163">
        <v>62.5</v>
      </c>
      <c r="D9" s="162">
        <v>99</v>
      </c>
      <c r="E9" s="162">
        <v>86.4</v>
      </c>
      <c r="F9" s="158">
        <f t="shared" si="1"/>
        <v>87.27272727272728</v>
      </c>
      <c r="G9" s="158">
        <f t="shared" si="2"/>
        <v>138.24</v>
      </c>
    </row>
    <row r="10" spans="1:7">
      <c r="A10" s="160"/>
      <c r="B10" s="160" t="s">
        <v>166</v>
      </c>
      <c r="C10" s="161">
        <v>131.80000000000001</v>
      </c>
      <c r="D10" s="162">
        <v>293.5</v>
      </c>
      <c r="E10" s="162">
        <v>213.7</v>
      </c>
      <c r="F10" s="158">
        <f t="shared" si="1"/>
        <v>72.810902896081757</v>
      </c>
      <c r="G10" s="158">
        <f t="shared" si="2"/>
        <v>162.13960546282243</v>
      </c>
    </row>
    <row r="11" spans="1:7">
      <c r="A11" s="160"/>
      <c r="B11" s="160" t="s">
        <v>167</v>
      </c>
      <c r="C11" s="161">
        <v>28.6</v>
      </c>
      <c r="D11" s="162">
        <v>68.900000000000006</v>
      </c>
      <c r="E11" s="162">
        <v>52.1</v>
      </c>
      <c r="F11" s="158">
        <f t="shared" si="1"/>
        <v>75.616835994194474</v>
      </c>
      <c r="G11" s="158">
        <f t="shared" si="2"/>
        <v>182.16783216783216</v>
      </c>
    </row>
    <row r="12" spans="1:7">
      <c r="A12" s="160"/>
      <c r="B12" s="160" t="s">
        <v>168</v>
      </c>
      <c r="C12" s="161">
        <v>9.9</v>
      </c>
      <c r="D12" s="162">
        <v>21.6</v>
      </c>
      <c r="E12" s="162">
        <v>27.6</v>
      </c>
      <c r="F12" s="158">
        <f t="shared" si="1"/>
        <v>127.77777777777777</v>
      </c>
      <c r="G12" s="158">
        <f t="shared" si="2"/>
        <v>278.78787878787881</v>
      </c>
    </row>
    <row r="13" spans="1:7">
      <c r="A13" s="160" t="s">
        <v>169</v>
      </c>
      <c r="B13" s="160"/>
      <c r="C13" s="162">
        <f t="shared" ref="C13:D13" si="3">C15+C16+C17+C18+C19</f>
        <v>2637.8</v>
      </c>
      <c r="D13" s="162">
        <f t="shared" si="3"/>
        <v>3333.8999999999996</v>
      </c>
      <c r="E13" s="162">
        <f>E15+E16+E17+E18+E19</f>
        <v>2912</v>
      </c>
      <c r="F13" s="158">
        <f t="shared" si="1"/>
        <v>87.34515132427488</v>
      </c>
      <c r="G13" s="158">
        <f t="shared" si="2"/>
        <v>110.3950261581621</v>
      </c>
    </row>
    <row r="14" spans="1:7">
      <c r="A14" s="164" t="s">
        <v>163</v>
      </c>
      <c r="B14" s="164"/>
      <c r="C14" s="164"/>
      <c r="D14" s="164"/>
      <c r="E14" s="164"/>
      <c r="F14" s="158"/>
      <c r="G14" s="158"/>
    </row>
    <row r="15" spans="1:7">
      <c r="A15" s="156"/>
      <c r="B15" s="156" t="s">
        <v>164</v>
      </c>
      <c r="C15" s="157">
        <v>2364.4</v>
      </c>
      <c r="D15" s="162">
        <v>2785.9</v>
      </c>
      <c r="E15" s="162">
        <v>2561.4</v>
      </c>
      <c r="F15" s="158">
        <f t="shared" si="1"/>
        <v>91.94156287016763</v>
      </c>
      <c r="G15" s="158">
        <f t="shared" si="2"/>
        <v>108.33192353239723</v>
      </c>
    </row>
    <row r="16" spans="1:7">
      <c r="A16" s="156"/>
      <c r="B16" s="156" t="s">
        <v>165</v>
      </c>
      <c r="C16" s="157">
        <v>62.5</v>
      </c>
      <c r="D16" s="162">
        <v>110.7</v>
      </c>
      <c r="E16" s="162">
        <v>102.5</v>
      </c>
      <c r="F16" s="158">
        <f t="shared" si="1"/>
        <v>92.592592592592595</v>
      </c>
      <c r="G16" s="158">
        <f t="shared" si="2"/>
        <v>164</v>
      </c>
    </row>
    <row r="17" spans="1:7">
      <c r="A17" s="156"/>
      <c r="B17" s="156" t="s">
        <v>166</v>
      </c>
      <c r="C17" s="157">
        <v>179.4</v>
      </c>
      <c r="D17" s="157">
        <v>387</v>
      </c>
      <c r="E17" s="157">
        <v>218.6</v>
      </c>
      <c r="F17" s="158">
        <f t="shared" si="1"/>
        <v>56.485788113695094</v>
      </c>
      <c r="G17" s="158">
        <f t="shared" si="2"/>
        <v>121.85061315496097</v>
      </c>
    </row>
    <row r="18" spans="1:7">
      <c r="A18" s="156"/>
      <c r="B18" s="156" t="s">
        <v>167</v>
      </c>
      <c r="C18" s="157">
        <v>14.9</v>
      </c>
      <c r="D18" s="157">
        <v>23.1</v>
      </c>
      <c r="E18" s="157">
        <v>14.9</v>
      </c>
      <c r="F18" s="158">
        <f t="shared" si="1"/>
        <v>64.502164502164504</v>
      </c>
      <c r="G18" s="158">
        <f t="shared" si="2"/>
        <v>100</v>
      </c>
    </row>
    <row r="19" spans="1:7">
      <c r="A19" s="165"/>
      <c r="B19" s="165" t="s">
        <v>168</v>
      </c>
      <c r="C19" s="166">
        <v>16.600000000000001</v>
      </c>
      <c r="D19" s="166">
        <v>27.2</v>
      </c>
      <c r="E19" s="166">
        <v>14.6</v>
      </c>
      <c r="F19" s="166">
        <f t="shared" si="1"/>
        <v>53.67647058823529</v>
      </c>
      <c r="G19" s="166">
        <f t="shared" si="2"/>
        <v>87.951807228915655</v>
      </c>
    </row>
    <row r="20" spans="1:7">
      <c r="A20" s="167"/>
      <c r="B20" s="167"/>
      <c r="C20" s="167"/>
      <c r="D20" s="167"/>
      <c r="E20" s="167"/>
      <c r="F20" s="167"/>
      <c r="G20" s="167"/>
    </row>
    <row r="21" spans="1:7">
      <c r="A21" s="148" t="s">
        <v>170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31" workbookViewId="0">
      <selection activeCell="G8" sqref="G8"/>
    </sheetView>
  </sheetViews>
  <sheetFormatPr defaultRowHeight="11.25"/>
  <cols>
    <col min="1" max="1" width="1.7109375" style="169" customWidth="1"/>
    <col min="2" max="2" width="1.140625" style="169" customWidth="1"/>
    <col min="3" max="3" width="1" style="169" customWidth="1"/>
    <col min="4" max="4" width="4" style="169" customWidth="1"/>
    <col min="5" max="5" width="26.140625" style="169" customWidth="1"/>
    <col min="6" max="6" width="4.42578125" style="169" customWidth="1"/>
    <col min="7" max="7" width="31.5703125" style="169" customWidth="1"/>
    <col min="8" max="9" width="10.42578125" style="170" customWidth="1"/>
    <col min="10" max="15" width="9.140625" style="169"/>
    <col min="16" max="16" width="20.7109375" style="169" customWidth="1"/>
    <col min="17" max="18" width="9.85546875" style="170" customWidth="1"/>
    <col min="19" max="256" width="9.140625" style="169"/>
    <col min="257" max="257" width="1.7109375" style="169" customWidth="1"/>
    <col min="258" max="258" width="1.140625" style="169" customWidth="1"/>
    <col min="259" max="259" width="1" style="169" customWidth="1"/>
    <col min="260" max="260" width="4" style="169" customWidth="1"/>
    <col min="261" max="261" width="26.140625" style="169" customWidth="1"/>
    <col min="262" max="262" width="4.42578125" style="169" customWidth="1"/>
    <col min="263" max="263" width="31.5703125" style="169" customWidth="1"/>
    <col min="264" max="265" width="10.42578125" style="169" customWidth="1"/>
    <col min="266" max="271" width="9.140625" style="169"/>
    <col min="272" max="272" width="20.7109375" style="169" customWidth="1"/>
    <col min="273" max="274" width="9.85546875" style="169" customWidth="1"/>
    <col min="275" max="512" width="9.140625" style="169"/>
    <col min="513" max="513" width="1.7109375" style="169" customWidth="1"/>
    <col min="514" max="514" width="1.140625" style="169" customWidth="1"/>
    <col min="515" max="515" width="1" style="169" customWidth="1"/>
    <col min="516" max="516" width="4" style="169" customWidth="1"/>
    <col min="517" max="517" width="26.140625" style="169" customWidth="1"/>
    <col min="518" max="518" width="4.42578125" style="169" customWidth="1"/>
    <col min="519" max="519" width="31.5703125" style="169" customWidth="1"/>
    <col min="520" max="521" width="10.42578125" style="169" customWidth="1"/>
    <col min="522" max="527" width="9.140625" style="169"/>
    <col min="528" max="528" width="20.7109375" style="169" customWidth="1"/>
    <col min="529" max="530" width="9.85546875" style="169" customWidth="1"/>
    <col min="531" max="768" width="9.140625" style="169"/>
    <col min="769" max="769" width="1.7109375" style="169" customWidth="1"/>
    <col min="770" max="770" width="1.140625" style="169" customWidth="1"/>
    <col min="771" max="771" width="1" style="169" customWidth="1"/>
    <col min="772" max="772" width="4" style="169" customWidth="1"/>
    <col min="773" max="773" width="26.140625" style="169" customWidth="1"/>
    <col min="774" max="774" width="4.42578125" style="169" customWidth="1"/>
    <col min="775" max="775" width="31.5703125" style="169" customWidth="1"/>
    <col min="776" max="777" width="10.42578125" style="169" customWidth="1"/>
    <col min="778" max="783" width="9.140625" style="169"/>
    <col min="784" max="784" width="20.7109375" style="169" customWidth="1"/>
    <col min="785" max="786" width="9.85546875" style="169" customWidth="1"/>
    <col min="787" max="1024" width="9.140625" style="169"/>
    <col min="1025" max="1025" width="1.7109375" style="169" customWidth="1"/>
    <col min="1026" max="1026" width="1.140625" style="169" customWidth="1"/>
    <col min="1027" max="1027" width="1" style="169" customWidth="1"/>
    <col min="1028" max="1028" width="4" style="169" customWidth="1"/>
    <col min="1029" max="1029" width="26.140625" style="169" customWidth="1"/>
    <col min="1030" max="1030" width="4.42578125" style="169" customWidth="1"/>
    <col min="1031" max="1031" width="31.5703125" style="169" customWidth="1"/>
    <col min="1032" max="1033" width="10.42578125" style="169" customWidth="1"/>
    <col min="1034" max="1039" width="9.140625" style="169"/>
    <col min="1040" max="1040" width="20.7109375" style="169" customWidth="1"/>
    <col min="1041" max="1042" width="9.85546875" style="169" customWidth="1"/>
    <col min="1043" max="1280" width="9.140625" style="169"/>
    <col min="1281" max="1281" width="1.7109375" style="169" customWidth="1"/>
    <col min="1282" max="1282" width="1.140625" style="169" customWidth="1"/>
    <col min="1283" max="1283" width="1" style="169" customWidth="1"/>
    <col min="1284" max="1284" width="4" style="169" customWidth="1"/>
    <col min="1285" max="1285" width="26.140625" style="169" customWidth="1"/>
    <col min="1286" max="1286" width="4.42578125" style="169" customWidth="1"/>
    <col min="1287" max="1287" width="31.5703125" style="169" customWidth="1"/>
    <col min="1288" max="1289" width="10.42578125" style="169" customWidth="1"/>
    <col min="1290" max="1295" width="9.140625" style="169"/>
    <col min="1296" max="1296" width="20.7109375" style="169" customWidth="1"/>
    <col min="1297" max="1298" width="9.85546875" style="169" customWidth="1"/>
    <col min="1299" max="1536" width="9.140625" style="169"/>
    <col min="1537" max="1537" width="1.7109375" style="169" customWidth="1"/>
    <col min="1538" max="1538" width="1.140625" style="169" customWidth="1"/>
    <col min="1539" max="1539" width="1" style="169" customWidth="1"/>
    <col min="1540" max="1540" width="4" style="169" customWidth="1"/>
    <col min="1541" max="1541" width="26.140625" style="169" customWidth="1"/>
    <col min="1542" max="1542" width="4.42578125" style="169" customWidth="1"/>
    <col min="1543" max="1543" width="31.5703125" style="169" customWidth="1"/>
    <col min="1544" max="1545" width="10.42578125" style="169" customWidth="1"/>
    <col min="1546" max="1551" width="9.140625" style="169"/>
    <col min="1552" max="1552" width="20.7109375" style="169" customWidth="1"/>
    <col min="1553" max="1554" width="9.85546875" style="169" customWidth="1"/>
    <col min="1555" max="1792" width="9.140625" style="169"/>
    <col min="1793" max="1793" width="1.7109375" style="169" customWidth="1"/>
    <col min="1794" max="1794" width="1.140625" style="169" customWidth="1"/>
    <col min="1795" max="1795" width="1" style="169" customWidth="1"/>
    <col min="1796" max="1796" width="4" style="169" customWidth="1"/>
    <col min="1797" max="1797" width="26.140625" style="169" customWidth="1"/>
    <col min="1798" max="1798" width="4.42578125" style="169" customWidth="1"/>
    <col min="1799" max="1799" width="31.5703125" style="169" customWidth="1"/>
    <col min="1800" max="1801" width="10.42578125" style="169" customWidth="1"/>
    <col min="1802" max="1807" width="9.140625" style="169"/>
    <col min="1808" max="1808" width="20.7109375" style="169" customWidth="1"/>
    <col min="1809" max="1810" width="9.85546875" style="169" customWidth="1"/>
    <col min="1811" max="2048" width="9.140625" style="169"/>
    <col min="2049" max="2049" width="1.7109375" style="169" customWidth="1"/>
    <col min="2050" max="2050" width="1.140625" style="169" customWidth="1"/>
    <col min="2051" max="2051" width="1" style="169" customWidth="1"/>
    <col min="2052" max="2052" width="4" style="169" customWidth="1"/>
    <col min="2053" max="2053" width="26.140625" style="169" customWidth="1"/>
    <col min="2054" max="2054" width="4.42578125" style="169" customWidth="1"/>
    <col min="2055" max="2055" width="31.5703125" style="169" customWidth="1"/>
    <col min="2056" max="2057" width="10.42578125" style="169" customWidth="1"/>
    <col min="2058" max="2063" width="9.140625" style="169"/>
    <col min="2064" max="2064" width="20.7109375" style="169" customWidth="1"/>
    <col min="2065" max="2066" width="9.85546875" style="169" customWidth="1"/>
    <col min="2067" max="2304" width="9.140625" style="169"/>
    <col min="2305" max="2305" width="1.7109375" style="169" customWidth="1"/>
    <col min="2306" max="2306" width="1.140625" style="169" customWidth="1"/>
    <col min="2307" max="2307" width="1" style="169" customWidth="1"/>
    <col min="2308" max="2308" width="4" style="169" customWidth="1"/>
    <col min="2309" max="2309" width="26.140625" style="169" customWidth="1"/>
    <col min="2310" max="2310" width="4.42578125" style="169" customWidth="1"/>
    <col min="2311" max="2311" width="31.5703125" style="169" customWidth="1"/>
    <col min="2312" max="2313" width="10.42578125" style="169" customWidth="1"/>
    <col min="2314" max="2319" width="9.140625" style="169"/>
    <col min="2320" max="2320" width="20.7109375" style="169" customWidth="1"/>
    <col min="2321" max="2322" width="9.85546875" style="169" customWidth="1"/>
    <col min="2323" max="2560" width="9.140625" style="169"/>
    <col min="2561" max="2561" width="1.7109375" style="169" customWidth="1"/>
    <col min="2562" max="2562" width="1.140625" style="169" customWidth="1"/>
    <col min="2563" max="2563" width="1" style="169" customWidth="1"/>
    <col min="2564" max="2564" width="4" style="169" customWidth="1"/>
    <col min="2565" max="2565" width="26.140625" style="169" customWidth="1"/>
    <col min="2566" max="2566" width="4.42578125" style="169" customWidth="1"/>
    <col min="2567" max="2567" width="31.5703125" style="169" customWidth="1"/>
    <col min="2568" max="2569" width="10.42578125" style="169" customWidth="1"/>
    <col min="2570" max="2575" width="9.140625" style="169"/>
    <col min="2576" max="2576" width="20.7109375" style="169" customWidth="1"/>
    <col min="2577" max="2578" width="9.85546875" style="169" customWidth="1"/>
    <col min="2579" max="2816" width="9.140625" style="169"/>
    <col min="2817" max="2817" width="1.7109375" style="169" customWidth="1"/>
    <col min="2818" max="2818" width="1.140625" style="169" customWidth="1"/>
    <col min="2819" max="2819" width="1" style="169" customWidth="1"/>
    <col min="2820" max="2820" width="4" style="169" customWidth="1"/>
    <col min="2821" max="2821" width="26.140625" style="169" customWidth="1"/>
    <col min="2822" max="2822" width="4.42578125" style="169" customWidth="1"/>
    <col min="2823" max="2823" width="31.5703125" style="169" customWidth="1"/>
    <col min="2824" max="2825" width="10.42578125" style="169" customWidth="1"/>
    <col min="2826" max="2831" width="9.140625" style="169"/>
    <col min="2832" max="2832" width="20.7109375" style="169" customWidth="1"/>
    <col min="2833" max="2834" width="9.85546875" style="169" customWidth="1"/>
    <col min="2835" max="3072" width="9.140625" style="169"/>
    <col min="3073" max="3073" width="1.7109375" style="169" customWidth="1"/>
    <col min="3074" max="3074" width="1.140625" style="169" customWidth="1"/>
    <col min="3075" max="3075" width="1" style="169" customWidth="1"/>
    <col min="3076" max="3076" width="4" style="169" customWidth="1"/>
    <col min="3077" max="3077" width="26.140625" style="169" customWidth="1"/>
    <col min="3078" max="3078" width="4.42578125" style="169" customWidth="1"/>
    <col min="3079" max="3079" width="31.5703125" style="169" customWidth="1"/>
    <col min="3080" max="3081" width="10.42578125" style="169" customWidth="1"/>
    <col min="3082" max="3087" width="9.140625" style="169"/>
    <col min="3088" max="3088" width="20.7109375" style="169" customWidth="1"/>
    <col min="3089" max="3090" width="9.85546875" style="169" customWidth="1"/>
    <col min="3091" max="3328" width="9.140625" style="169"/>
    <col min="3329" max="3329" width="1.7109375" style="169" customWidth="1"/>
    <col min="3330" max="3330" width="1.140625" style="169" customWidth="1"/>
    <col min="3331" max="3331" width="1" style="169" customWidth="1"/>
    <col min="3332" max="3332" width="4" style="169" customWidth="1"/>
    <col min="3333" max="3333" width="26.140625" style="169" customWidth="1"/>
    <col min="3334" max="3334" width="4.42578125" style="169" customWidth="1"/>
    <col min="3335" max="3335" width="31.5703125" style="169" customWidth="1"/>
    <col min="3336" max="3337" width="10.42578125" style="169" customWidth="1"/>
    <col min="3338" max="3343" width="9.140625" style="169"/>
    <col min="3344" max="3344" width="20.7109375" style="169" customWidth="1"/>
    <col min="3345" max="3346" width="9.85546875" style="169" customWidth="1"/>
    <col min="3347" max="3584" width="9.140625" style="169"/>
    <col min="3585" max="3585" width="1.7109375" style="169" customWidth="1"/>
    <col min="3586" max="3586" width="1.140625" style="169" customWidth="1"/>
    <col min="3587" max="3587" width="1" style="169" customWidth="1"/>
    <col min="3588" max="3588" width="4" style="169" customWidth="1"/>
    <col min="3589" max="3589" width="26.140625" style="169" customWidth="1"/>
    <col min="3590" max="3590" width="4.42578125" style="169" customWidth="1"/>
    <col min="3591" max="3591" width="31.5703125" style="169" customWidth="1"/>
    <col min="3592" max="3593" width="10.42578125" style="169" customWidth="1"/>
    <col min="3594" max="3599" width="9.140625" style="169"/>
    <col min="3600" max="3600" width="20.7109375" style="169" customWidth="1"/>
    <col min="3601" max="3602" width="9.85546875" style="169" customWidth="1"/>
    <col min="3603" max="3840" width="9.140625" style="169"/>
    <col min="3841" max="3841" width="1.7109375" style="169" customWidth="1"/>
    <col min="3842" max="3842" width="1.140625" style="169" customWidth="1"/>
    <col min="3843" max="3843" width="1" style="169" customWidth="1"/>
    <col min="3844" max="3844" width="4" style="169" customWidth="1"/>
    <col min="3845" max="3845" width="26.140625" style="169" customWidth="1"/>
    <col min="3846" max="3846" width="4.42578125" style="169" customWidth="1"/>
    <col min="3847" max="3847" width="31.5703125" style="169" customWidth="1"/>
    <col min="3848" max="3849" width="10.42578125" style="169" customWidth="1"/>
    <col min="3850" max="3855" width="9.140625" style="169"/>
    <col min="3856" max="3856" width="20.7109375" style="169" customWidth="1"/>
    <col min="3857" max="3858" width="9.85546875" style="169" customWidth="1"/>
    <col min="3859" max="4096" width="9.140625" style="169"/>
    <col min="4097" max="4097" width="1.7109375" style="169" customWidth="1"/>
    <col min="4098" max="4098" width="1.140625" style="169" customWidth="1"/>
    <col min="4099" max="4099" width="1" style="169" customWidth="1"/>
    <col min="4100" max="4100" width="4" style="169" customWidth="1"/>
    <col min="4101" max="4101" width="26.140625" style="169" customWidth="1"/>
    <col min="4102" max="4102" width="4.42578125" style="169" customWidth="1"/>
    <col min="4103" max="4103" width="31.5703125" style="169" customWidth="1"/>
    <col min="4104" max="4105" width="10.42578125" style="169" customWidth="1"/>
    <col min="4106" max="4111" width="9.140625" style="169"/>
    <col min="4112" max="4112" width="20.7109375" style="169" customWidth="1"/>
    <col min="4113" max="4114" width="9.85546875" style="169" customWidth="1"/>
    <col min="4115" max="4352" width="9.140625" style="169"/>
    <col min="4353" max="4353" width="1.7109375" style="169" customWidth="1"/>
    <col min="4354" max="4354" width="1.140625" style="169" customWidth="1"/>
    <col min="4355" max="4355" width="1" style="169" customWidth="1"/>
    <col min="4356" max="4356" width="4" style="169" customWidth="1"/>
    <col min="4357" max="4357" width="26.140625" style="169" customWidth="1"/>
    <col min="4358" max="4358" width="4.42578125" style="169" customWidth="1"/>
    <col min="4359" max="4359" width="31.5703125" style="169" customWidth="1"/>
    <col min="4360" max="4361" width="10.42578125" style="169" customWidth="1"/>
    <col min="4362" max="4367" width="9.140625" style="169"/>
    <col min="4368" max="4368" width="20.7109375" style="169" customWidth="1"/>
    <col min="4369" max="4370" width="9.85546875" style="169" customWidth="1"/>
    <col min="4371" max="4608" width="9.140625" style="169"/>
    <col min="4609" max="4609" width="1.7109375" style="169" customWidth="1"/>
    <col min="4610" max="4610" width="1.140625" style="169" customWidth="1"/>
    <col min="4611" max="4611" width="1" style="169" customWidth="1"/>
    <col min="4612" max="4612" width="4" style="169" customWidth="1"/>
    <col min="4613" max="4613" width="26.140625" style="169" customWidth="1"/>
    <col min="4614" max="4614" width="4.42578125" style="169" customWidth="1"/>
    <col min="4615" max="4615" width="31.5703125" style="169" customWidth="1"/>
    <col min="4616" max="4617" width="10.42578125" style="169" customWidth="1"/>
    <col min="4618" max="4623" width="9.140625" style="169"/>
    <col min="4624" max="4624" width="20.7109375" style="169" customWidth="1"/>
    <col min="4625" max="4626" width="9.85546875" style="169" customWidth="1"/>
    <col min="4627" max="4864" width="9.140625" style="169"/>
    <col min="4865" max="4865" width="1.7109375" style="169" customWidth="1"/>
    <col min="4866" max="4866" width="1.140625" style="169" customWidth="1"/>
    <col min="4867" max="4867" width="1" style="169" customWidth="1"/>
    <col min="4868" max="4868" width="4" style="169" customWidth="1"/>
    <col min="4869" max="4869" width="26.140625" style="169" customWidth="1"/>
    <col min="4870" max="4870" width="4.42578125" style="169" customWidth="1"/>
    <col min="4871" max="4871" width="31.5703125" style="169" customWidth="1"/>
    <col min="4872" max="4873" width="10.42578125" style="169" customWidth="1"/>
    <col min="4874" max="4879" width="9.140625" style="169"/>
    <col min="4880" max="4880" width="20.7109375" style="169" customWidth="1"/>
    <col min="4881" max="4882" width="9.85546875" style="169" customWidth="1"/>
    <col min="4883" max="5120" width="9.140625" style="169"/>
    <col min="5121" max="5121" width="1.7109375" style="169" customWidth="1"/>
    <col min="5122" max="5122" width="1.140625" style="169" customWidth="1"/>
    <col min="5123" max="5123" width="1" style="169" customWidth="1"/>
    <col min="5124" max="5124" width="4" style="169" customWidth="1"/>
    <col min="5125" max="5125" width="26.140625" style="169" customWidth="1"/>
    <col min="5126" max="5126" width="4.42578125" style="169" customWidth="1"/>
    <col min="5127" max="5127" width="31.5703125" style="169" customWidth="1"/>
    <col min="5128" max="5129" width="10.42578125" style="169" customWidth="1"/>
    <col min="5130" max="5135" width="9.140625" style="169"/>
    <col min="5136" max="5136" width="20.7109375" style="169" customWidth="1"/>
    <col min="5137" max="5138" width="9.85546875" style="169" customWidth="1"/>
    <col min="5139" max="5376" width="9.140625" style="169"/>
    <col min="5377" max="5377" width="1.7109375" style="169" customWidth="1"/>
    <col min="5378" max="5378" width="1.140625" style="169" customWidth="1"/>
    <col min="5379" max="5379" width="1" style="169" customWidth="1"/>
    <col min="5380" max="5380" width="4" style="169" customWidth="1"/>
    <col min="5381" max="5381" width="26.140625" style="169" customWidth="1"/>
    <col min="5382" max="5382" width="4.42578125" style="169" customWidth="1"/>
    <col min="5383" max="5383" width="31.5703125" style="169" customWidth="1"/>
    <col min="5384" max="5385" width="10.42578125" style="169" customWidth="1"/>
    <col min="5386" max="5391" width="9.140625" style="169"/>
    <col min="5392" max="5392" width="20.7109375" style="169" customWidth="1"/>
    <col min="5393" max="5394" width="9.85546875" style="169" customWidth="1"/>
    <col min="5395" max="5632" width="9.140625" style="169"/>
    <col min="5633" max="5633" width="1.7109375" style="169" customWidth="1"/>
    <col min="5634" max="5634" width="1.140625" style="169" customWidth="1"/>
    <col min="5635" max="5635" width="1" style="169" customWidth="1"/>
    <col min="5636" max="5636" width="4" style="169" customWidth="1"/>
    <col min="5637" max="5637" width="26.140625" style="169" customWidth="1"/>
    <col min="5638" max="5638" width="4.42578125" style="169" customWidth="1"/>
    <col min="5639" max="5639" width="31.5703125" style="169" customWidth="1"/>
    <col min="5640" max="5641" width="10.42578125" style="169" customWidth="1"/>
    <col min="5642" max="5647" width="9.140625" style="169"/>
    <col min="5648" max="5648" width="20.7109375" style="169" customWidth="1"/>
    <col min="5649" max="5650" width="9.85546875" style="169" customWidth="1"/>
    <col min="5651" max="5888" width="9.140625" style="169"/>
    <col min="5889" max="5889" width="1.7109375" style="169" customWidth="1"/>
    <col min="5890" max="5890" width="1.140625" style="169" customWidth="1"/>
    <col min="5891" max="5891" width="1" style="169" customWidth="1"/>
    <col min="5892" max="5892" width="4" style="169" customWidth="1"/>
    <col min="5893" max="5893" width="26.140625" style="169" customWidth="1"/>
    <col min="5894" max="5894" width="4.42578125" style="169" customWidth="1"/>
    <col min="5895" max="5895" width="31.5703125" style="169" customWidth="1"/>
    <col min="5896" max="5897" width="10.42578125" style="169" customWidth="1"/>
    <col min="5898" max="5903" width="9.140625" style="169"/>
    <col min="5904" max="5904" width="20.7109375" style="169" customWidth="1"/>
    <col min="5905" max="5906" width="9.85546875" style="169" customWidth="1"/>
    <col min="5907" max="6144" width="9.140625" style="169"/>
    <col min="6145" max="6145" width="1.7109375" style="169" customWidth="1"/>
    <col min="6146" max="6146" width="1.140625" style="169" customWidth="1"/>
    <col min="6147" max="6147" width="1" style="169" customWidth="1"/>
    <col min="6148" max="6148" width="4" style="169" customWidth="1"/>
    <col min="6149" max="6149" width="26.140625" style="169" customWidth="1"/>
    <col min="6150" max="6150" width="4.42578125" style="169" customWidth="1"/>
    <col min="6151" max="6151" width="31.5703125" style="169" customWidth="1"/>
    <col min="6152" max="6153" width="10.42578125" style="169" customWidth="1"/>
    <col min="6154" max="6159" width="9.140625" style="169"/>
    <col min="6160" max="6160" width="20.7109375" style="169" customWidth="1"/>
    <col min="6161" max="6162" width="9.85546875" style="169" customWidth="1"/>
    <col min="6163" max="6400" width="9.140625" style="169"/>
    <col min="6401" max="6401" width="1.7109375" style="169" customWidth="1"/>
    <col min="6402" max="6402" width="1.140625" style="169" customWidth="1"/>
    <col min="6403" max="6403" width="1" style="169" customWidth="1"/>
    <col min="6404" max="6404" width="4" style="169" customWidth="1"/>
    <col min="6405" max="6405" width="26.140625" style="169" customWidth="1"/>
    <col min="6406" max="6406" width="4.42578125" style="169" customWidth="1"/>
    <col min="6407" max="6407" width="31.5703125" style="169" customWidth="1"/>
    <col min="6408" max="6409" width="10.42578125" style="169" customWidth="1"/>
    <col min="6410" max="6415" width="9.140625" style="169"/>
    <col min="6416" max="6416" width="20.7109375" style="169" customWidth="1"/>
    <col min="6417" max="6418" width="9.85546875" style="169" customWidth="1"/>
    <col min="6419" max="6656" width="9.140625" style="169"/>
    <col min="6657" max="6657" width="1.7109375" style="169" customWidth="1"/>
    <col min="6658" max="6658" width="1.140625" style="169" customWidth="1"/>
    <col min="6659" max="6659" width="1" style="169" customWidth="1"/>
    <col min="6660" max="6660" width="4" style="169" customWidth="1"/>
    <col min="6661" max="6661" width="26.140625" style="169" customWidth="1"/>
    <col min="6662" max="6662" width="4.42578125" style="169" customWidth="1"/>
    <col min="6663" max="6663" width="31.5703125" style="169" customWidth="1"/>
    <col min="6664" max="6665" width="10.42578125" style="169" customWidth="1"/>
    <col min="6666" max="6671" width="9.140625" style="169"/>
    <col min="6672" max="6672" width="20.7109375" style="169" customWidth="1"/>
    <col min="6673" max="6674" width="9.85546875" style="169" customWidth="1"/>
    <col min="6675" max="6912" width="9.140625" style="169"/>
    <col min="6913" max="6913" width="1.7109375" style="169" customWidth="1"/>
    <col min="6914" max="6914" width="1.140625" style="169" customWidth="1"/>
    <col min="6915" max="6915" width="1" style="169" customWidth="1"/>
    <col min="6916" max="6916" width="4" style="169" customWidth="1"/>
    <col min="6917" max="6917" width="26.140625" style="169" customWidth="1"/>
    <col min="6918" max="6918" width="4.42578125" style="169" customWidth="1"/>
    <col min="6919" max="6919" width="31.5703125" style="169" customWidth="1"/>
    <col min="6920" max="6921" width="10.42578125" style="169" customWidth="1"/>
    <col min="6922" max="6927" width="9.140625" style="169"/>
    <col min="6928" max="6928" width="20.7109375" style="169" customWidth="1"/>
    <col min="6929" max="6930" width="9.85546875" style="169" customWidth="1"/>
    <col min="6931" max="7168" width="9.140625" style="169"/>
    <col min="7169" max="7169" width="1.7109375" style="169" customWidth="1"/>
    <col min="7170" max="7170" width="1.140625" style="169" customWidth="1"/>
    <col min="7171" max="7171" width="1" style="169" customWidth="1"/>
    <col min="7172" max="7172" width="4" style="169" customWidth="1"/>
    <col min="7173" max="7173" width="26.140625" style="169" customWidth="1"/>
    <col min="7174" max="7174" width="4.42578125" style="169" customWidth="1"/>
    <col min="7175" max="7175" width="31.5703125" style="169" customWidth="1"/>
    <col min="7176" max="7177" width="10.42578125" style="169" customWidth="1"/>
    <col min="7178" max="7183" width="9.140625" style="169"/>
    <col min="7184" max="7184" width="20.7109375" style="169" customWidth="1"/>
    <col min="7185" max="7186" width="9.85546875" style="169" customWidth="1"/>
    <col min="7187" max="7424" width="9.140625" style="169"/>
    <col min="7425" max="7425" width="1.7109375" style="169" customWidth="1"/>
    <col min="7426" max="7426" width="1.140625" style="169" customWidth="1"/>
    <col min="7427" max="7427" width="1" style="169" customWidth="1"/>
    <col min="7428" max="7428" width="4" style="169" customWidth="1"/>
    <col min="7429" max="7429" width="26.140625" style="169" customWidth="1"/>
    <col min="7430" max="7430" width="4.42578125" style="169" customWidth="1"/>
    <col min="7431" max="7431" width="31.5703125" style="169" customWidth="1"/>
    <col min="7432" max="7433" width="10.42578125" style="169" customWidth="1"/>
    <col min="7434" max="7439" width="9.140625" style="169"/>
    <col min="7440" max="7440" width="20.7109375" style="169" customWidth="1"/>
    <col min="7441" max="7442" width="9.85546875" style="169" customWidth="1"/>
    <col min="7443" max="7680" width="9.140625" style="169"/>
    <col min="7681" max="7681" width="1.7109375" style="169" customWidth="1"/>
    <col min="7682" max="7682" width="1.140625" style="169" customWidth="1"/>
    <col min="7683" max="7683" width="1" style="169" customWidth="1"/>
    <col min="7684" max="7684" width="4" style="169" customWidth="1"/>
    <col min="7685" max="7685" width="26.140625" style="169" customWidth="1"/>
    <col min="7686" max="7686" width="4.42578125" style="169" customWidth="1"/>
    <col min="7687" max="7687" width="31.5703125" style="169" customWidth="1"/>
    <col min="7688" max="7689" width="10.42578125" style="169" customWidth="1"/>
    <col min="7690" max="7695" width="9.140625" style="169"/>
    <col min="7696" max="7696" width="20.7109375" style="169" customWidth="1"/>
    <col min="7697" max="7698" width="9.85546875" style="169" customWidth="1"/>
    <col min="7699" max="7936" width="9.140625" style="169"/>
    <col min="7937" max="7937" width="1.7109375" style="169" customWidth="1"/>
    <col min="7938" max="7938" width="1.140625" style="169" customWidth="1"/>
    <col min="7939" max="7939" width="1" style="169" customWidth="1"/>
    <col min="7940" max="7940" width="4" style="169" customWidth="1"/>
    <col min="7941" max="7941" width="26.140625" style="169" customWidth="1"/>
    <col min="7942" max="7942" width="4.42578125" style="169" customWidth="1"/>
    <col min="7943" max="7943" width="31.5703125" style="169" customWidth="1"/>
    <col min="7944" max="7945" width="10.42578125" style="169" customWidth="1"/>
    <col min="7946" max="7951" width="9.140625" style="169"/>
    <col min="7952" max="7952" width="20.7109375" style="169" customWidth="1"/>
    <col min="7953" max="7954" width="9.85546875" style="169" customWidth="1"/>
    <col min="7955" max="8192" width="9.140625" style="169"/>
    <col min="8193" max="8193" width="1.7109375" style="169" customWidth="1"/>
    <col min="8194" max="8194" width="1.140625" style="169" customWidth="1"/>
    <col min="8195" max="8195" width="1" style="169" customWidth="1"/>
    <col min="8196" max="8196" width="4" style="169" customWidth="1"/>
    <col min="8197" max="8197" width="26.140625" style="169" customWidth="1"/>
    <col min="8198" max="8198" width="4.42578125" style="169" customWidth="1"/>
    <col min="8199" max="8199" width="31.5703125" style="169" customWidth="1"/>
    <col min="8200" max="8201" width="10.42578125" style="169" customWidth="1"/>
    <col min="8202" max="8207" width="9.140625" style="169"/>
    <col min="8208" max="8208" width="20.7109375" style="169" customWidth="1"/>
    <col min="8209" max="8210" width="9.85546875" style="169" customWidth="1"/>
    <col min="8211" max="8448" width="9.140625" style="169"/>
    <col min="8449" max="8449" width="1.7109375" style="169" customWidth="1"/>
    <col min="8450" max="8450" width="1.140625" style="169" customWidth="1"/>
    <col min="8451" max="8451" width="1" style="169" customWidth="1"/>
    <col min="8452" max="8452" width="4" style="169" customWidth="1"/>
    <col min="8453" max="8453" width="26.140625" style="169" customWidth="1"/>
    <col min="8454" max="8454" width="4.42578125" style="169" customWidth="1"/>
    <col min="8455" max="8455" width="31.5703125" style="169" customWidth="1"/>
    <col min="8456" max="8457" width="10.42578125" style="169" customWidth="1"/>
    <col min="8458" max="8463" width="9.140625" style="169"/>
    <col min="8464" max="8464" width="20.7109375" style="169" customWidth="1"/>
    <col min="8465" max="8466" width="9.85546875" style="169" customWidth="1"/>
    <col min="8467" max="8704" width="9.140625" style="169"/>
    <col min="8705" max="8705" width="1.7109375" style="169" customWidth="1"/>
    <col min="8706" max="8706" width="1.140625" style="169" customWidth="1"/>
    <col min="8707" max="8707" width="1" style="169" customWidth="1"/>
    <col min="8708" max="8708" width="4" style="169" customWidth="1"/>
    <col min="8709" max="8709" width="26.140625" style="169" customWidth="1"/>
    <col min="8710" max="8710" width="4.42578125" style="169" customWidth="1"/>
    <col min="8711" max="8711" width="31.5703125" style="169" customWidth="1"/>
    <col min="8712" max="8713" width="10.42578125" style="169" customWidth="1"/>
    <col min="8714" max="8719" width="9.140625" style="169"/>
    <col min="8720" max="8720" width="20.7109375" style="169" customWidth="1"/>
    <col min="8721" max="8722" width="9.85546875" style="169" customWidth="1"/>
    <col min="8723" max="8960" width="9.140625" style="169"/>
    <col min="8961" max="8961" width="1.7109375" style="169" customWidth="1"/>
    <col min="8962" max="8962" width="1.140625" style="169" customWidth="1"/>
    <col min="8963" max="8963" width="1" style="169" customWidth="1"/>
    <col min="8964" max="8964" width="4" style="169" customWidth="1"/>
    <col min="8965" max="8965" width="26.140625" style="169" customWidth="1"/>
    <col min="8966" max="8966" width="4.42578125" style="169" customWidth="1"/>
    <col min="8967" max="8967" width="31.5703125" style="169" customWidth="1"/>
    <col min="8968" max="8969" width="10.42578125" style="169" customWidth="1"/>
    <col min="8970" max="8975" width="9.140625" style="169"/>
    <col min="8976" max="8976" width="20.7109375" style="169" customWidth="1"/>
    <col min="8977" max="8978" width="9.85546875" style="169" customWidth="1"/>
    <col min="8979" max="9216" width="9.140625" style="169"/>
    <col min="9217" max="9217" width="1.7109375" style="169" customWidth="1"/>
    <col min="9218" max="9218" width="1.140625" style="169" customWidth="1"/>
    <col min="9219" max="9219" width="1" style="169" customWidth="1"/>
    <col min="9220" max="9220" width="4" style="169" customWidth="1"/>
    <col min="9221" max="9221" width="26.140625" style="169" customWidth="1"/>
    <col min="9222" max="9222" width="4.42578125" style="169" customWidth="1"/>
    <col min="9223" max="9223" width="31.5703125" style="169" customWidth="1"/>
    <col min="9224" max="9225" width="10.42578125" style="169" customWidth="1"/>
    <col min="9226" max="9231" width="9.140625" style="169"/>
    <col min="9232" max="9232" width="20.7109375" style="169" customWidth="1"/>
    <col min="9233" max="9234" width="9.85546875" style="169" customWidth="1"/>
    <col min="9235" max="9472" width="9.140625" style="169"/>
    <col min="9473" max="9473" width="1.7109375" style="169" customWidth="1"/>
    <col min="9474" max="9474" width="1.140625" style="169" customWidth="1"/>
    <col min="9475" max="9475" width="1" style="169" customWidth="1"/>
    <col min="9476" max="9476" width="4" style="169" customWidth="1"/>
    <col min="9477" max="9477" width="26.140625" style="169" customWidth="1"/>
    <col min="9478" max="9478" width="4.42578125" style="169" customWidth="1"/>
    <col min="9479" max="9479" width="31.5703125" style="169" customWidth="1"/>
    <col min="9480" max="9481" width="10.42578125" style="169" customWidth="1"/>
    <col min="9482" max="9487" width="9.140625" style="169"/>
    <col min="9488" max="9488" width="20.7109375" style="169" customWidth="1"/>
    <col min="9489" max="9490" width="9.85546875" style="169" customWidth="1"/>
    <col min="9491" max="9728" width="9.140625" style="169"/>
    <col min="9729" max="9729" width="1.7109375" style="169" customWidth="1"/>
    <col min="9730" max="9730" width="1.140625" style="169" customWidth="1"/>
    <col min="9731" max="9731" width="1" style="169" customWidth="1"/>
    <col min="9732" max="9732" width="4" style="169" customWidth="1"/>
    <col min="9733" max="9733" width="26.140625" style="169" customWidth="1"/>
    <col min="9734" max="9734" width="4.42578125" style="169" customWidth="1"/>
    <col min="9735" max="9735" width="31.5703125" style="169" customWidth="1"/>
    <col min="9736" max="9737" width="10.42578125" style="169" customWidth="1"/>
    <col min="9738" max="9743" width="9.140625" style="169"/>
    <col min="9744" max="9744" width="20.7109375" style="169" customWidth="1"/>
    <col min="9745" max="9746" width="9.85546875" style="169" customWidth="1"/>
    <col min="9747" max="9984" width="9.140625" style="169"/>
    <col min="9985" max="9985" width="1.7109375" style="169" customWidth="1"/>
    <col min="9986" max="9986" width="1.140625" style="169" customWidth="1"/>
    <col min="9987" max="9987" width="1" style="169" customWidth="1"/>
    <col min="9988" max="9988" width="4" style="169" customWidth="1"/>
    <col min="9989" max="9989" width="26.140625" style="169" customWidth="1"/>
    <col min="9990" max="9990" width="4.42578125" style="169" customWidth="1"/>
    <col min="9991" max="9991" width="31.5703125" style="169" customWidth="1"/>
    <col min="9992" max="9993" width="10.42578125" style="169" customWidth="1"/>
    <col min="9994" max="9999" width="9.140625" style="169"/>
    <col min="10000" max="10000" width="20.7109375" style="169" customWidth="1"/>
    <col min="10001" max="10002" width="9.85546875" style="169" customWidth="1"/>
    <col min="10003" max="10240" width="9.140625" style="169"/>
    <col min="10241" max="10241" width="1.7109375" style="169" customWidth="1"/>
    <col min="10242" max="10242" width="1.140625" style="169" customWidth="1"/>
    <col min="10243" max="10243" width="1" style="169" customWidth="1"/>
    <col min="10244" max="10244" width="4" style="169" customWidth="1"/>
    <col min="10245" max="10245" width="26.140625" style="169" customWidth="1"/>
    <col min="10246" max="10246" width="4.42578125" style="169" customWidth="1"/>
    <col min="10247" max="10247" width="31.5703125" style="169" customWidth="1"/>
    <col min="10248" max="10249" width="10.42578125" style="169" customWidth="1"/>
    <col min="10250" max="10255" width="9.140625" style="169"/>
    <col min="10256" max="10256" width="20.7109375" style="169" customWidth="1"/>
    <col min="10257" max="10258" width="9.85546875" style="169" customWidth="1"/>
    <col min="10259" max="10496" width="9.140625" style="169"/>
    <col min="10497" max="10497" width="1.7109375" style="169" customWidth="1"/>
    <col min="10498" max="10498" width="1.140625" style="169" customWidth="1"/>
    <col min="10499" max="10499" width="1" style="169" customWidth="1"/>
    <col min="10500" max="10500" width="4" style="169" customWidth="1"/>
    <col min="10501" max="10501" width="26.140625" style="169" customWidth="1"/>
    <col min="10502" max="10502" width="4.42578125" style="169" customWidth="1"/>
    <col min="10503" max="10503" width="31.5703125" style="169" customWidth="1"/>
    <col min="10504" max="10505" width="10.42578125" style="169" customWidth="1"/>
    <col min="10506" max="10511" width="9.140625" style="169"/>
    <col min="10512" max="10512" width="20.7109375" style="169" customWidth="1"/>
    <col min="10513" max="10514" width="9.85546875" style="169" customWidth="1"/>
    <col min="10515" max="10752" width="9.140625" style="169"/>
    <col min="10753" max="10753" width="1.7109375" style="169" customWidth="1"/>
    <col min="10754" max="10754" width="1.140625" style="169" customWidth="1"/>
    <col min="10755" max="10755" width="1" style="169" customWidth="1"/>
    <col min="10756" max="10756" width="4" style="169" customWidth="1"/>
    <col min="10757" max="10757" width="26.140625" style="169" customWidth="1"/>
    <col min="10758" max="10758" width="4.42578125" style="169" customWidth="1"/>
    <col min="10759" max="10759" width="31.5703125" style="169" customWidth="1"/>
    <col min="10760" max="10761" width="10.42578125" style="169" customWidth="1"/>
    <col min="10762" max="10767" width="9.140625" style="169"/>
    <col min="10768" max="10768" width="20.7109375" style="169" customWidth="1"/>
    <col min="10769" max="10770" width="9.85546875" style="169" customWidth="1"/>
    <col min="10771" max="11008" width="9.140625" style="169"/>
    <col min="11009" max="11009" width="1.7109375" style="169" customWidth="1"/>
    <col min="11010" max="11010" width="1.140625" style="169" customWidth="1"/>
    <col min="11011" max="11011" width="1" style="169" customWidth="1"/>
    <col min="11012" max="11012" width="4" style="169" customWidth="1"/>
    <col min="11013" max="11013" width="26.140625" style="169" customWidth="1"/>
    <col min="11014" max="11014" width="4.42578125" style="169" customWidth="1"/>
    <col min="11015" max="11015" width="31.5703125" style="169" customWidth="1"/>
    <col min="11016" max="11017" width="10.42578125" style="169" customWidth="1"/>
    <col min="11018" max="11023" width="9.140625" style="169"/>
    <col min="11024" max="11024" width="20.7109375" style="169" customWidth="1"/>
    <col min="11025" max="11026" width="9.85546875" style="169" customWidth="1"/>
    <col min="11027" max="11264" width="9.140625" style="169"/>
    <col min="11265" max="11265" width="1.7109375" style="169" customWidth="1"/>
    <col min="11266" max="11266" width="1.140625" style="169" customWidth="1"/>
    <col min="11267" max="11267" width="1" style="169" customWidth="1"/>
    <col min="11268" max="11268" width="4" style="169" customWidth="1"/>
    <col min="11269" max="11269" width="26.140625" style="169" customWidth="1"/>
    <col min="11270" max="11270" width="4.42578125" style="169" customWidth="1"/>
    <col min="11271" max="11271" width="31.5703125" style="169" customWidth="1"/>
    <col min="11272" max="11273" width="10.42578125" style="169" customWidth="1"/>
    <col min="11274" max="11279" width="9.140625" style="169"/>
    <col min="11280" max="11280" width="20.7109375" style="169" customWidth="1"/>
    <col min="11281" max="11282" width="9.85546875" style="169" customWidth="1"/>
    <col min="11283" max="11520" width="9.140625" style="169"/>
    <col min="11521" max="11521" width="1.7109375" style="169" customWidth="1"/>
    <col min="11522" max="11522" width="1.140625" style="169" customWidth="1"/>
    <col min="11523" max="11523" width="1" style="169" customWidth="1"/>
    <col min="11524" max="11524" width="4" style="169" customWidth="1"/>
    <col min="11525" max="11525" width="26.140625" style="169" customWidth="1"/>
    <col min="11526" max="11526" width="4.42578125" style="169" customWidth="1"/>
    <col min="11527" max="11527" width="31.5703125" style="169" customWidth="1"/>
    <col min="11528" max="11529" width="10.42578125" style="169" customWidth="1"/>
    <col min="11530" max="11535" width="9.140625" style="169"/>
    <col min="11536" max="11536" width="20.7109375" style="169" customWidth="1"/>
    <col min="11537" max="11538" width="9.85546875" style="169" customWidth="1"/>
    <col min="11539" max="11776" width="9.140625" style="169"/>
    <col min="11777" max="11777" width="1.7109375" style="169" customWidth="1"/>
    <col min="11778" max="11778" width="1.140625" style="169" customWidth="1"/>
    <col min="11779" max="11779" width="1" style="169" customWidth="1"/>
    <col min="11780" max="11780" width="4" style="169" customWidth="1"/>
    <col min="11781" max="11781" width="26.140625" style="169" customWidth="1"/>
    <col min="11782" max="11782" width="4.42578125" style="169" customWidth="1"/>
    <col min="11783" max="11783" width="31.5703125" style="169" customWidth="1"/>
    <col min="11784" max="11785" width="10.42578125" style="169" customWidth="1"/>
    <col min="11786" max="11791" width="9.140625" style="169"/>
    <col min="11792" max="11792" width="20.7109375" style="169" customWidth="1"/>
    <col min="11793" max="11794" width="9.85546875" style="169" customWidth="1"/>
    <col min="11795" max="12032" width="9.140625" style="169"/>
    <col min="12033" max="12033" width="1.7109375" style="169" customWidth="1"/>
    <col min="12034" max="12034" width="1.140625" style="169" customWidth="1"/>
    <col min="12035" max="12035" width="1" style="169" customWidth="1"/>
    <col min="12036" max="12036" width="4" style="169" customWidth="1"/>
    <col min="12037" max="12037" width="26.140625" style="169" customWidth="1"/>
    <col min="12038" max="12038" width="4.42578125" style="169" customWidth="1"/>
    <col min="12039" max="12039" width="31.5703125" style="169" customWidth="1"/>
    <col min="12040" max="12041" width="10.42578125" style="169" customWidth="1"/>
    <col min="12042" max="12047" width="9.140625" style="169"/>
    <col min="12048" max="12048" width="20.7109375" style="169" customWidth="1"/>
    <col min="12049" max="12050" width="9.85546875" style="169" customWidth="1"/>
    <col min="12051" max="12288" width="9.140625" style="169"/>
    <col min="12289" max="12289" width="1.7109375" style="169" customWidth="1"/>
    <col min="12290" max="12290" width="1.140625" style="169" customWidth="1"/>
    <col min="12291" max="12291" width="1" style="169" customWidth="1"/>
    <col min="12292" max="12292" width="4" style="169" customWidth="1"/>
    <col min="12293" max="12293" width="26.140625" style="169" customWidth="1"/>
    <col min="12294" max="12294" width="4.42578125" style="169" customWidth="1"/>
    <col min="12295" max="12295" width="31.5703125" style="169" customWidth="1"/>
    <col min="12296" max="12297" width="10.42578125" style="169" customWidth="1"/>
    <col min="12298" max="12303" width="9.140625" style="169"/>
    <col min="12304" max="12304" width="20.7109375" style="169" customWidth="1"/>
    <col min="12305" max="12306" width="9.85546875" style="169" customWidth="1"/>
    <col min="12307" max="12544" width="9.140625" style="169"/>
    <col min="12545" max="12545" width="1.7109375" style="169" customWidth="1"/>
    <col min="12546" max="12546" width="1.140625" style="169" customWidth="1"/>
    <col min="12547" max="12547" width="1" style="169" customWidth="1"/>
    <col min="12548" max="12548" width="4" style="169" customWidth="1"/>
    <col min="12549" max="12549" width="26.140625" style="169" customWidth="1"/>
    <col min="12550" max="12550" width="4.42578125" style="169" customWidth="1"/>
    <col min="12551" max="12551" width="31.5703125" style="169" customWidth="1"/>
    <col min="12552" max="12553" width="10.42578125" style="169" customWidth="1"/>
    <col min="12554" max="12559" width="9.140625" style="169"/>
    <col min="12560" max="12560" width="20.7109375" style="169" customWidth="1"/>
    <col min="12561" max="12562" width="9.85546875" style="169" customWidth="1"/>
    <col min="12563" max="12800" width="9.140625" style="169"/>
    <col min="12801" max="12801" width="1.7109375" style="169" customWidth="1"/>
    <col min="12802" max="12802" width="1.140625" style="169" customWidth="1"/>
    <col min="12803" max="12803" width="1" style="169" customWidth="1"/>
    <col min="12804" max="12804" width="4" style="169" customWidth="1"/>
    <col min="12805" max="12805" width="26.140625" style="169" customWidth="1"/>
    <col min="12806" max="12806" width="4.42578125" style="169" customWidth="1"/>
    <col min="12807" max="12807" width="31.5703125" style="169" customWidth="1"/>
    <col min="12808" max="12809" width="10.42578125" style="169" customWidth="1"/>
    <col min="12810" max="12815" width="9.140625" style="169"/>
    <col min="12816" max="12816" width="20.7109375" style="169" customWidth="1"/>
    <col min="12817" max="12818" width="9.85546875" style="169" customWidth="1"/>
    <col min="12819" max="13056" width="9.140625" style="169"/>
    <col min="13057" max="13057" width="1.7109375" style="169" customWidth="1"/>
    <col min="13058" max="13058" width="1.140625" style="169" customWidth="1"/>
    <col min="13059" max="13059" width="1" style="169" customWidth="1"/>
    <col min="13060" max="13060" width="4" style="169" customWidth="1"/>
    <col min="13061" max="13061" width="26.140625" style="169" customWidth="1"/>
    <col min="13062" max="13062" width="4.42578125" style="169" customWidth="1"/>
    <col min="13063" max="13063" width="31.5703125" style="169" customWidth="1"/>
    <col min="13064" max="13065" width="10.42578125" style="169" customWidth="1"/>
    <col min="13066" max="13071" width="9.140625" style="169"/>
    <col min="13072" max="13072" width="20.7109375" style="169" customWidth="1"/>
    <col min="13073" max="13074" width="9.85546875" style="169" customWidth="1"/>
    <col min="13075" max="13312" width="9.140625" style="169"/>
    <col min="13313" max="13313" width="1.7109375" style="169" customWidth="1"/>
    <col min="13314" max="13314" width="1.140625" style="169" customWidth="1"/>
    <col min="13315" max="13315" width="1" style="169" customWidth="1"/>
    <col min="13316" max="13316" width="4" style="169" customWidth="1"/>
    <col min="13317" max="13317" width="26.140625" style="169" customWidth="1"/>
    <col min="13318" max="13318" width="4.42578125" style="169" customWidth="1"/>
    <col min="13319" max="13319" width="31.5703125" style="169" customWidth="1"/>
    <col min="13320" max="13321" width="10.42578125" style="169" customWidth="1"/>
    <col min="13322" max="13327" width="9.140625" style="169"/>
    <col min="13328" max="13328" width="20.7109375" style="169" customWidth="1"/>
    <col min="13329" max="13330" width="9.85546875" style="169" customWidth="1"/>
    <col min="13331" max="13568" width="9.140625" style="169"/>
    <col min="13569" max="13569" width="1.7109375" style="169" customWidth="1"/>
    <col min="13570" max="13570" width="1.140625" style="169" customWidth="1"/>
    <col min="13571" max="13571" width="1" style="169" customWidth="1"/>
    <col min="13572" max="13572" width="4" style="169" customWidth="1"/>
    <col min="13573" max="13573" width="26.140625" style="169" customWidth="1"/>
    <col min="13574" max="13574" width="4.42578125" style="169" customWidth="1"/>
    <col min="13575" max="13575" width="31.5703125" style="169" customWidth="1"/>
    <col min="13576" max="13577" width="10.42578125" style="169" customWidth="1"/>
    <col min="13578" max="13583" width="9.140625" style="169"/>
    <col min="13584" max="13584" width="20.7109375" style="169" customWidth="1"/>
    <col min="13585" max="13586" width="9.85546875" style="169" customWidth="1"/>
    <col min="13587" max="13824" width="9.140625" style="169"/>
    <col min="13825" max="13825" width="1.7109375" style="169" customWidth="1"/>
    <col min="13826" max="13826" width="1.140625" style="169" customWidth="1"/>
    <col min="13827" max="13827" width="1" style="169" customWidth="1"/>
    <col min="13828" max="13828" width="4" style="169" customWidth="1"/>
    <col min="13829" max="13829" width="26.140625" style="169" customWidth="1"/>
    <col min="13830" max="13830" width="4.42578125" style="169" customWidth="1"/>
    <col min="13831" max="13831" width="31.5703125" style="169" customWidth="1"/>
    <col min="13832" max="13833" width="10.42578125" style="169" customWidth="1"/>
    <col min="13834" max="13839" width="9.140625" style="169"/>
    <col min="13840" max="13840" width="20.7109375" style="169" customWidth="1"/>
    <col min="13841" max="13842" width="9.85546875" style="169" customWidth="1"/>
    <col min="13843" max="14080" width="9.140625" style="169"/>
    <col min="14081" max="14081" width="1.7109375" style="169" customWidth="1"/>
    <col min="14082" max="14082" width="1.140625" style="169" customWidth="1"/>
    <col min="14083" max="14083" width="1" style="169" customWidth="1"/>
    <col min="14084" max="14084" width="4" style="169" customWidth="1"/>
    <col min="14085" max="14085" width="26.140625" style="169" customWidth="1"/>
    <col min="14086" max="14086" width="4.42578125" style="169" customWidth="1"/>
    <col min="14087" max="14087" width="31.5703125" style="169" customWidth="1"/>
    <col min="14088" max="14089" width="10.42578125" style="169" customWidth="1"/>
    <col min="14090" max="14095" width="9.140625" style="169"/>
    <col min="14096" max="14096" width="20.7109375" style="169" customWidth="1"/>
    <col min="14097" max="14098" width="9.85546875" style="169" customWidth="1"/>
    <col min="14099" max="14336" width="9.140625" style="169"/>
    <col min="14337" max="14337" width="1.7109375" style="169" customWidth="1"/>
    <col min="14338" max="14338" width="1.140625" style="169" customWidth="1"/>
    <col min="14339" max="14339" width="1" style="169" customWidth="1"/>
    <col min="14340" max="14340" width="4" style="169" customWidth="1"/>
    <col min="14341" max="14341" width="26.140625" style="169" customWidth="1"/>
    <col min="14342" max="14342" width="4.42578125" style="169" customWidth="1"/>
    <col min="14343" max="14343" width="31.5703125" style="169" customWidth="1"/>
    <col min="14344" max="14345" width="10.42578125" style="169" customWidth="1"/>
    <col min="14346" max="14351" width="9.140625" style="169"/>
    <col min="14352" max="14352" width="20.7109375" style="169" customWidth="1"/>
    <col min="14353" max="14354" width="9.85546875" style="169" customWidth="1"/>
    <col min="14355" max="14592" width="9.140625" style="169"/>
    <col min="14593" max="14593" width="1.7109375" style="169" customWidth="1"/>
    <col min="14594" max="14594" width="1.140625" style="169" customWidth="1"/>
    <col min="14595" max="14595" width="1" style="169" customWidth="1"/>
    <col min="14596" max="14596" width="4" style="169" customWidth="1"/>
    <col min="14597" max="14597" width="26.140625" style="169" customWidth="1"/>
    <col min="14598" max="14598" width="4.42578125" style="169" customWidth="1"/>
    <col min="14599" max="14599" width="31.5703125" style="169" customWidth="1"/>
    <col min="14600" max="14601" width="10.42578125" style="169" customWidth="1"/>
    <col min="14602" max="14607" width="9.140625" style="169"/>
    <col min="14608" max="14608" width="20.7109375" style="169" customWidth="1"/>
    <col min="14609" max="14610" width="9.85546875" style="169" customWidth="1"/>
    <col min="14611" max="14848" width="9.140625" style="169"/>
    <col min="14849" max="14849" width="1.7109375" style="169" customWidth="1"/>
    <col min="14850" max="14850" width="1.140625" style="169" customWidth="1"/>
    <col min="14851" max="14851" width="1" style="169" customWidth="1"/>
    <col min="14852" max="14852" width="4" style="169" customWidth="1"/>
    <col min="14853" max="14853" width="26.140625" style="169" customWidth="1"/>
    <col min="14854" max="14854" width="4.42578125" style="169" customWidth="1"/>
    <col min="14855" max="14855" width="31.5703125" style="169" customWidth="1"/>
    <col min="14856" max="14857" width="10.42578125" style="169" customWidth="1"/>
    <col min="14858" max="14863" width="9.140625" style="169"/>
    <col min="14864" max="14864" width="20.7109375" style="169" customWidth="1"/>
    <col min="14865" max="14866" width="9.85546875" style="169" customWidth="1"/>
    <col min="14867" max="15104" width="9.140625" style="169"/>
    <col min="15105" max="15105" width="1.7109375" style="169" customWidth="1"/>
    <col min="15106" max="15106" width="1.140625" style="169" customWidth="1"/>
    <col min="15107" max="15107" width="1" style="169" customWidth="1"/>
    <col min="15108" max="15108" width="4" style="169" customWidth="1"/>
    <col min="15109" max="15109" width="26.140625" style="169" customWidth="1"/>
    <col min="15110" max="15110" width="4.42578125" style="169" customWidth="1"/>
    <col min="15111" max="15111" width="31.5703125" style="169" customWidth="1"/>
    <col min="15112" max="15113" width="10.42578125" style="169" customWidth="1"/>
    <col min="15114" max="15119" width="9.140625" style="169"/>
    <col min="15120" max="15120" width="20.7109375" style="169" customWidth="1"/>
    <col min="15121" max="15122" width="9.85546875" style="169" customWidth="1"/>
    <col min="15123" max="15360" width="9.140625" style="169"/>
    <col min="15361" max="15361" width="1.7109375" style="169" customWidth="1"/>
    <col min="15362" max="15362" width="1.140625" style="169" customWidth="1"/>
    <col min="15363" max="15363" width="1" style="169" customWidth="1"/>
    <col min="15364" max="15364" width="4" style="169" customWidth="1"/>
    <col min="15365" max="15365" width="26.140625" style="169" customWidth="1"/>
    <col min="15366" max="15366" width="4.42578125" style="169" customWidth="1"/>
    <col min="15367" max="15367" width="31.5703125" style="169" customWidth="1"/>
    <col min="15368" max="15369" width="10.42578125" style="169" customWidth="1"/>
    <col min="15370" max="15375" width="9.140625" style="169"/>
    <col min="15376" max="15376" width="20.7109375" style="169" customWidth="1"/>
    <col min="15377" max="15378" width="9.85546875" style="169" customWidth="1"/>
    <col min="15379" max="15616" width="9.140625" style="169"/>
    <col min="15617" max="15617" width="1.7109375" style="169" customWidth="1"/>
    <col min="15618" max="15618" width="1.140625" style="169" customWidth="1"/>
    <col min="15619" max="15619" width="1" style="169" customWidth="1"/>
    <col min="15620" max="15620" width="4" style="169" customWidth="1"/>
    <col min="15621" max="15621" width="26.140625" style="169" customWidth="1"/>
    <col min="15622" max="15622" width="4.42578125" style="169" customWidth="1"/>
    <col min="15623" max="15623" width="31.5703125" style="169" customWidth="1"/>
    <col min="15624" max="15625" width="10.42578125" style="169" customWidth="1"/>
    <col min="15626" max="15631" width="9.140625" style="169"/>
    <col min="15632" max="15632" width="20.7109375" style="169" customWidth="1"/>
    <col min="15633" max="15634" width="9.85546875" style="169" customWidth="1"/>
    <col min="15635" max="15872" width="9.140625" style="169"/>
    <col min="15873" max="15873" width="1.7109375" style="169" customWidth="1"/>
    <col min="15874" max="15874" width="1.140625" style="169" customWidth="1"/>
    <col min="15875" max="15875" width="1" style="169" customWidth="1"/>
    <col min="15876" max="15876" width="4" style="169" customWidth="1"/>
    <col min="15877" max="15877" width="26.140625" style="169" customWidth="1"/>
    <col min="15878" max="15878" width="4.42578125" style="169" customWidth="1"/>
    <col min="15879" max="15879" width="31.5703125" style="169" customWidth="1"/>
    <col min="15880" max="15881" width="10.42578125" style="169" customWidth="1"/>
    <col min="15882" max="15887" width="9.140625" style="169"/>
    <col min="15888" max="15888" width="20.7109375" style="169" customWidth="1"/>
    <col min="15889" max="15890" width="9.85546875" style="169" customWidth="1"/>
    <col min="15891" max="16128" width="9.140625" style="169"/>
    <col min="16129" max="16129" width="1.7109375" style="169" customWidth="1"/>
    <col min="16130" max="16130" width="1.140625" style="169" customWidth="1"/>
    <col min="16131" max="16131" width="1" style="169" customWidth="1"/>
    <col min="16132" max="16132" width="4" style="169" customWidth="1"/>
    <col min="16133" max="16133" width="26.140625" style="169" customWidth="1"/>
    <col min="16134" max="16134" width="4.42578125" style="169" customWidth="1"/>
    <col min="16135" max="16135" width="31.5703125" style="169" customWidth="1"/>
    <col min="16136" max="16137" width="10.42578125" style="169" customWidth="1"/>
    <col min="16138" max="16143" width="9.140625" style="169"/>
    <col min="16144" max="16144" width="20.7109375" style="169" customWidth="1"/>
    <col min="16145" max="16146" width="9.85546875" style="169" customWidth="1"/>
    <col min="16147" max="16384" width="9.140625" style="169"/>
  </cols>
  <sheetData>
    <row r="1" spans="1:10" ht="12.75" customHeight="1">
      <c r="A1" s="168" t="s">
        <v>171</v>
      </c>
      <c r="B1" s="168"/>
      <c r="C1" s="168"/>
      <c r="D1" s="168"/>
      <c r="E1" s="168"/>
      <c r="F1" s="168"/>
      <c r="G1" s="168"/>
      <c r="H1" s="168"/>
      <c r="I1" s="168"/>
    </row>
    <row r="2" spans="1:10">
      <c r="A2" s="171"/>
      <c r="B2" s="171"/>
      <c r="C2" s="171"/>
      <c r="D2" s="171"/>
      <c r="E2" s="171"/>
      <c r="F2" s="171"/>
      <c r="G2" s="171"/>
      <c r="H2" s="171"/>
      <c r="I2" s="171"/>
    </row>
    <row r="3" spans="1:10" ht="12.75" customHeight="1">
      <c r="A3" s="172" t="s">
        <v>172</v>
      </c>
      <c r="B3" s="172"/>
      <c r="C3" s="172"/>
      <c r="D3" s="172"/>
      <c r="E3" s="172"/>
      <c r="F3" s="172"/>
      <c r="G3" s="172"/>
      <c r="H3" s="173" t="s">
        <v>173</v>
      </c>
      <c r="I3" s="173" t="s">
        <v>173</v>
      </c>
      <c r="J3" s="173" t="s">
        <v>173</v>
      </c>
    </row>
    <row r="4" spans="1:10">
      <c r="A4" s="174"/>
      <c r="B4" s="174"/>
      <c r="C4" s="174"/>
      <c r="D4" s="174"/>
      <c r="E4" s="174"/>
      <c r="F4" s="174"/>
      <c r="G4" s="174"/>
      <c r="H4" s="175" t="s">
        <v>174</v>
      </c>
      <c r="I4" s="175" t="s">
        <v>175</v>
      </c>
      <c r="J4" s="175" t="s">
        <v>176</v>
      </c>
    </row>
    <row r="5" spans="1:10" ht="12" customHeight="1">
      <c r="A5" s="176"/>
      <c r="B5" s="177" t="s">
        <v>177</v>
      </c>
      <c r="C5" s="176"/>
      <c r="D5" s="176"/>
      <c r="E5" s="176"/>
      <c r="F5" s="176"/>
      <c r="G5" s="178"/>
      <c r="H5" s="179">
        <v>112.76404364832575</v>
      </c>
      <c r="I5" s="179">
        <v>102.50837170407625</v>
      </c>
      <c r="J5" s="179">
        <v>100.41705135555914</v>
      </c>
    </row>
    <row r="6" spans="1:10" ht="12" customHeight="1">
      <c r="A6" s="180" t="s">
        <v>178</v>
      </c>
      <c r="B6" s="180"/>
      <c r="C6" s="176"/>
      <c r="D6" s="176"/>
      <c r="E6" s="176"/>
      <c r="F6" s="181"/>
      <c r="G6" s="178"/>
      <c r="H6" s="182">
        <v>111.32086639824888</v>
      </c>
      <c r="I6" s="182">
        <v>104.28369463939424</v>
      </c>
      <c r="J6" s="182">
        <v>100.24251178278396</v>
      </c>
    </row>
    <row r="7" spans="1:10" ht="12" customHeight="1">
      <c r="A7" s="180"/>
      <c r="B7" s="176" t="s">
        <v>179</v>
      </c>
      <c r="C7" s="180"/>
      <c r="D7" s="176"/>
      <c r="E7" s="176"/>
      <c r="F7" s="181"/>
      <c r="G7" s="178"/>
      <c r="H7" s="183">
        <v>111.24267035757407</v>
      </c>
      <c r="I7" s="183">
        <v>104.1988294801403</v>
      </c>
      <c r="J7" s="183">
        <v>100.21906518860455</v>
      </c>
    </row>
    <row r="8" spans="1:10" ht="12" customHeight="1">
      <c r="A8" s="180"/>
      <c r="B8" s="180"/>
      <c r="C8" s="176" t="s">
        <v>180</v>
      </c>
      <c r="D8" s="176"/>
      <c r="E8" s="184"/>
      <c r="F8" s="181"/>
      <c r="G8" s="178"/>
      <c r="H8" s="183">
        <v>118.89329544752383</v>
      </c>
      <c r="I8" s="183">
        <v>107.81102183061104</v>
      </c>
      <c r="J8" s="183">
        <v>101.73353238713938</v>
      </c>
    </row>
    <row r="9" spans="1:10" ht="12" customHeight="1">
      <c r="A9" s="180"/>
      <c r="B9" s="180"/>
      <c r="C9" s="176" t="s">
        <v>181</v>
      </c>
      <c r="D9" s="185"/>
      <c r="E9" s="184"/>
      <c r="F9" s="181"/>
      <c r="G9" s="178"/>
      <c r="H9" s="183">
        <v>98.942654054047608</v>
      </c>
      <c r="I9" s="183">
        <v>99.292427840662569</v>
      </c>
      <c r="J9" s="183">
        <v>97.192703785576526</v>
      </c>
    </row>
    <row r="10" spans="1:10" ht="12" customHeight="1">
      <c r="A10" s="180"/>
      <c r="B10" s="180"/>
      <c r="C10" s="186" t="s">
        <v>182</v>
      </c>
      <c r="D10" s="185"/>
      <c r="E10" s="176"/>
      <c r="F10" s="176"/>
      <c r="G10" s="178"/>
      <c r="H10" s="183">
        <v>125.3923411109501</v>
      </c>
      <c r="I10" s="183">
        <v>107.76754795244135</v>
      </c>
      <c r="J10" s="183">
        <v>101.72730340872347</v>
      </c>
    </row>
    <row r="11" spans="1:10" ht="12" customHeight="1">
      <c r="A11" s="180"/>
      <c r="B11" s="180"/>
      <c r="C11" s="186" t="s">
        <v>183</v>
      </c>
      <c r="D11" s="185"/>
      <c r="E11" s="176"/>
      <c r="F11" s="176"/>
      <c r="G11" s="178"/>
      <c r="H11" s="183">
        <v>108.08324319251967</v>
      </c>
      <c r="I11" s="183">
        <v>100.49971890455447</v>
      </c>
      <c r="J11" s="183">
        <v>100.63329103616955</v>
      </c>
    </row>
    <row r="12" spans="1:10" ht="12" customHeight="1">
      <c r="A12" s="187"/>
      <c r="B12" s="187"/>
      <c r="C12" s="186" t="s">
        <v>184</v>
      </c>
      <c r="D12" s="185"/>
      <c r="E12" s="188"/>
      <c r="F12" s="188"/>
      <c r="G12" s="178"/>
      <c r="H12" s="183">
        <v>127.23675267301633</v>
      </c>
      <c r="I12" s="183">
        <v>99.174717665250213</v>
      </c>
      <c r="J12" s="183">
        <v>102.53111194636035</v>
      </c>
    </row>
    <row r="13" spans="1:10" ht="12" customHeight="1">
      <c r="A13" s="187"/>
      <c r="B13" s="187"/>
      <c r="C13" s="186" t="s">
        <v>185</v>
      </c>
      <c r="D13" s="185"/>
      <c r="E13" s="188"/>
      <c r="F13" s="188"/>
      <c r="G13" s="178"/>
      <c r="H13" s="183">
        <v>99.321805248642576</v>
      </c>
      <c r="I13" s="183">
        <v>104.34641701778176</v>
      </c>
      <c r="J13" s="183">
        <v>99.670318807227105</v>
      </c>
    </row>
    <row r="14" spans="1:10" ht="12" customHeight="1">
      <c r="A14" s="180"/>
      <c r="B14" s="180"/>
      <c r="C14" s="185" t="s">
        <v>186</v>
      </c>
      <c r="D14" s="185"/>
      <c r="E14" s="185"/>
      <c r="F14" s="185"/>
      <c r="G14" s="178"/>
      <c r="H14" s="189">
        <v>111.01100062160243</v>
      </c>
      <c r="I14" s="189">
        <v>102.20584909037322</v>
      </c>
      <c r="J14" s="189">
        <v>100.08443476939999</v>
      </c>
    </row>
    <row r="15" spans="1:10" ht="12" customHeight="1">
      <c r="A15" s="180"/>
      <c r="B15" s="180"/>
      <c r="C15" s="176" t="s">
        <v>187</v>
      </c>
      <c r="D15" s="185"/>
      <c r="E15" s="176"/>
      <c r="F15" s="176"/>
      <c r="G15" s="178"/>
      <c r="H15" s="183">
        <v>114.83190279641151</v>
      </c>
      <c r="I15" s="183">
        <v>102.86104413668562</v>
      </c>
      <c r="J15" s="183">
        <v>100</v>
      </c>
    </row>
    <row r="16" spans="1:10" ht="12" customHeight="1">
      <c r="A16" s="180"/>
      <c r="B16" s="176" t="s">
        <v>188</v>
      </c>
      <c r="C16" s="180"/>
      <c r="D16" s="185"/>
      <c r="E16" s="176"/>
      <c r="F16" s="176"/>
      <c r="G16" s="178"/>
      <c r="H16" s="183">
        <v>113.90177488399216</v>
      </c>
      <c r="I16" s="183">
        <v>107.09537575986823</v>
      </c>
      <c r="J16" s="183">
        <v>101.0042359991627</v>
      </c>
    </row>
    <row r="17" spans="1:19" ht="12" customHeight="1">
      <c r="A17" s="190" t="s">
        <v>189</v>
      </c>
      <c r="B17" s="180"/>
      <c r="C17" s="176"/>
      <c r="D17" s="185"/>
      <c r="E17" s="176"/>
      <c r="F17" s="176"/>
      <c r="G17" s="178"/>
      <c r="H17" s="182">
        <v>123.79731279353577</v>
      </c>
      <c r="I17" s="182">
        <v>100.22809098498576</v>
      </c>
      <c r="J17" s="182">
        <v>100</v>
      </c>
    </row>
    <row r="18" spans="1:19" ht="12" customHeight="1">
      <c r="A18" s="180"/>
      <c r="B18" s="176" t="s">
        <v>190</v>
      </c>
      <c r="C18" s="180"/>
      <c r="D18" s="185"/>
      <c r="E18" s="176"/>
      <c r="F18" s="176"/>
      <c r="G18" s="178"/>
      <c r="H18" s="183">
        <v>110.99800294461795</v>
      </c>
      <c r="I18" s="183">
        <v>99.341109274582607</v>
      </c>
      <c r="J18" s="183">
        <v>100</v>
      </c>
    </row>
    <row r="19" spans="1:19" ht="12" customHeight="1">
      <c r="A19" s="180"/>
      <c r="B19" s="176" t="s">
        <v>191</v>
      </c>
      <c r="C19" s="180"/>
      <c r="D19" s="185"/>
      <c r="E19" s="176"/>
      <c r="F19" s="176"/>
      <c r="G19" s="178"/>
      <c r="H19" s="183">
        <v>140.40926803804996</v>
      </c>
      <c r="I19" s="183">
        <v>101.15476200544128</v>
      </c>
      <c r="J19" s="183">
        <v>100</v>
      </c>
    </row>
    <row r="20" spans="1:19" ht="12" customHeight="1">
      <c r="A20" s="180" t="s">
        <v>192</v>
      </c>
      <c r="B20" s="180"/>
      <c r="C20" s="176"/>
      <c r="D20" s="185"/>
      <c r="E20" s="176"/>
      <c r="F20" s="176"/>
      <c r="G20" s="178"/>
      <c r="H20" s="182">
        <v>122.04441911875053</v>
      </c>
      <c r="I20" s="182">
        <v>102.52782738038957</v>
      </c>
      <c r="J20" s="182">
        <v>101.20447838624544</v>
      </c>
    </row>
    <row r="21" spans="1:19" ht="12" customHeight="1">
      <c r="A21" s="180"/>
      <c r="B21" s="176" t="s">
        <v>193</v>
      </c>
      <c r="C21" s="180"/>
      <c r="D21" s="185"/>
      <c r="E21" s="176"/>
      <c r="F21" s="176"/>
      <c r="G21" s="178"/>
      <c r="H21" s="183">
        <v>129.58174093496194</v>
      </c>
      <c r="I21" s="183">
        <v>102.23016587901034</v>
      </c>
      <c r="J21" s="183">
        <v>101.41218759647607</v>
      </c>
    </row>
    <row r="22" spans="1:19" ht="12" customHeight="1">
      <c r="A22" s="180"/>
      <c r="B22" s="180"/>
      <c r="C22" s="186" t="s">
        <v>194</v>
      </c>
      <c r="D22" s="185"/>
      <c r="E22" s="176"/>
      <c r="F22" s="188"/>
      <c r="G22" s="178"/>
      <c r="H22" s="183">
        <v>143.07591532007467</v>
      </c>
      <c r="I22" s="183">
        <v>103.85377944361254</v>
      </c>
      <c r="J22" s="183">
        <v>100.78014792972616</v>
      </c>
    </row>
    <row r="23" spans="1:19" ht="12" customHeight="1">
      <c r="A23" s="180"/>
      <c r="B23" s="180"/>
      <c r="C23" s="186" t="s">
        <v>195</v>
      </c>
      <c r="D23" s="185"/>
      <c r="E23" s="176"/>
      <c r="F23" s="176"/>
      <c r="G23" s="178"/>
      <c r="H23" s="183">
        <v>129.07629986351427</v>
      </c>
      <c r="I23" s="183">
        <v>102.04191501570121</v>
      </c>
      <c r="J23" s="183">
        <v>101.35167361992271</v>
      </c>
    </row>
    <row r="24" spans="1:19" ht="12" customHeight="1">
      <c r="A24" s="180"/>
      <c r="B24" s="180"/>
      <c r="C24" s="176" t="s">
        <v>196</v>
      </c>
      <c r="D24" s="185"/>
      <c r="E24" s="191"/>
      <c r="F24" s="176"/>
      <c r="G24" s="178"/>
      <c r="H24" s="183">
        <v>114.89123941605159</v>
      </c>
      <c r="I24" s="183">
        <v>108.42179983480543</v>
      </c>
      <c r="J24" s="183">
        <v>108.42179983480543</v>
      </c>
    </row>
    <row r="25" spans="1:19" ht="12" customHeight="1">
      <c r="A25" s="187"/>
      <c r="B25" s="176" t="s">
        <v>197</v>
      </c>
      <c r="C25" s="180"/>
      <c r="D25" s="185"/>
      <c r="E25" s="192"/>
      <c r="F25" s="188"/>
      <c r="G25" s="178"/>
      <c r="H25" s="183">
        <v>101.34181915705744</v>
      </c>
      <c r="I25" s="183">
        <v>103.58711103254163</v>
      </c>
      <c r="J25" s="183">
        <v>100.48168287027563</v>
      </c>
    </row>
    <row r="26" spans="1:19" ht="12" customHeight="1">
      <c r="A26" s="180" t="s">
        <v>198</v>
      </c>
      <c r="B26" s="180"/>
      <c r="C26" s="176"/>
      <c r="D26" s="185"/>
      <c r="E26" s="191"/>
      <c r="F26" s="176"/>
      <c r="G26" s="178"/>
      <c r="H26" s="182">
        <v>106.2980716814338</v>
      </c>
      <c r="I26" s="182">
        <v>99.987215601518542</v>
      </c>
      <c r="J26" s="182">
        <v>100</v>
      </c>
    </row>
    <row r="27" spans="1:19" ht="12" customHeight="1">
      <c r="A27" s="180"/>
      <c r="B27" s="186" t="s">
        <v>199</v>
      </c>
      <c r="C27" s="176"/>
      <c r="D27" s="185"/>
      <c r="E27" s="191"/>
      <c r="F27" s="176"/>
      <c r="G27" s="178"/>
      <c r="H27" s="183">
        <v>118.75</v>
      </c>
      <c r="I27" s="183">
        <v>100</v>
      </c>
      <c r="J27" s="183">
        <v>100</v>
      </c>
    </row>
    <row r="28" spans="1:19" ht="12" customHeight="1">
      <c r="A28" s="180"/>
      <c r="B28" s="186" t="s">
        <v>200</v>
      </c>
      <c r="C28" s="186"/>
      <c r="D28" s="185"/>
      <c r="E28" s="191"/>
      <c r="F28" s="176"/>
      <c r="G28" s="178"/>
      <c r="H28" s="183">
        <v>122.51858947161234</v>
      </c>
      <c r="I28" s="183">
        <v>99.71886043692237</v>
      </c>
      <c r="J28" s="183">
        <v>100</v>
      </c>
    </row>
    <row r="29" spans="1:19" ht="12" customHeight="1">
      <c r="A29" s="187"/>
      <c r="B29" s="186" t="s">
        <v>201</v>
      </c>
      <c r="C29" s="186"/>
      <c r="D29" s="176"/>
      <c r="E29" s="192"/>
      <c r="F29" s="188"/>
      <c r="G29" s="178"/>
      <c r="H29" s="183">
        <v>100</v>
      </c>
      <c r="I29" s="183">
        <v>100</v>
      </c>
      <c r="J29" s="183">
        <v>100</v>
      </c>
    </row>
    <row r="30" spans="1:19" ht="12" customHeight="1">
      <c r="A30" s="193"/>
      <c r="B30" s="194" t="s">
        <v>202</v>
      </c>
      <c r="C30" s="194"/>
      <c r="D30" s="195"/>
      <c r="E30" s="196"/>
      <c r="F30" s="197"/>
      <c r="G30" s="198"/>
      <c r="H30" s="199">
        <v>108.55584442061445</v>
      </c>
      <c r="I30" s="199">
        <v>100</v>
      </c>
      <c r="J30" s="199">
        <v>100</v>
      </c>
    </row>
    <row r="31" spans="1:19" ht="78.75" customHeight="1">
      <c r="A31" s="187"/>
      <c r="B31" s="186"/>
      <c r="C31" s="186"/>
      <c r="D31" s="176"/>
      <c r="E31" s="192"/>
      <c r="F31" s="188"/>
      <c r="G31" s="178"/>
      <c r="H31" s="200"/>
      <c r="I31" s="200"/>
    </row>
    <row r="32" spans="1:19" ht="14.25" customHeight="1">
      <c r="A32" s="187"/>
      <c r="B32" s="186"/>
      <c r="C32" s="186"/>
      <c r="D32" s="176"/>
      <c r="E32" s="192"/>
      <c r="F32" s="188"/>
      <c r="G32" s="178"/>
      <c r="H32" s="200"/>
      <c r="I32" s="200"/>
      <c r="J32" s="172" t="s">
        <v>172</v>
      </c>
      <c r="K32" s="172"/>
      <c r="L32" s="172"/>
      <c r="M32" s="172"/>
      <c r="N32" s="172"/>
      <c r="O32" s="172"/>
      <c r="P32" s="172"/>
      <c r="Q32" s="201" t="s">
        <v>173</v>
      </c>
      <c r="R32" s="201" t="s">
        <v>173</v>
      </c>
      <c r="S32" s="201" t="s">
        <v>173</v>
      </c>
    </row>
    <row r="33" spans="1:19" ht="13.5" customHeight="1" thickBot="1">
      <c r="A33" s="187"/>
      <c r="B33" s="186"/>
      <c r="C33" s="186"/>
      <c r="D33" s="176"/>
      <c r="E33" s="192"/>
      <c r="F33" s="188"/>
      <c r="G33" s="178"/>
      <c r="H33" s="200"/>
      <c r="I33" s="200"/>
      <c r="J33" s="202"/>
      <c r="K33" s="202"/>
      <c r="L33" s="202"/>
      <c r="M33" s="202"/>
      <c r="N33" s="202"/>
      <c r="O33" s="202"/>
      <c r="P33" s="202"/>
      <c r="Q33" s="203" t="s">
        <v>174</v>
      </c>
      <c r="R33" s="203" t="s">
        <v>175</v>
      </c>
      <c r="S33" s="203" t="s">
        <v>176</v>
      </c>
    </row>
    <row r="34" spans="1:19" ht="12.75" customHeight="1">
      <c r="J34" s="180" t="s">
        <v>203</v>
      </c>
      <c r="K34" s="180"/>
      <c r="L34" s="176"/>
      <c r="M34" s="176"/>
      <c r="N34" s="191"/>
      <c r="O34" s="176"/>
      <c r="P34" s="178"/>
      <c r="Q34" s="182">
        <v>117.83631357676563</v>
      </c>
      <c r="R34" s="182">
        <v>103.46258101012612</v>
      </c>
      <c r="S34" s="182">
        <v>100.32778242882139</v>
      </c>
    </row>
    <row r="35" spans="1:19" ht="12.75" customHeight="1">
      <c r="J35" s="180"/>
      <c r="K35" s="185" t="s">
        <v>204</v>
      </c>
      <c r="L35" s="204"/>
      <c r="M35" s="204"/>
      <c r="N35" s="204"/>
      <c r="O35" s="204"/>
      <c r="P35" s="178"/>
      <c r="Q35" s="189">
        <v>123.26972231099514</v>
      </c>
      <c r="R35" s="189">
        <v>102.44135284829244</v>
      </c>
      <c r="S35" s="189">
        <v>100.67493663730376</v>
      </c>
    </row>
    <row r="36" spans="1:19" ht="12.75" customHeight="1">
      <c r="J36" s="205"/>
      <c r="K36" s="206" t="s">
        <v>205</v>
      </c>
      <c r="L36" s="207"/>
      <c r="M36" s="208"/>
      <c r="N36" s="209"/>
      <c r="O36" s="207"/>
      <c r="P36" s="178"/>
      <c r="Q36" s="210">
        <v>117.07820117808313</v>
      </c>
      <c r="R36" s="210">
        <v>100.40662309021843</v>
      </c>
      <c r="S36" s="210">
        <v>100</v>
      </c>
    </row>
    <row r="37" spans="1:19" ht="12.75" customHeight="1">
      <c r="J37" s="180"/>
      <c r="K37" s="211" t="s">
        <v>206</v>
      </c>
      <c r="L37" s="176"/>
      <c r="M37" s="176"/>
      <c r="N37" s="191"/>
      <c r="O37" s="176"/>
      <c r="P37" s="178"/>
      <c r="Q37" s="183">
        <v>104.33547099478133</v>
      </c>
      <c r="R37" s="183">
        <v>100.18130086810757</v>
      </c>
      <c r="S37" s="183">
        <v>100</v>
      </c>
    </row>
    <row r="38" spans="1:19" ht="12.75" customHeight="1">
      <c r="J38" s="180"/>
      <c r="K38" s="211" t="s">
        <v>207</v>
      </c>
      <c r="L38" s="176"/>
      <c r="M38" s="185"/>
      <c r="N38" s="191"/>
      <c r="O38" s="176"/>
      <c r="P38" s="178"/>
      <c r="Q38" s="183">
        <v>112.71468537974184</v>
      </c>
      <c r="R38" s="183">
        <v>106.46412032328271</v>
      </c>
      <c r="S38" s="183">
        <v>100</v>
      </c>
    </row>
    <row r="39" spans="1:19" ht="12.75" customHeight="1">
      <c r="J39" s="180"/>
      <c r="K39" s="185" t="s">
        <v>208</v>
      </c>
      <c r="L39" s="204"/>
      <c r="M39" s="204"/>
      <c r="N39" s="204"/>
      <c r="O39" s="204"/>
      <c r="P39" s="178"/>
      <c r="Q39" s="189">
        <v>113.39282616086433</v>
      </c>
      <c r="R39" s="189">
        <v>109.67713549003825</v>
      </c>
      <c r="S39" s="189">
        <v>101.03988362616892</v>
      </c>
    </row>
    <row r="40" spans="1:19" ht="12.75" customHeight="1">
      <c r="J40" s="180"/>
      <c r="K40" s="185" t="s">
        <v>209</v>
      </c>
      <c r="L40" s="204"/>
      <c r="M40" s="204"/>
      <c r="N40" s="204"/>
      <c r="O40" s="204"/>
      <c r="P40" s="178"/>
      <c r="Q40" s="189">
        <v>113.89360927929653</v>
      </c>
      <c r="R40" s="189">
        <v>107.17885381150573</v>
      </c>
      <c r="S40" s="189">
        <v>100</v>
      </c>
    </row>
    <row r="41" spans="1:19" ht="12.75" customHeight="1">
      <c r="J41" s="180" t="s">
        <v>210</v>
      </c>
      <c r="K41" s="180"/>
      <c r="L41" s="176"/>
      <c r="M41" s="185"/>
      <c r="N41" s="191"/>
      <c r="O41" s="176"/>
      <c r="P41" s="178"/>
      <c r="Q41" s="182">
        <v>99.169214611267222</v>
      </c>
      <c r="R41" s="182">
        <v>100.84287424552964</v>
      </c>
      <c r="S41" s="182">
        <v>99.651979214052687</v>
      </c>
    </row>
    <row r="42" spans="1:19" ht="12.75" customHeight="1">
      <c r="J42" s="180"/>
      <c r="K42" s="176" t="s">
        <v>211</v>
      </c>
      <c r="L42" s="180"/>
      <c r="M42" s="185"/>
      <c r="N42" s="191"/>
      <c r="O42" s="176"/>
      <c r="P42" s="178"/>
      <c r="Q42" s="183">
        <v>98.85208869847726</v>
      </c>
      <c r="R42" s="183">
        <v>101.17216600460668</v>
      </c>
      <c r="S42" s="183">
        <v>99.518238113622161</v>
      </c>
    </row>
    <row r="43" spans="1:19" ht="12.75" customHeight="1">
      <c r="J43" s="180"/>
      <c r="K43" s="176" t="s">
        <v>212</v>
      </c>
      <c r="L43" s="176"/>
      <c r="M43" s="185"/>
      <c r="N43" s="192"/>
      <c r="O43" s="176"/>
      <c r="P43" s="178"/>
      <c r="Q43" s="183">
        <v>100</v>
      </c>
      <c r="R43" s="183">
        <v>100</v>
      </c>
      <c r="S43" s="183">
        <v>100</v>
      </c>
    </row>
    <row r="44" spans="1:19" ht="12.75" customHeight="1">
      <c r="J44" s="180"/>
      <c r="K44" s="176" t="s">
        <v>213</v>
      </c>
      <c r="L44" s="176"/>
      <c r="M44" s="185"/>
      <c r="N44" s="212"/>
      <c r="O44" s="176"/>
      <c r="P44" s="178"/>
      <c r="Q44" s="183">
        <v>100</v>
      </c>
      <c r="R44" s="183">
        <v>100</v>
      </c>
      <c r="S44" s="183">
        <v>100</v>
      </c>
    </row>
    <row r="45" spans="1:19" ht="12.75" customHeight="1">
      <c r="J45" s="180" t="s">
        <v>214</v>
      </c>
      <c r="K45" s="180"/>
      <c r="L45" s="176"/>
      <c r="M45" s="185"/>
      <c r="N45" s="213"/>
      <c r="O45" s="176"/>
      <c r="P45" s="178"/>
      <c r="Q45" s="182">
        <v>101.3870218221798</v>
      </c>
      <c r="R45" s="182">
        <v>101.44889815760187</v>
      </c>
      <c r="S45" s="182">
        <v>100</v>
      </c>
    </row>
    <row r="46" spans="1:19" ht="12.75" customHeight="1">
      <c r="J46" s="180"/>
      <c r="K46" s="176" t="s">
        <v>215</v>
      </c>
      <c r="L46" s="176"/>
      <c r="M46" s="185"/>
      <c r="N46" s="213"/>
      <c r="O46" s="176"/>
      <c r="P46" s="178"/>
      <c r="Q46" s="183">
        <v>108.34246269159561</v>
      </c>
      <c r="R46" s="183">
        <v>100</v>
      </c>
      <c r="S46" s="183">
        <v>100</v>
      </c>
    </row>
    <row r="47" spans="1:19" ht="12.75" customHeight="1">
      <c r="J47" s="180"/>
      <c r="K47" s="176" t="s">
        <v>216</v>
      </c>
      <c r="L47" s="176"/>
      <c r="M47" s="185"/>
      <c r="N47" s="213"/>
      <c r="O47" s="176"/>
      <c r="P47" s="178"/>
      <c r="Q47" s="183">
        <v>100.15306837196836</v>
      </c>
      <c r="R47" s="183">
        <v>101.86227985478695</v>
      </c>
      <c r="S47" s="183">
        <v>100</v>
      </c>
    </row>
    <row r="48" spans="1:19" ht="12.75" customHeight="1">
      <c r="J48" s="180"/>
      <c r="K48" s="176" t="s">
        <v>217</v>
      </c>
      <c r="L48" s="176"/>
      <c r="M48" s="185"/>
      <c r="N48" s="213"/>
      <c r="O48" s="176"/>
      <c r="P48" s="178"/>
      <c r="Q48" s="183">
        <v>94.570650457705653</v>
      </c>
      <c r="R48" s="183">
        <v>100</v>
      </c>
      <c r="S48" s="183">
        <v>100</v>
      </c>
    </row>
    <row r="49" spans="10:19" ht="12.75" customHeight="1">
      <c r="J49" s="180" t="s">
        <v>218</v>
      </c>
      <c r="K49" s="180"/>
      <c r="L49" s="176"/>
      <c r="M49" s="185"/>
      <c r="N49" s="213"/>
      <c r="O49" s="176"/>
      <c r="P49" s="178"/>
      <c r="Q49" s="182">
        <v>98.823554360843985</v>
      </c>
      <c r="R49" s="182">
        <v>99.903315738277769</v>
      </c>
      <c r="S49" s="182">
        <v>100</v>
      </c>
    </row>
    <row r="50" spans="10:19" ht="12.75" customHeight="1">
      <c r="J50" s="180" t="s">
        <v>219</v>
      </c>
      <c r="K50" s="180"/>
      <c r="L50" s="176"/>
      <c r="M50" s="176"/>
      <c r="N50" s="212"/>
      <c r="O50" s="176"/>
      <c r="P50" s="178"/>
      <c r="Q50" s="182">
        <v>120.45893548147113</v>
      </c>
      <c r="R50" s="182">
        <v>100.59283523898743</v>
      </c>
      <c r="S50" s="182">
        <v>100</v>
      </c>
    </row>
    <row r="51" spans="10:19" ht="12.75" customHeight="1">
      <c r="J51" s="180"/>
      <c r="K51" s="185" t="s">
        <v>220</v>
      </c>
      <c r="L51" s="204"/>
      <c r="M51" s="204"/>
      <c r="N51" s="204"/>
      <c r="O51" s="204"/>
      <c r="P51" s="178"/>
      <c r="Q51" s="189">
        <v>98.239443656245612</v>
      </c>
      <c r="R51" s="189">
        <v>99.673540882585371</v>
      </c>
      <c r="S51" s="189">
        <v>100</v>
      </c>
    </row>
    <row r="52" spans="10:19" ht="12.75" customHeight="1">
      <c r="J52" s="180"/>
      <c r="K52" s="176" t="s">
        <v>221</v>
      </c>
      <c r="L52" s="176"/>
      <c r="M52" s="185"/>
      <c r="N52" s="191"/>
      <c r="O52" s="176"/>
      <c r="P52" s="178"/>
      <c r="Q52" s="183">
        <v>109.80144205225299</v>
      </c>
      <c r="R52" s="183">
        <v>105.18381247113993</v>
      </c>
      <c r="S52" s="183">
        <v>100</v>
      </c>
    </row>
    <row r="53" spans="10:19" ht="12.75" customHeight="1">
      <c r="J53" s="180"/>
      <c r="K53" s="176" t="s">
        <v>222</v>
      </c>
      <c r="L53" s="176"/>
      <c r="M53" s="185"/>
      <c r="N53" s="191"/>
      <c r="O53" s="176"/>
      <c r="P53" s="178"/>
      <c r="Q53" s="183">
        <v>124.41125195206253</v>
      </c>
      <c r="R53" s="183">
        <v>100</v>
      </c>
      <c r="S53" s="183">
        <v>100</v>
      </c>
    </row>
    <row r="54" spans="10:19" ht="12.75" customHeight="1">
      <c r="J54" s="180" t="s">
        <v>223</v>
      </c>
      <c r="K54" s="180"/>
      <c r="L54" s="176"/>
      <c r="M54" s="185"/>
      <c r="N54" s="191"/>
      <c r="O54" s="176"/>
      <c r="P54" s="178"/>
      <c r="Q54" s="182">
        <v>113.91043771043772</v>
      </c>
      <c r="R54" s="182">
        <v>100</v>
      </c>
      <c r="S54" s="182">
        <v>100</v>
      </c>
    </row>
    <row r="55" spans="10:19" ht="12.75" customHeight="1">
      <c r="J55" s="180" t="s">
        <v>224</v>
      </c>
      <c r="K55" s="180"/>
      <c r="L55" s="176"/>
      <c r="M55" s="185"/>
      <c r="N55" s="191"/>
      <c r="O55" s="176"/>
      <c r="P55" s="178"/>
      <c r="Q55" s="182">
        <v>121.88542284226578</v>
      </c>
      <c r="R55" s="182">
        <v>103.12913087646768</v>
      </c>
      <c r="S55" s="182">
        <v>100</v>
      </c>
    </row>
    <row r="56" spans="10:19" ht="12.75" customHeight="1">
      <c r="J56" s="180"/>
      <c r="K56" s="176" t="s">
        <v>225</v>
      </c>
      <c r="L56" s="176"/>
      <c r="M56" s="185"/>
      <c r="N56" s="191"/>
      <c r="O56" s="176"/>
      <c r="P56" s="178"/>
      <c r="Q56" s="183">
        <v>111.27961380495992</v>
      </c>
      <c r="R56" s="183">
        <v>101.32731590460557</v>
      </c>
      <c r="S56" s="183">
        <v>100</v>
      </c>
    </row>
    <row r="57" spans="10:19" ht="12.75" customHeight="1">
      <c r="J57" s="180"/>
      <c r="K57" s="176" t="s">
        <v>226</v>
      </c>
      <c r="L57" s="176"/>
      <c r="M57" s="185"/>
      <c r="N57" s="213"/>
      <c r="O57" s="176"/>
      <c r="P57" s="178"/>
      <c r="Q57" s="183">
        <v>131.42857142857142</v>
      </c>
      <c r="R57" s="183">
        <v>104.54545454545456</v>
      </c>
      <c r="S57" s="183">
        <v>100</v>
      </c>
    </row>
    <row r="58" spans="10:19" ht="12.75" customHeight="1">
      <c r="J58" s="180" t="s">
        <v>227</v>
      </c>
      <c r="K58" s="180"/>
      <c r="L58" s="176"/>
      <c r="M58" s="185"/>
      <c r="N58" s="213"/>
      <c r="O58" s="176"/>
      <c r="P58" s="178"/>
      <c r="Q58" s="182">
        <v>114.50710251028285</v>
      </c>
      <c r="R58" s="182">
        <v>100.91056459926821</v>
      </c>
      <c r="S58" s="182">
        <v>100.32751007753116</v>
      </c>
    </row>
    <row r="59" spans="10:19" ht="12.75" customHeight="1">
      <c r="J59" s="180"/>
      <c r="K59" s="176" t="s">
        <v>228</v>
      </c>
      <c r="L59" s="176"/>
      <c r="M59" s="185"/>
      <c r="N59" s="213"/>
      <c r="O59" s="176"/>
      <c r="P59" s="178"/>
      <c r="Q59" s="183">
        <v>114.81831692982867</v>
      </c>
      <c r="R59" s="183">
        <v>100.14792648846986</v>
      </c>
      <c r="S59" s="183">
        <v>100.2421215995944</v>
      </c>
    </row>
    <row r="60" spans="10:19" ht="12.75" customHeight="1">
      <c r="J60" s="180"/>
      <c r="K60" s="176" t="s">
        <v>229</v>
      </c>
      <c r="L60" s="176"/>
      <c r="M60" s="185"/>
      <c r="N60" s="212"/>
      <c r="O60" s="176"/>
      <c r="P60" s="178"/>
      <c r="Q60" s="183">
        <v>112.28951900817421</v>
      </c>
      <c r="R60" s="183">
        <v>110.63634884826317</v>
      </c>
      <c r="S60" s="183">
        <v>101.34182931121258</v>
      </c>
    </row>
    <row r="61" spans="10:19" ht="12.75" customHeight="1">
      <c r="J61" s="214"/>
      <c r="K61" s="195" t="s">
        <v>230</v>
      </c>
      <c r="L61" s="195"/>
      <c r="M61" s="215"/>
      <c r="N61" s="216"/>
      <c r="O61" s="195"/>
      <c r="P61" s="198"/>
      <c r="Q61" s="199">
        <v>100</v>
      </c>
      <c r="R61" s="199">
        <v>100</v>
      </c>
      <c r="S61" s="199">
        <v>100</v>
      </c>
    </row>
  </sheetData>
  <mergeCells count="3">
    <mergeCell ref="A1:I2"/>
    <mergeCell ref="A3:G4"/>
    <mergeCell ref="J32:P33"/>
  </mergeCells>
  <conditionalFormatting sqref="J34:O61 I26:I33 A6:F33 H6:H33 I6:I19 Q34:Q59 R34:R40 R42:R61">
    <cfRule type="cellIs" dxfId="8" priority="7" stopIfTrue="1" operator="lessThan">
      <formula>0.001</formula>
    </cfRule>
  </conditionalFormatting>
  <conditionalFormatting sqref="H6:H30">
    <cfRule type="cellIs" dxfId="7" priority="6" stopIfTrue="1" operator="lessThan">
      <formula>0.001</formula>
    </cfRule>
  </conditionalFormatting>
  <conditionalFormatting sqref="I6:I30">
    <cfRule type="cellIs" dxfId="6" priority="5" stopIfTrue="1" operator="lessThan">
      <formula>0.001</formula>
    </cfRule>
  </conditionalFormatting>
  <conditionalFormatting sqref="Q34:Q61">
    <cfRule type="cellIs" dxfId="5" priority="4" stopIfTrue="1" operator="lessThan">
      <formula>0.001</formula>
    </cfRule>
  </conditionalFormatting>
  <conditionalFormatting sqref="R34:R61">
    <cfRule type="cellIs" dxfId="4" priority="3" stopIfTrue="1" operator="lessThan">
      <formula>0.001</formula>
    </cfRule>
  </conditionalFormatting>
  <conditionalFormatting sqref="H6:J30">
    <cfRule type="cellIs" dxfId="3" priority="2" stopIfTrue="1" operator="lessThan">
      <formula>0.001</formula>
    </cfRule>
  </conditionalFormatting>
  <conditionalFormatting sqref="Q34:S61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TO1A-2</vt:lpstr>
      <vt:lpstr>TOSUM1302</vt:lpstr>
      <vt:lpstr>ONT-2012-2</vt:lpstr>
      <vt:lpstr>ZR-1-1</vt:lpstr>
      <vt:lpstr>AX-3CGP-2-ah3</vt:lpstr>
      <vt:lpstr>AX-3CGP-2-shab</vt:lpstr>
      <vt:lpstr>daatgal2014-1-nd2014</vt:lpstr>
      <vt:lpstr>daatgal2014-1-nds2014</vt:lpstr>
      <vt:lpstr>CPI</vt:lpstr>
      <vt:lpstr>UNE_02</vt:lpstr>
      <vt:lpstr>ХАА une</vt:lpstr>
      <vt:lpstr>ervvl mend 2014-1-nbaralt</vt:lpstr>
      <vt:lpstr>ervvl mend-2014-1-nbsh</vt:lpstr>
      <vt:lpstr>evvl mend-2014-1-yzled</vt:lpstr>
      <vt:lpstr>ervvl mend-h-ovchin</vt:lpstr>
      <vt:lpstr>ervvl mend-jhyanalt</vt:lpstr>
      <vt:lpstr>ervvl mend-torolt</vt:lpstr>
      <vt:lpstr>AY12013-2-GOLNER</vt:lpstr>
      <vt:lpstr>AY12013-2-NB</vt:lpstr>
      <vt:lpstr>GEMT2013-2-2013sum</vt:lpstr>
      <vt:lpstr>GEMT2013-2-gemt2013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2021-01-21T04:03:18Z</dcterms:created>
  <dcterms:modified xsi:type="dcterms:W3CDTF">2021-01-21T04:41:27Z</dcterms:modified>
</cp:coreProperties>
</file>