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22" activeTab="27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AX-3CGP-2-shab" sheetId="6" r:id="rId6"/>
    <sheet name="Niigmiin halamj" sheetId="7" r:id="rId7"/>
    <sheet name="daatgal2014-3-nd2014" sheetId="8" r:id="rId8"/>
    <sheet name="daatgal2014-3-nds2014" sheetId="9" r:id="rId9"/>
    <sheet name="daatgal2014-3-ndt14" sheetId="10" r:id="rId10"/>
    <sheet name="CPI" sheetId="11" r:id="rId11"/>
    <sheet name="Une_02" sheetId="12" r:id="rId12"/>
    <sheet name="ХАА une" sheetId="13" r:id="rId13"/>
    <sheet name="ervvl mend-torolt" sheetId="14" r:id="rId14"/>
    <sheet name="ervvl mend-nbaralt" sheetId="15" r:id="rId15"/>
    <sheet name="ervvl mend-totso" sheetId="16" r:id="rId16"/>
    <sheet name="ervvl mend-nbsh" sheetId="17" r:id="rId17"/>
    <sheet name="ervvl mend-yzleg" sheetId="18" r:id="rId18"/>
    <sheet name="ervvl mend-h-ovchin" sheetId="19" r:id="rId19"/>
    <sheet name="ervvl mend-jhyanalt" sheetId="20" r:id="rId20"/>
    <sheet name="AY12013-02-GOLNER" sheetId="21" r:id="rId21"/>
    <sheet name="AY12013-02-NB" sheetId="22" r:id="rId22"/>
    <sheet name="GEMT2013-2-2013sum" sheetId="23" r:id="rId23"/>
    <sheet name="GEMT2013-2-gemt2013" sheetId="24" r:id="rId24"/>
    <sheet name="teewer2013-1" sheetId="25" r:id="rId25"/>
    <sheet name="tsaguur" sheetId="26" r:id="rId26"/>
    <sheet name="ХАА-1" sheetId="27" r:id="rId27"/>
    <sheet name="ХАА-2" sheetId="28" r:id="rId2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28" l="1"/>
  <c r="M57" i="28"/>
  <c r="L57" i="28"/>
  <c r="K57" i="28"/>
  <c r="J57" i="28"/>
  <c r="H57" i="28"/>
  <c r="G57" i="28"/>
  <c r="F57" i="28"/>
  <c r="E57" i="28"/>
  <c r="D57" i="28"/>
  <c r="I56" i="28"/>
  <c r="C56" i="28"/>
  <c r="I55" i="28"/>
  <c r="C55" i="28"/>
  <c r="I54" i="28"/>
  <c r="C54" i="28"/>
  <c r="I53" i="28"/>
  <c r="C53" i="28"/>
  <c r="I52" i="28"/>
  <c r="C52" i="28"/>
  <c r="I51" i="28"/>
  <c r="C51" i="28"/>
  <c r="I50" i="28"/>
  <c r="C50" i="28"/>
  <c r="I49" i="28"/>
  <c r="C49" i="28"/>
  <c r="I48" i="28"/>
  <c r="C48" i="28"/>
  <c r="I47" i="28"/>
  <c r="C47" i="28"/>
  <c r="I46" i="28"/>
  <c r="C46" i="28"/>
  <c r="I45" i="28"/>
  <c r="C45" i="28"/>
  <c r="I44" i="28"/>
  <c r="C44" i="28"/>
  <c r="I43" i="28"/>
  <c r="C43" i="28"/>
  <c r="C57" i="28" s="1"/>
  <c r="I42" i="28"/>
  <c r="I57" i="28" s="1"/>
  <c r="C42" i="28"/>
  <c r="Q21" i="27"/>
  <c r="P21" i="27"/>
  <c r="O21" i="27"/>
  <c r="N21" i="27"/>
  <c r="M21" i="27"/>
  <c r="K21" i="27"/>
  <c r="J21" i="27"/>
  <c r="I21" i="27"/>
  <c r="H21" i="27"/>
  <c r="G21" i="27"/>
  <c r="E21" i="27"/>
  <c r="D21" i="27"/>
  <c r="C21" i="27"/>
  <c r="B21" i="27"/>
  <c r="R20" i="27"/>
  <c r="L20" i="27"/>
  <c r="F20" i="27"/>
  <c r="R19" i="27"/>
  <c r="L19" i="27"/>
  <c r="F19" i="27"/>
  <c r="L18" i="27"/>
  <c r="F18" i="27"/>
  <c r="R18" i="27" s="1"/>
  <c r="L17" i="27"/>
  <c r="F17" i="27"/>
  <c r="R17" i="27" s="1"/>
  <c r="R16" i="27"/>
  <c r="L16" i="27"/>
  <c r="F16" i="27"/>
  <c r="R15" i="27"/>
  <c r="L15" i="27"/>
  <c r="F15" i="27"/>
  <c r="L14" i="27"/>
  <c r="F14" i="27"/>
  <c r="R14" i="27" s="1"/>
  <c r="L13" i="27"/>
  <c r="F13" i="27"/>
  <c r="R13" i="27" s="1"/>
  <c r="R12" i="27"/>
  <c r="L12" i="27"/>
  <c r="F12" i="27"/>
  <c r="R11" i="27"/>
  <c r="L11" i="27"/>
  <c r="F11" i="27"/>
  <c r="L10" i="27"/>
  <c r="F10" i="27"/>
  <c r="R10" i="27" s="1"/>
  <c r="L9" i="27"/>
  <c r="F9" i="27"/>
  <c r="R9" i="27" s="1"/>
  <c r="R8" i="27"/>
  <c r="L8" i="27"/>
  <c r="F8" i="27"/>
  <c r="R7" i="27"/>
  <c r="L7" i="27"/>
  <c r="F7" i="27"/>
  <c r="L6" i="27"/>
  <c r="L21" i="27" s="1"/>
  <c r="F6" i="27"/>
  <c r="R6" i="27" s="1"/>
  <c r="F21" i="27" l="1"/>
  <c r="R21" i="27" s="1"/>
  <c r="E19" i="25"/>
  <c r="E18" i="25"/>
  <c r="E17" i="25"/>
  <c r="E16" i="25"/>
  <c r="E10" i="25"/>
  <c r="E9" i="25"/>
  <c r="E8" i="25"/>
  <c r="E7" i="25"/>
  <c r="E6" i="25"/>
  <c r="E33" i="24"/>
  <c r="E32" i="24"/>
  <c r="E31" i="24"/>
  <c r="E29" i="24"/>
  <c r="E28" i="24"/>
  <c r="E27" i="24"/>
  <c r="E25" i="24"/>
  <c r="E23" i="24"/>
  <c r="E22" i="24"/>
  <c r="E21" i="24"/>
  <c r="E16" i="24"/>
  <c r="E14" i="24"/>
  <c r="E13" i="24"/>
  <c r="D6" i="24"/>
  <c r="E6" i="24" s="1"/>
  <c r="C6" i="24"/>
  <c r="C35" i="24" s="1"/>
  <c r="E5" i="24"/>
  <c r="T57" i="23"/>
  <c r="S57" i="23"/>
  <c r="R57" i="23"/>
  <c r="Q57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B57" i="23"/>
  <c r="D56" i="23"/>
  <c r="D55" i="23"/>
  <c r="C55" i="23" s="1"/>
  <c r="D54" i="23"/>
  <c r="C54" i="23"/>
  <c r="D53" i="23"/>
  <c r="C53" i="23" s="1"/>
  <c r="D52" i="23"/>
  <c r="C52" i="23"/>
  <c r="D51" i="23"/>
  <c r="C51" i="23" s="1"/>
  <c r="D50" i="23"/>
  <c r="C50" i="23"/>
  <c r="D49" i="23"/>
  <c r="C49" i="23" s="1"/>
  <c r="D48" i="23"/>
  <c r="C48" i="23"/>
  <c r="D47" i="23"/>
  <c r="C47" i="23" s="1"/>
  <c r="D46" i="23"/>
  <c r="C46" i="23"/>
  <c r="D45" i="23"/>
  <c r="C45" i="23" s="1"/>
  <c r="D44" i="23"/>
  <c r="C44" i="23"/>
  <c r="D43" i="23"/>
  <c r="C43" i="23" s="1"/>
  <c r="D42" i="23"/>
  <c r="C42" i="23"/>
  <c r="D41" i="23"/>
  <c r="D57" i="23" s="1"/>
  <c r="C57" i="23" s="1"/>
  <c r="E15" i="22"/>
  <c r="E14" i="22"/>
  <c r="D13" i="22"/>
  <c r="E13" i="22" s="1"/>
  <c r="C13" i="22"/>
  <c r="E12" i="22"/>
  <c r="E11" i="22"/>
  <c r="E10" i="22"/>
  <c r="D9" i="22"/>
  <c r="E9" i="22" s="1"/>
  <c r="C9" i="22"/>
  <c r="E8" i="22"/>
  <c r="E7" i="22"/>
  <c r="E6" i="22"/>
  <c r="D6" i="22"/>
  <c r="C6" i="22"/>
  <c r="C5" i="22" s="1"/>
  <c r="M22" i="21"/>
  <c r="M21" i="21"/>
  <c r="M20" i="21"/>
  <c r="M19" i="21"/>
  <c r="M16" i="21"/>
  <c r="M15" i="21"/>
  <c r="M14" i="21"/>
  <c r="M13" i="21"/>
  <c r="M12" i="21"/>
  <c r="M11" i="21"/>
  <c r="M10" i="21"/>
  <c r="M9" i="21"/>
  <c r="M8" i="21"/>
  <c r="M7" i="21"/>
  <c r="M6" i="21"/>
  <c r="M5" i="21"/>
  <c r="E19" i="20"/>
  <c r="D19" i="20"/>
  <c r="C19" i="20"/>
  <c r="B19" i="20"/>
  <c r="H57" i="19"/>
  <c r="H56" i="19"/>
  <c r="D56" i="19"/>
  <c r="D55" i="19"/>
  <c r="H54" i="19"/>
  <c r="D54" i="19"/>
  <c r="I53" i="19"/>
  <c r="H53" i="19"/>
  <c r="D53" i="19"/>
  <c r="J52" i="19"/>
  <c r="I52" i="19"/>
  <c r="D52" i="19"/>
  <c r="J51" i="19"/>
  <c r="I51" i="19"/>
  <c r="H51" i="19"/>
  <c r="D51" i="19"/>
  <c r="J50" i="19"/>
  <c r="I50" i="19"/>
  <c r="H50" i="19"/>
  <c r="H49" i="19"/>
  <c r="D49" i="19"/>
  <c r="D48" i="19"/>
  <c r="I47" i="19"/>
  <c r="D47" i="19"/>
  <c r="H46" i="19"/>
  <c r="D46" i="19"/>
  <c r="J45" i="19"/>
  <c r="I45" i="19"/>
  <c r="D45" i="19"/>
  <c r="I44" i="19"/>
  <c r="D44" i="19"/>
  <c r="J43" i="19"/>
  <c r="D43" i="19"/>
  <c r="J42" i="19"/>
  <c r="I42" i="19"/>
  <c r="H42" i="19"/>
  <c r="D42" i="19"/>
  <c r="J41" i="19"/>
  <c r="I41" i="19"/>
  <c r="H41" i="19"/>
  <c r="J40" i="19"/>
  <c r="G40" i="19"/>
  <c r="H55" i="19" s="1"/>
  <c r="E40" i="19"/>
  <c r="F56" i="19" s="1"/>
  <c r="C40" i="19"/>
  <c r="D57" i="19" s="1"/>
  <c r="I27" i="18"/>
  <c r="H27" i="18"/>
  <c r="G27" i="18"/>
  <c r="F27" i="18"/>
  <c r="E27" i="18"/>
  <c r="C27" i="18"/>
  <c r="D26" i="18"/>
  <c r="B26" i="18"/>
  <c r="D25" i="18"/>
  <c r="B25" i="18"/>
  <c r="D24" i="18"/>
  <c r="B24" i="18"/>
  <c r="D23" i="18"/>
  <c r="B23" i="18"/>
  <c r="D22" i="18"/>
  <c r="B22" i="18"/>
  <c r="D21" i="18"/>
  <c r="B21" i="18"/>
  <c r="D20" i="18"/>
  <c r="B20" i="18"/>
  <c r="D19" i="18"/>
  <c r="B19" i="18"/>
  <c r="D18" i="18"/>
  <c r="B18" i="18"/>
  <c r="D17" i="18"/>
  <c r="B17" i="18"/>
  <c r="D16" i="18"/>
  <c r="B16" i="18"/>
  <c r="D15" i="18"/>
  <c r="B15" i="18"/>
  <c r="D14" i="18"/>
  <c r="B14" i="18"/>
  <c r="D13" i="18"/>
  <c r="B13" i="18"/>
  <c r="D12" i="18"/>
  <c r="B12" i="18"/>
  <c r="D11" i="18"/>
  <c r="B11" i="18"/>
  <c r="D10" i="18"/>
  <c r="B10" i="18"/>
  <c r="D9" i="18"/>
  <c r="B9" i="18"/>
  <c r="D8" i="18"/>
  <c r="B8" i="18"/>
  <c r="D7" i="18"/>
  <c r="B7" i="18"/>
  <c r="B27" i="18" s="1"/>
  <c r="D6" i="18"/>
  <c r="D27" i="18" s="1"/>
  <c r="B6" i="18"/>
  <c r="L45" i="17"/>
  <c r="K45" i="17"/>
  <c r="J45" i="17"/>
  <c r="I45" i="17"/>
  <c r="H45" i="17"/>
  <c r="G45" i="17"/>
  <c r="E45" i="17"/>
  <c r="D45" i="17"/>
  <c r="C45" i="17"/>
  <c r="F44" i="17"/>
  <c r="B44" i="17"/>
  <c r="F43" i="17"/>
  <c r="B43" i="17"/>
  <c r="F42" i="17"/>
  <c r="B42" i="17"/>
  <c r="F41" i="17"/>
  <c r="B41" i="17"/>
  <c r="F40" i="17"/>
  <c r="B40" i="17"/>
  <c r="F39" i="17"/>
  <c r="B39" i="17"/>
  <c r="F38" i="17"/>
  <c r="B38" i="17"/>
  <c r="F37" i="17"/>
  <c r="B37" i="17"/>
  <c r="F36" i="17"/>
  <c r="B36" i="17"/>
  <c r="F35" i="17"/>
  <c r="B35" i="17"/>
  <c r="F34" i="17"/>
  <c r="B34" i="17"/>
  <c r="F33" i="17"/>
  <c r="B33" i="17"/>
  <c r="F32" i="17"/>
  <c r="B32" i="17"/>
  <c r="F31" i="17"/>
  <c r="B31" i="17"/>
  <c r="B45" i="17" s="1"/>
  <c r="F30" i="17"/>
  <c r="F45" i="17" s="1"/>
  <c r="B30" i="17"/>
  <c r="P21" i="16"/>
  <c r="G21" i="16"/>
  <c r="F21" i="16"/>
  <c r="S21" i="16" s="1"/>
  <c r="E21" i="16"/>
  <c r="D21" i="16"/>
  <c r="R21" i="16" s="1"/>
  <c r="C21" i="16"/>
  <c r="B21" i="16"/>
  <c r="Q21" i="16" s="1"/>
  <c r="S20" i="16"/>
  <c r="R20" i="16"/>
  <c r="Q20" i="16"/>
  <c r="S19" i="16"/>
  <c r="R19" i="16"/>
  <c r="Q19" i="16"/>
  <c r="S18" i="16"/>
  <c r="R18" i="16"/>
  <c r="Q18" i="16"/>
  <c r="S17" i="16"/>
  <c r="R17" i="16"/>
  <c r="Q17" i="16"/>
  <c r="S16" i="16"/>
  <c r="R16" i="16"/>
  <c r="Q16" i="16"/>
  <c r="S15" i="16"/>
  <c r="R15" i="16"/>
  <c r="Q15" i="16"/>
  <c r="S14" i="16"/>
  <c r="R14" i="16"/>
  <c r="Q14" i="16"/>
  <c r="S13" i="16"/>
  <c r="R13" i="16"/>
  <c r="Q13" i="16"/>
  <c r="S12" i="16"/>
  <c r="R12" i="16"/>
  <c r="Q12" i="16"/>
  <c r="S11" i="16"/>
  <c r="R11" i="16"/>
  <c r="Q11" i="16"/>
  <c r="S10" i="16"/>
  <c r="R10" i="16"/>
  <c r="Q10" i="16"/>
  <c r="S9" i="16"/>
  <c r="R9" i="16"/>
  <c r="Q9" i="16"/>
  <c r="S8" i="16"/>
  <c r="R8" i="16"/>
  <c r="Q8" i="16"/>
  <c r="S7" i="16"/>
  <c r="R7" i="16"/>
  <c r="Q7" i="16"/>
  <c r="S6" i="16"/>
  <c r="R6" i="16"/>
  <c r="Q6" i="16"/>
  <c r="G21" i="15"/>
  <c r="F21" i="15"/>
  <c r="E21" i="15"/>
  <c r="D21" i="15"/>
  <c r="C21" i="15"/>
  <c r="B21" i="15"/>
  <c r="G60" i="14"/>
  <c r="F60" i="14"/>
  <c r="E60" i="14"/>
  <c r="D60" i="14"/>
  <c r="B60" i="14"/>
  <c r="C59" i="14"/>
  <c r="C58" i="14"/>
  <c r="C57" i="14"/>
  <c r="C56" i="14"/>
  <c r="C55" i="14"/>
  <c r="C54" i="14"/>
  <c r="C52" i="14"/>
  <c r="C49" i="14"/>
  <c r="C47" i="14"/>
  <c r="C46" i="14"/>
  <c r="C60" i="14" s="1"/>
  <c r="F47" i="10"/>
  <c r="F46" i="10"/>
  <c r="F45" i="10"/>
  <c r="F44" i="10"/>
  <c r="E42" i="10"/>
  <c r="F42" i="10" s="1"/>
  <c r="D42" i="10"/>
  <c r="C42" i="10"/>
  <c r="F41" i="10"/>
  <c r="F40" i="10"/>
  <c r="F39" i="10"/>
  <c r="E37" i="10"/>
  <c r="F37" i="10" s="1"/>
  <c r="D37" i="10"/>
  <c r="C37" i="10"/>
  <c r="G19" i="9"/>
  <c r="F19" i="9"/>
  <c r="G18" i="9"/>
  <c r="F18" i="9"/>
  <c r="G17" i="9"/>
  <c r="F17" i="9"/>
  <c r="G16" i="9"/>
  <c r="F16" i="9"/>
  <c r="G15" i="9"/>
  <c r="F15" i="9"/>
  <c r="E13" i="9"/>
  <c r="F13" i="9" s="1"/>
  <c r="D13" i="9"/>
  <c r="C13" i="9"/>
  <c r="G13" i="9" s="1"/>
  <c r="G12" i="9"/>
  <c r="F12" i="9"/>
  <c r="G11" i="9"/>
  <c r="F11" i="9"/>
  <c r="G10" i="9"/>
  <c r="F10" i="9"/>
  <c r="G9" i="9"/>
  <c r="F9" i="9"/>
  <c r="G8" i="9"/>
  <c r="F8" i="9"/>
  <c r="F6" i="9"/>
  <c r="E6" i="9"/>
  <c r="D6" i="9"/>
  <c r="C6" i="9"/>
  <c r="G6" i="9" s="1"/>
  <c r="F21" i="8"/>
  <c r="G21" i="8" s="1"/>
  <c r="E21" i="8"/>
  <c r="D21" i="8"/>
  <c r="C21" i="8"/>
  <c r="B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D35" i="24" l="1"/>
  <c r="E35" i="24" s="1"/>
  <c r="C41" i="23"/>
  <c r="D5" i="22"/>
  <c r="E5" i="22" s="1"/>
  <c r="F43" i="19"/>
  <c r="F44" i="19"/>
  <c r="F45" i="19"/>
  <c r="F47" i="19"/>
  <c r="F48" i="19"/>
  <c r="F52" i="19"/>
  <c r="F55" i="19"/>
  <c r="D41" i="19"/>
  <c r="D40" i="19" s="1"/>
  <c r="H43" i="19"/>
  <c r="H44" i="19"/>
  <c r="H45" i="19"/>
  <c r="F46" i="19"/>
  <c r="H47" i="19"/>
  <c r="H48" i="19"/>
  <c r="D50" i="19"/>
  <c r="H52" i="19"/>
  <c r="F53" i="19"/>
  <c r="F54" i="19"/>
  <c r="F41" i="19"/>
  <c r="F50" i="19"/>
  <c r="F57" i="19"/>
  <c r="I40" i="19"/>
  <c r="F42" i="19"/>
  <c r="F49" i="19"/>
  <c r="F51" i="19"/>
  <c r="N28" i="7"/>
  <c r="N13" i="7"/>
  <c r="M13" i="7"/>
  <c r="N7" i="7"/>
  <c r="M7" i="7"/>
  <c r="B61" i="6"/>
  <c r="C58" i="6" s="1"/>
  <c r="C60" i="6"/>
  <c r="C59" i="6"/>
  <c r="C56" i="6"/>
  <c r="C55" i="6"/>
  <c r="C52" i="6"/>
  <c r="C51" i="6"/>
  <c r="C48" i="6"/>
  <c r="C47" i="6"/>
  <c r="C45" i="6"/>
  <c r="C44" i="6"/>
  <c r="C43" i="6"/>
  <c r="C41" i="6"/>
  <c r="C40" i="6"/>
  <c r="E22" i="5"/>
  <c r="D22" i="5"/>
  <c r="C22" i="5"/>
  <c r="B22" i="5"/>
  <c r="F22" i="5" s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48" i="4"/>
  <c r="O48" i="4" s="1"/>
  <c r="M48" i="4"/>
  <c r="O47" i="4"/>
  <c r="N47" i="4"/>
  <c r="M47" i="4"/>
  <c r="N46" i="4"/>
  <c r="O46" i="4" s="1"/>
  <c r="M46" i="4"/>
  <c r="N45" i="4"/>
  <c r="O45" i="4" s="1"/>
  <c r="M45" i="4"/>
  <c r="N44" i="4"/>
  <c r="O44" i="4" s="1"/>
  <c r="M44" i="4"/>
  <c r="O43" i="4"/>
  <c r="N43" i="4"/>
  <c r="M43" i="4"/>
  <c r="N42" i="4"/>
  <c r="O42" i="4" s="1"/>
  <c r="M42" i="4"/>
  <c r="N41" i="4"/>
  <c r="O41" i="4" s="1"/>
  <c r="M41" i="4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F5" i="3"/>
  <c r="E5" i="3"/>
  <c r="D5" i="3"/>
  <c r="C5" i="3"/>
  <c r="F55" i="2"/>
  <c r="E55" i="2"/>
  <c r="G55" i="2" s="1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4" i="1"/>
  <c r="F34" i="1"/>
  <c r="G32" i="1"/>
  <c r="F32" i="1"/>
  <c r="G29" i="1"/>
  <c r="F29" i="1"/>
  <c r="G28" i="1"/>
  <c r="E28" i="1"/>
  <c r="D28" i="1"/>
  <c r="F28" i="1" s="1"/>
  <c r="G27" i="1"/>
  <c r="G26" i="1"/>
  <c r="F26" i="1"/>
  <c r="G25" i="1"/>
  <c r="E24" i="1"/>
  <c r="D24" i="1"/>
  <c r="F24" i="1" s="1"/>
  <c r="C24" i="1"/>
  <c r="G24" i="1" s="1"/>
  <c r="G23" i="1"/>
  <c r="F23" i="1"/>
  <c r="G19" i="1"/>
  <c r="F19" i="1"/>
  <c r="G18" i="1"/>
  <c r="G17" i="1"/>
  <c r="F17" i="1"/>
  <c r="G16" i="1"/>
  <c r="E16" i="1"/>
  <c r="D16" i="1"/>
  <c r="F16" i="1" s="1"/>
  <c r="G15" i="1"/>
  <c r="G14" i="1"/>
  <c r="F14" i="1"/>
  <c r="G12" i="1"/>
  <c r="F12" i="1"/>
  <c r="G9" i="1"/>
  <c r="F9" i="1"/>
  <c r="E8" i="1"/>
  <c r="F8" i="1" s="1"/>
  <c r="D8" i="1"/>
  <c r="C8" i="1"/>
  <c r="C7" i="1" s="1"/>
  <c r="C6" i="1" s="1"/>
  <c r="C5" i="1" s="1"/>
  <c r="C33" i="1" s="1"/>
  <c r="C35" i="1" s="1"/>
  <c r="D7" i="1"/>
  <c r="D6" i="1" s="1"/>
  <c r="D5" i="1" s="1"/>
  <c r="D33" i="1" s="1"/>
  <c r="D35" i="1" s="1"/>
  <c r="F40" i="19" l="1"/>
  <c r="H40" i="19"/>
  <c r="C49" i="6"/>
  <c r="C53" i="6"/>
  <c r="C57" i="6"/>
  <c r="C42" i="6"/>
  <c r="C61" i="6" s="1"/>
  <c r="C46" i="6"/>
  <c r="C50" i="6"/>
  <c r="C54" i="6"/>
  <c r="G8" i="1"/>
  <c r="E7" i="1"/>
  <c r="G7" i="1" l="1"/>
  <c r="F7" i="1"/>
  <c r="E6" i="1"/>
  <c r="E5" i="1" l="1"/>
  <c r="G6" i="1"/>
  <c r="F6" i="1"/>
  <c r="E33" i="1" l="1"/>
  <c r="F5" i="1"/>
  <c r="G5" i="1"/>
  <c r="F33" i="1" l="1"/>
  <c r="G33" i="1"/>
  <c r="E35" i="1"/>
  <c r="G35" i="1" l="1"/>
  <c r="F35" i="1"/>
</calcChain>
</file>

<file path=xl/sharedStrings.xml><?xml version="1.0" encoding="utf-8"?>
<sst xmlns="http://schemas.openxmlformats.org/spreadsheetml/2006/main" count="1100" uniqueCount="653">
  <si>
    <t>ÎÐÎÍ ÍÓÒÃÈÉÍ ÒªÑÂÈÉÍ ÎÐËÎÃÛÍ Ã¯ÉÖÝÒÃÝËÈÉÍ ÌÝÄÝÝ</t>
  </si>
  <si>
    <t xml:space="preserve">   2014.04.9</t>
  </si>
  <si>
    <t xml:space="preserve">        /ìÿí.òºã/</t>
  </si>
  <si>
    <t>¯ç¿¿ëýëò</t>
  </si>
  <si>
    <t>ìºð</t>
  </si>
  <si>
    <t>2013 îíû</t>
  </si>
  <si>
    <t>2014 îíû</t>
  </si>
  <si>
    <t xml:space="preserve"> 13/12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</si>
  <si>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</si>
  <si>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</si>
  <si>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</si>
  <si>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</si>
  <si>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</si>
  <si>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</si>
  <si>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</si>
  <si>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</si>
  <si>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</si>
  <si>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</si>
  <si>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</si>
  <si>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</si>
  <si>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</si>
  <si>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</si>
  <si>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</si>
  <si>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</si>
  <si>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</si>
  <si>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</si>
  <si>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</si>
  <si>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</si>
  <si>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</si>
  <si>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</si>
  <si>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</si>
  <si>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</si>
  <si>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</si>
  <si>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</si>
  <si>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</si>
  <si>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</si>
  <si>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</si>
  <si>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</si>
  <si>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</si>
  <si>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</si>
  <si>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</si>
  <si>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</si>
  <si>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</si>
  <si>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ÒªÑÂÈÉÍ ÎÐËÎÃÛÍ ÒªËªÂËªÃªªÍÈÉ ÁÈÅËÝËÒ</t>
  </si>
  <si>
    <t xml:space="preserve">   2014.04.07</t>
  </si>
  <si>
    <t xml:space="preserve">                                    /ìÿí.òºã/</t>
  </si>
  <si>
    <t>Ñóìä</t>
  </si>
  <si>
    <t xml:space="preserve"> Æèëèéí ýõíýýñ</t>
  </si>
  <si>
    <t>03-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</si>
  <si>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</si>
  <si>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</si>
  <si>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</si>
  <si>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</si>
  <si>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</si>
  <si>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</si>
  <si>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</si>
  <si>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</si>
  <si>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</si>
  <si>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</si>
  <si>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</si>
  <si>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</si>
  <si>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</si>
  <si>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</si>
  <si>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</si>
  <si>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</si>
  <si>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</si>
  <si>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</si>
  <si>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2014.04.09    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</si>
  <si>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</si>
  <si>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</si>
  <si>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</si>
  <si>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</si>
  <si>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</si>
  <si>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</si>
  <si>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</si>
  <si>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</si>
  <si>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</si>
  <si>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</si>
  <si>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</si>
  <si>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</si>
  <si>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</si>
  <si>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</si>
  <si>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</si>
  <si>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</si>
  <si>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</si>
  <si>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</si>
  <si>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</si>
  <si>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</si>
  <si>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</si>
  <si>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</si>
  <si>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</si>
  <si>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2014-04-08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</si>
  <si>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</si>
  <si>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</si>
  <si>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</si>
  <si>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</si>
  <si>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</si>
  <si>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</si>
  <si>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</si>
  <si>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</si>
  <si>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</si>
  <si>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</si>
  <si>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</si>
  <si>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</si>
  <si>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</si>
  <si>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</si>
  <si>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</si>
  <si>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</si>
  <si>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</si>
  <si>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</si>
  <si>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</si>
  <si>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</si>
  <si>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2014.04.04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</si>
  <si>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</si>
  <si>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</si>
  <si>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</si>
  <si>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</si>
  <si>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</si>
  <si>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</si>
  <si>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</si>
  <si>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2014.04.04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</si>
  <si>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</si>
  <si>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</si>
  <si>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</si>
  <si>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</si>
  <si>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</si>
  <si>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</si>
  <si>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</si>
  <si>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</si>
  <si>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</si>
  <si>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</si>
  <si>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</si>
  <si>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</si>
  <si>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</si>
  <si>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</si>
  <si>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</si>
  <si>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</si>
  <si>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</si>
  <si>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</si>
  <si>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</si>
  <si>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</si>
  <si>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</si>
  <si>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</si>
  <si>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</si>
  <si>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</si>
  <si>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</si>
  <si>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</si>
  <si>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2014.04.07</t>
  </si>
  <si>
    <t>Үзүүлэлт</t>
  </si>
  <si>
    <t>2014 он I-III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</si>
  <si>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</si>
  <si>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</si>
  <si>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5942.4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</si>
  <si>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</si>
  <si>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</si>
  <si>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</si>
  <si>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</si>
  <si>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</si>
  <si>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</si>
  <si>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</si>
  <si>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</si>
  <si>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</si>
  <si>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</si>
  <si>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</si>
  <si>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</si>
  <si>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</si>
  <si>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</si>
  <si>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</si>
  <si>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</si>
  <si>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</si>
  <si>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</si>
  <si>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</si>
  <si>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</si>
  <si>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</si>
  <si>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</si>
  <si>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</si>
  <si>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</si>
  <si>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</si>
  <si>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</si>
  <si>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</si>
  <si>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 xml:space="preserve">   2014.04.03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</si>
  <si>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</si>
  <si>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</si>
  <si>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</si>
  <si>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</si>
  <si>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</si>
  <si>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</si>
  <si>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</si>
  <si>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2014.04.03</t>
  </si>
  <si>
    <t>2013 оны                   III сар</t>
  </si>
  <si>
    <t>2014 оны III сар</t>
  </si>
  <si>
    <r>
      <rPr>
        <u/>
        <sz val="10"/>
        <color theme="1"/>
        <rFont val="Arial Mon"/>
        <family val="2"/>
      </rPr>
      <t xml:space="preserve">2014   III   </t>
    </r>
    <r>
      <rPr>
        <sz val="10"/>
        <color theme="1"/>
        <rFont val="Arial Mon"/>
        <family val="2"/>
      </rPr>
      <t>2013   III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</si>
  <si>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</si>
  <si>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</si>
  <si>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</si>
  <si>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</si>
  <si>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</si>
  <si>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</si>
  <si>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</si>
  <si>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</si>
  <si>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</si>
  <si>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</si>
  <si>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</si>
  <si>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</si>
  <si>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ÄÀÀÒÃÀËÄ ÇÀÀÂÀË ÄÀÀÒÃÓÓËÀÃ×ÈÉÍ ÒÎÎ, ÎËÃÎÑÎÍ ÒÝÒÃÝÂÝÐÈÉÍ ÕÝÌÆÝÝ</t>
  </si>
  <si>
    <t>Үзүүлэлтүүд</t>
  </si>
  <si>
    <t>2012 оны       III сар</t>
  </si>
  <si>
    <t>2013 оны       III сар</t>
  </si>
  <si>
    <t>2014 оны       III сар</t>
  </si>
  <si>
    <r>
      <rPr>
        <u/>
        <sz val="10"/>
        <color theme="1"/>
        <rFont val="Arial Mon"/>
        <family val="2"/>
      </rPr>
      <t>2014  III</t>
    </r>
    <r>
      <rPr>
        <sz val="10"/>
        <color theme="1"/>
        <rFont val="Arial Mon"/>
        <family val="2"/>
      </rPr>
      <t xml:space="preserve">     2013 III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</si>
  <si>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</si>
  <si>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</si>
  <si>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</si>
  <si>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</si>
  <si>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</si>
  <si>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</si>
  <si>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</si>
  <si>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</si>
  <si>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</si>
  <si>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</si>
  <si>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Áóñàä</t>
  </si>
  <si>
    <t xml:space="preserve"> ÀÉÌÃÈÉÍ ÕÝÐÝÃËÝÝÍÈÉ ¯ÍÈÉÍ ÈÍÄÅÊÑ</t>
  </si>
  <si>
    <t>Áàðààíû á¿ëãýýð</t>
  </si>
  <si>
    <t>2014-03</t>
  </si>
  <si>
    <t>2013-03</t>
  </si>
  <si>
    <t>2013-12</t>
  </si>
  <si>
    <t>2014-02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</si>
  <si>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</si>
  <si>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</si>
  <si>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</si>
  <si>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</si>
  <si>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</si>
  <si>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</si>
  <si>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</si>
  <si>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</si>
  <si>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</si>
  <si>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</si>
  <si>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</si>
  <si>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</si>
  <si>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</si>
  <si>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</si>
  <si>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</si>
  <si>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</si>
  <si>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</si>
  <si>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</si>
  <si>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</si>
  <si>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</si>
  <si>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</si>
  <si>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</si>
  <si>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</si>
  <si>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</si>
  <si>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</si>
  <si>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</si>
  <si>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</si>
  <si>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</si>
  <si>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</si>
  <si>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</si>
  <si>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</si>
  <si>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</si>
  <si>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</si>
  <si>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</si>
  <si>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</si>
  <si>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</si>
  <si>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</si>
  <si>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</si>
  <si>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</si>
  <si>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</si>
  <si>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</si>
  <si>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</si>
  <si>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</si>
  <si>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</si>
  <si>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</si>
  <si>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</si>
  <si>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</si>
  <si>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</si>
  <si>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</si>
  <si>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</si>
  <si>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</si>
  <si>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</si>
  <si>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</si>
  <si>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</si>
  <si>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03-ð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</si>
  <si>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</si>
  <si>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</si>
  <si>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</si>
  <si>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</si>
  <si>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</si>
  <si>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</si>
  <si>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</si>
  <si>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</si>
  <si>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</si>
  <si>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</si>
  <si>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</si>
  <si>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</si>
  <si>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</si>
  <si>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</si>
  <si>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</si>
  <si>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</si>
  <si>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</si>
  <si>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</si>
  <si>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</si>
  <si>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</si>
  <si>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</si>
  <si>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</si>
  <si>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</si>
  <si>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</si>
  <si>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</si>
  <si>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</si>
  <si>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</si>
  <si>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</si>
  <si>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</si>
  <si>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</si>
  <si>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</si>
  <si>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</si>
  <si>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</si>
  <si>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</si>
  <si>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</si>
  <si>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</si>
  <si>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</si>
  <si>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</si>
  <si>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</si>
  <si>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</si>
  <si>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</si>
  <si>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</si>
  <si>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</si>
  <si>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</si>
  <si>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</si>
  <si>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</si>
  <si>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</si>
  <si>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</si>
  <si>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</si>
  <si>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</si>
  <si>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</si>
  <si>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</si>
  <si>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</si>
  <si>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</si>
  <si>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</si>
  <si>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</si>
  <si>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</si>
  <si>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</si>
  <si>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</si>
  <si>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</si>
  <si>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</si>
  <si>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</si>
  <si>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</si>
  <si>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</si>
  <si>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</si>
  <si>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</si>
  <si>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</si>
  <si>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</si>
  <si>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</si>
  <si>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</si>
  <si>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</si>
  <si>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</si>
  <si>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</si>
  <si>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</si>
  <si>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</si>
  <si>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</si>
  <si>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</si>
  <si>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</si>
  <si>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</si>
  <si>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 xml:space="preserve">Төрсөн эх болон амьд төрсөн хүүхдийн тоо, 2014 оны 3 р сард </t>
  </si>
  <si>
    <t>Төрөлт</t>
  </si>
  <si>
    <t>Төрсөн эхийн тоо</t>
  </si>
  <si>
    <t>Амьд төрсөн хүүхэд</t>
  </si>
  <si>
    <t>үүнээс</t>
  </si>
  <si>
    <t>Байршил</t>
  </si>
  <si>
    <t>Эрэгтэй</t>
  </si>
  <si>
    <t>Эмэгтэй</t>
  </si>
  <si>
    <t>Хот</t>
  </si>
  <si>
    <t>Хөдөө</t>
  </si>
  <si>
    <t>Эрүүл мэндийн газрын мэдээгээр</t>
  </si>
  <si>
    <t>Нас барсан хүний тоо, онуудаар</t>
  </si>
  <si>
    <t>2012 - III сар</t>
  </si>
  <si>
    <t>2013 - III сар</t>
  </si>
  <si>
    <t>2014 - III сар</t>
  </si>
  <si>
    <t>Оны эхний 1000 хүнд ногдох нас баралт</t>
  </si>
  <si>
    <t>Нас барсан бүгд</t>
  </si>
  <si>
    <t xml:space="preserve">Үүнээс эмнэ-лэгт </t>
  </si>
  <si>
    <t>Тайлбар. Эрүүл мэндийн газрын мэдээгээр</t>
  </si>
  <si>
    <t>1. ÄÖ</t>
  </si>
  <si>
    <t>2. ÄÍ</t>
  </si>
  <si>
    <t>3. ÃÓ</t>
  </si>
  <si>
    <t>4. ÖÄ</t>
  </si>
  <si>
    <t>5. ÁÆ</t>
  </si>
  <si>
    <t>6. ªØ</t>
  </si>
  <si>
    <t>7. ÃÑ</t>
  </si>
  <si>
    <t>8. ªÒ</t>
  </si>
  <si>
    <t>9. ÕÄ</t>
  </si>
  <si>
    <t>10.ËÑ</t>
  </si>
  <si>
    <t xml:space="preserve">11. ÄÕ </t>
  </si>
  <si>
    <t>12. ÑÎ</t>
  </si>
  <si>
    <t xml:space="preserve">13. ÝÄ </t>
  </si>
  <si>
    <t xml:space="preserve">14. ÑÖ </t>
  </si>
  <si>
    <t xml:space="preserve">15.ÀÄ </t>
  </si>
  <si>
    <t>ÄYÍ</t>
  </si>
  <si>
    <t>НАС БАРАЛТ ,  2014 оны 3 сарын байдлаар</t>
  </si>
  <si>
    <t>Сумын нэр</t>
  </si>
  <si>
    <t>2014  оны III сар</t>
  </si>
  <si>
    <t>Нас баралтын шалтгаан</t>
  </si>
  <si>
    <t>Нас баралт-áүгд</t>
  </si>
  <si>
    <t>Хүйс</t>
  </si>
  <si>
    <t>Хорт хавдрын нас баралт</t>
  </si>
  <si>
    <t xml:space="preserve">Нас баралтын гадны шалтгаан </t>
  </si>
  <si>
    <t>Үүнээс</t>
  </si>
  <si>
    <t>Эр</t>
  </si>
  <si>
    <t>Эм</t>
  </si>
  <si>
    <t xml:space="preserve">Амиа хорлосон </t>
  </si>
  <si>
    <t>Бусдад хорлогдсон</t>
  </si>
  <si>
    <t>үйлдвэрийн осол</t>
  </si>
  <si>
    <t>зам тээврийн осол</t>
  </si>
  <si>
    <t>Бусад осол</t>
  </si>
  <si>
    <t>өвчнөөр</t>
  </si>
  <si>
    <t>Амбулаторын үзлэгийн 2014 оны 3 р сарын мэдээ</t>
  </si>
  <si>
    <t>Үзлэгийн тоо-Бүгд</t>
  </si>
  <si>
    <t>Урьдчилан сэргийлэх үзлэгийн тоо</t>
  </si>
  <si>
    <t>Амбулторын үзлэгийн тоо</t>
  </si>
  <si>
    <t>Идэвхтэй хяналт</t>
  </si>
  <si>
    <t>Гэрийн идэвхтэй хяналт</t>
  </si>
  <si>
    <t>Гэрийн дуудлагын үзлэгийн тоо</t>
  </si>
  <si>
    <t>Анх</t>
  </si>
  <si>
    <t>Давтан</t>
  </si>
  <si>
    <t>Адаацаг</t>
  </si>
  <si>
    <t>Íýãäñýí ýìíýëýã</t>
  </si>
  <si>
    <t>Ìºíõäýëãýð</t>
  </si>
  <si>
    <t>Ýëáýðýëáóÿí</t>
  </si>
  <si>
    <t>ÌÓÝÒºâ</t>
  </si>
  <si>
    <t>Áîðæãèí ìàíäàë</t>
  </si>
  <si>
    <t>ªëçèéò ìàíäàë</t>
  </si>
  <si>
    <t>Халдварт өвчнөөр өвчлөгчдийн тоо, эзлэх хувь онуудаар</t>
  </si>
  <si>
    <t>2012 оны III сар</t>
  </si>
  <si>
    <t>2013 оны III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</si>
  <si>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</si>
  <si>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</si>
  <si>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</si>
  <si>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</si>
  <si>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</si>
  <si>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</si>
  <si>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</si>
  <si>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</si>
  <si>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</si>
  <si>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</si>
  <si>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</si>
  <si>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</si>
  <si>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</si>
  <si>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</si>
  <si>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</si>
  <si>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</si>
  <si>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</si>
  <si>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</si>
  <si>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</si>
  <si>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</si>
  <si>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</si>
  <si>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</si>
  <si>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</si>
  <si>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Менингококкт халдвар</t>
  </si>
  <si>
    <t>Шинээр хяналтанд авсан жирэмсэн эмэгтэйчүүдийн БЗДХ-ын шинжилгээнд хамрагдсан байдал /2014 оны 3 сард/</t>
  </si>
  <si>
    <t>Заг хүйтэн</t>
  </si>
  <si>
    <t>Тэмбүү</t>
  </si>
  <si>
    <t>ХДХВ/ДОХ</t>
  </si>
  <si>
    <t xml:space="preserve">ÃÎË ÍÝÐ ÒªÐËÈÉÍ Á¯ÒÝÝÃÄÝÕ¯¯Í ¯ÉËÄÂÝÐËÝËÒ                                                      </t>
  </si>
  <si>
    <t>2014.04.07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</si>
  <si>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</si>
  <si>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</si>
  <si>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</si>
  <si>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</si>
  <si>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</si>
  <si>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</si>
  <si>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</si>
  <si>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</si>
  <si>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</si>
  <si>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</si>
  <si>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</si>
  <si>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</si>
  <si>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</si>
  <si>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</si>
  <si>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</si>
  <si>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</si>
  <si>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</si>
  <si>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</si>
  <si>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</si>
  <si>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</si>
  <si>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</si>
  <si>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</si>
  <si>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</si>
  <si>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</si>
  <si>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</si>
  <si>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</si>
  <si>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</si>
  <si>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</si>
  <si>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</si>
  <si>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</si>
  <si>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</si>
  <si>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</si>
  <si>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ìÿí,òºã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</si>
  <si>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</si>
  <si>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</si>
  <si>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</si>
  <si>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</si>
  <si>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</si>
  <si>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</si>
  <si>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</si>
  <si>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</si>
  <si>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</si>
  <si>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</si>
  <si>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</si>
  <si>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</si>
  <si>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`</t>
  </si>
  <si>
    <t>ÃÝÌÒ ÕÝÐÝÃ ÇªÐ×ËÈÉÍ ÌÝÄÝÝ</t>
  </si>
  <si>
    <t>2014.04.08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</si>
  <si>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</si>
  <si>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</si>
  <si>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</si>
  <si>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</si>
  <si>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</si>
  <si>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</si>
  <si>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</si>
  <si>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</si>
  <si>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</si>
  <si>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</si>
  <si>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</si>
  <si>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</si>
  <si>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</si>
  <si>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</si>
  <si>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</si>
  <si>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</si>
  <si>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</si>
  <si>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</si>
  <si>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</si>
  <si>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</si>
  <si>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ÃÝÌÒ ÕÝÐÃÈÉÍ ÌÝÄÝÝ</t>
  </si>
  <si>
    <t>13/12 õóâü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</si>
  <si>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</si>
  <si>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</si>
  <si>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</si>
  <si>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</si>
  <si>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</si>
  <si>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</si>
  <si>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</si>
  <si>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</si>
  <si>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</si>
  <si>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</si>
  <si>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</si>
  <si>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</si>
  <si>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</si>
  <si>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</si>
  <si>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</si>
  <si>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</si>
  <si>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</si>
  <si>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</si>
  <si>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</si>
  <si>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</si>
  <si>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</si>
  <si>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</si>
  <si>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</si>
  <si>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</si>
  <si>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</si>
  <si>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</si>
  <si>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</si>
  <si>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</si>
  <si>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</si>
  <si>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</si>
  <si>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</si>
  <si>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</si>
  <si>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</si>
  <si>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Àâòî òýýâðèéí ìýäýý</t>
  </si>
  <si>
    <t xml:space="preserve">¯ç¿¿ëýëò </t>
  </si>
  <si>
    <t>õýìæèõ íýãæ</t>
  </si>
  <si>
    <t xml:space="preserve">2013 îí   </t>
  </si>
  <si>
    <t xml:space="preserve">2014 îí   </t>
  </si>
  <si>
    <t>À÷àà ýðãýëò</t>
  </si>
  <si>
    <t>ìÿí.òí.êì</t>
  </si>
  <si>
    <t>Òýýñýí à÷àà</t>
  </si>
  <si>
    <t>ìÿí.òí</t>
  </si>
  <si>
    <t>Çîð÷èã÷ ýðãýëò</t>
  </si>
  <si>
    <t>ìÿí.õ¿í.êì</t>
  </si>
  <si>
    <t>Çîð÷èã÷èä</t>
  </si>
  <si>
    <t>ìÿí.õ¿í</t>
  </si>
  <si>
    <t>2013 Õîëáîî  ¿éë÷èëãýýíèé ìýäýý</t>
  </si>
  <si>
    <t>Õýìæèõ  íýãæ</t>
  </si>
  <si>
    <t>2013 îí</t>
  </si>
  <si>
    <t>2014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</si>
  <si>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</si>
  <si>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</si>
  <si>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</si>
  <si>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</si>
  <si>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</si>
  <si>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 xml:space="preserve">2014 оны 3 дугаар сарын цаг уурын үндсэн үзүүлэлтүүдийг                                                                                 өмнөх оны мөн үетэй харьцуулсан байдал </t>
  </si>
  <si>
    <t>д/д</t>
  </si>
  <si>
    <t>Агаарын дундаж температур</t>
  </si>
  <si>
    <t>Агаарын үнэмлэхүй их температур</t>
  </si>
  <si>
    <t>Агаарын үнэмлэхүй бага температур</t>
  </si>
  <si>
    <t>Хур тунадасны нийлбэр</t>
  </si>
  <si>
    <t>Салхины их хурд</t>
  </si>
  <si>
    <t>2013      I-III</t>
  </si>
  <si>
    <t>2014     I-III</t>
  </si>
  <si>
    <t>Мандалговь</t>
  </si>
  <si>
    <t>Сайхан-Овоо</t>
  </si>
  <si>
    <t>Гурвансайхан</t>
  </si>
  <si>
    <t>Эрдэнэдалай</t>
  </si>
  <si>
    <t>Цагаандэлгэр</t>
  </si>
  <si>
    <t>Баянжаргалан</t>
  </si>
  <si>
    <t>Говь-Угтаал</t>
  </si>
  <si>
    <t>Дэлгэрхангай</t>
  </si>
  <si>
    <t>Дэрэн</t>
  </si>
  <si>
    <t>Луус</t>
  </si>
  <si>
    <t>Өлзийт</t>
  </si>
  <si>
    <t>Өндөршил</t>
  </si>
  <si>
    <t>Хулд</t>
  </si>
  <si>
    <t>Дэлгэрцогт</t>
  </si>
  <si>
    <t>Мэдээлэлгүй</t>
  </si>
  <si>
    <t xml:space="preserve">                Òºë áîéæèëòûí   ìýäýý</t>
  </si>
  <si>
    <t xml:space="preserve">  2014-04-04</t>
  </si>
  <si>
    <t>ñóìä</t>
  </si>
  <si>
    <t>2013 îíä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</si>
  <si>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</si>
  <si>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</si>
  <si>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</si>
  <si>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</si>
  <si>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</si>
  <si>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</si>
  <si>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áîòãî</t>
  </si>
  <si>
    <t>óíàãà</t>
  </si>
  <si>
    <t>òóãàë</t>
  </si>
  <si>
    <t>õóðãà</t>
  </si>
  <si>
    <t>èøèã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</si>
  <si>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</si>
  <si>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</si>
  <si>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</si>
  <si>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</si>
  <si>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</si>
  <si>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</si>
  <si>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</si>
  <si>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</si>
  <si>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</si>
  <si>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</si>
  <si>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</si>
  <si>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</si>
  <si>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</si>
  <si>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Ñö</t>
  </si>
  <si>
    <t>Àö</t>
  </si>
  <si>
    <t>ÒÎÌ ÌÀËÛÍ Ç¯É ÁÓÑ ÕÎÐÎÃÄÎË, ñóìààð</t>
  </si>
  <si>
    <t xml:space="preserve">          2014-04-04</t>
  </si>
  <si>
    <t>2013 îíä õîðîãäñîí òîì ìàë</t>
  </si>
  <si>
    <t xml:space="preserve">      2013 îíä õîðîãäñîí òîì ìàë </t>
  </si>
  <si>
    <t>Үүнээс: Өвчнөөр хорогдсон том мал</t>
  </si>
  <si>
    <t>òýìýý</t>
  </si>
  <si>
    <t>àäóó</t>
  </si>
  <si>
    <t>¿õýð</t>
  </si>
  <si>
    <t>õîíü</t>
  </si>
  <si>
    <t>ÿìàà</t>
  </si>
  <si>
    <t>Ãîâüóãòààë</t>
  </si>
  <si>
    <t xml:space="preserve">Ëóóñ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</si>
</sst>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.0_);_(* \(#,##0.0\);_(* &quot;-&quot;??_);_(@_)"/>
    <numFmt numFmtId="170" formatCode="_(* #,##0_);_(* \(#,##0\);_(* &quot;-&quot;??_);_(@_)"/>
    <numFmt numFmtId="171" formatCode="##########0.00"/>
    <numFmt numFmtId="172" formatCode="#########.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Arial"/>
      <family val="2"/>
    </font>
    <font>
      <i/>
      <sz val="10"/>
      <name val="Dutch Mon"/>
    </font>
    <font>
      <sz val="9"/>
      <name val="Arial Mon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sz val="12"/>
      <color theme="1"/>
      <name val="Arial Mon"/>
      <family val="2"/>
    </font>
    <font>
      <sz val="9"/>
      <color theme="1"/>
      <name val="Arial Mon"/>
      <family val="2"/>
    </font>
    <font>
      <b/>
      <sz val="9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b/>
      <sz val="12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  <font>
      <b/>
      <sz val="11"/>
      <name val="Arial Mon"/>
      <family val="2"/>
    </font>
    <font>
      <sz val="8"/>
      <color indexed="63"/>
      <name val="Arial Mon"/>
      <family val="2"/>
    </font>
    <font>
      <sz val="14"/>
      <name val="Arial Mon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165" fontId="30" fillId="0" borderId="0"/>
    <xf numFmtId="165" fontId="30" fillId="0" borderId="0"/>
    <xf numFmtId="0" fontId="1" fillId="0" borderId="0"/>
    <xf numFmtId="0" fontId="53" fillId="0" borderId="0"/>
    <xf numFmtId="0" fontId="1" fillId="0" borderId="0"/>
  </cellStyleXfs>
  <cellXfs count="6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/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12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vertical="center" wrapText="1"/>
    </xf>
    <xf numFmtId="1" fontId="13" fillId="0" borderId="0" xfId="0" applyNumberFormat="1" applyFont="1"/>
    <xf numFmtId="1" fontId="2" fillId="2" borderId="0" xfId="0" applyNumberFormat="1" applyFont="1" applyFill="1"/>
    <xf numFmtId="1" fontId="13" fillId="0" borderId="0" xfId="0" applyNumberFormat="1" applyFont="1" applyAlignment="1">
      <alignment horizontal="center" vertical="center" textRotation="90" wrapText="1"/>
    </xf>
    <xf numFmtId="1" fontId="13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14" fillId="0" borderId="0" xfId="0" applyNumberFormat="1" applyFont="1" applyAlignment="1">
      <alignment horizontal="center"/>
    </xf>
    <xf numFmtId="0" fontId="2" fillId="2" borderId="6" xfId="3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8" xfId="0" applyFont="1" applyBorder="1" applyAlignment="1">
      <alignment horizontal="center" vertical="center" wrapText="1"/>
    </xf>
    <xf numFmtId="0" fontId="20" fillId="0" borderId="0" xfId="0" applyFont="1"/>
    <xf numFmtId="0" fontId="21" fillId="2" borderId="8" xfId="0" applyFont="1" applyFill="1" applyBorder="1" applyAlignment="1">
      <alignment horizontal="center" vertical="center"/>
    </xf>
    <xf numFmtId="164" fontId="21" fillId="2" borderId="8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0" fontId="21" fillId="0" borderId="8" xfId="0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16" fillId="0" borderId="8" xfId="0" applyFont="1" applyBorder="1" applyAlignment="1">
      <alignment horizontal="left" vertical="center" wrapText="1"/>
    </xf>
    <xf numFmtId="0" fontId="21" fillId="0" borderId="8" xfId="0" applyNumberFormat="1" applyFont="1" applyBorder="1" applyAlignment="1">
      <alignment horizontal="center" vertical="center"/>
    </xf>
    <xf numFmtId="164" fontId="21" fillId="0" borderId="8" xfId="2" applyNumberFormat="1" applyFont="1" applyBorder="1" applyAlignment="1">
      <alignment horizontal="center" vertical="center"/>
    </xf>
    <xf numFmtId="0" fontId="22" fillId="0" borderId="0" xfId="0" applyFont="1" applyBorder="1"/>
    <xf numFmtId="0" fontId="20" fillId="5" borderId="0" xfId="0" applyFont="1" applyFill="1" applyBorder="1"/>
    <xf numFmtId="0" fontId="22" fillId="5" borderId="0" xfId="0" applyFont="1" applyFill="1" applyBorder="1" applyAlignment="1">
      <alignment horizontal="right" wrapText="1"/>
    </xf>
    <xf numFmtId="0" fontId="22" fillId="5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Fill="1" applyBorder="1" applyAlignment="1">
      <alignment vertical="center"/>
    </xf>
    <xf numFmtId="164" fontId="28" fillId="0" borderId="0" xfId="0" applyNumberFormat="1" applyFont="1" applyFill="1" applyBorder="1"/>
    <xf numFmtId="164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/>
    <xf numFmtId="0" fontId="28" fillId="0" borderId="7" xfId="0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>
      <alignment horizontal="right" vertical="center"/>
    </xf>
    <xf numFmtId="0" fontId="28" fillId="0" borderId="7" xfId="0" applyFont="1" applyFill="1" applyBorder="1"/>
    <xf numFmtId="164" fontId="28" fillId="0" borderId="7" xfId="0" applyNumberFormat="1" applyFont="1" applyBorder="1"/>
    <xf numFmtId="0" fontId="28" fillId="0" borderId="0" xfId="0" applyFont="1" applyBorder="1" applyAlignment="1">
      <alignment horizontal="center" vertical="center" wrapText="1"/>
    </xf>
    <xf numFmtId="165" fontId="31" fillId="0" borderId="0" xfId="4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6" borderId="6" xfId="0" applyFont="1" applyFill="1" applyBorder="1"/>
    <xf numFmtId="0" fontId="4" fillId="6" borderId="9" xfId="0" applyFont="1" applyFill="1" applyBorder="1"/>
    <xf numFmtId="0" fontId="3" fillId="0" borderId="0" xfId="0" applyFont="1" applyFill="1" applyBorder="1"/>
    <xf numFmtId="166" fontId="32" fillId="0" borderId="0" xfId="0" applyNumberFormat="1" applyFont="1" applyFill="1" applyBorder="1"/>
    <xf numFmtId="167" fontId="3" fillId="0" borderId="0" xfId="0" applyNumberFormat="1" applyFont="1" applyFill="1" applyBorder="1"/>
    <xf numFmtId="168" fontId="33" fillId="0" borderId="0" xfId="0" applyNumberFormat="1" applyFont="1" applyFill="1" applyBorder="1" applyAlignment="1">
      <alignment horizontal="right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4" fillId="0" borderId="0" xfId="0" applyFont="1" applyFill="1" applyBorder="1"/>
    <xf numFmtId="0" fontId="9" fillId="0" borderId="0" xfId="0" applyFont="1" applyFill="1" applyBorder="1"/>
    <xf numFmtId="168" fontId="4" fillId="0" borderId="0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34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9" fillId="0" borderId="7" xfId="0" applyFont="1" applyFill="1" applyBorder="1" applyAlignment="1">
      <alignment wrapText="1"/>
    </xf>
    <xf numFmtId="0" fontId="9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center"/>
    </xf>
    <xf numFmtId="169" fontId="6" fillId="0" borderId="0" xfId="2" applyNumberFormat="1" applyFont="1" applyFill="1" applyBorder="1" applyAlignment="1">
      <alignment horizontal="center"/>
    </xf>
    <xf numFmtId="169" fontId="6" fillId="0" borderId="0" xfId="2" applyNumberFormat="1" applyFont="1"/>
    <xf numFmtId="0" fontId="3" fillId="0" borderId="0" xfId="0" applyFont="1" applyFill="1" applyBorder="1" applyAlignment="1">
      <alignment vertical="top" wrapText="1"/>
    </xf>
    <xf numFmtId="169" fontId="4" fillId="0" borderId="0" xfId="2" applyNumberFormat="1" applyFont="1" applyFill="1" applyBorder="1" applyAlignment="1">
      <alignment horizontal="center" vertical="top"/>
    </xf>
    <xf numFmtId="169" fontId="4" fillId="0" borderId="0" xfId="2" applyNumberFormat="1" applyFont="1"/>
    <xf numFmtId="0" fontId="35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9" fontId="4" fillId="0" borderId="0" xfId="2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169" fontId="4" fillId="0" borderId="0" xfId="2" applyNumberFormat="1" applyFont="1" applyBorder="1"/>
    <xf numFmtId="0" fontId="31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left" wrapText="1"/>
    </xf>
    <xf numFmtId="169" fontId="4" fillId="0" borderId="7" xfId="2" applyNumberFormat="1" applyFont="1" applyFill="1" applyBorder="1" applyAlignment="1">
      <alignment horizontal="center"/>
    </xf>
    <xf numFmtId="169" fontId="4" fillId="0" borderId="7" xfId="2" applyNumberFormat="1" applyFont="1" applyBorder="1"/>
    <xf numFmtId="0" fontId="3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170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left" vertical="center" wrapText="1"/>
    </xf>
    <xf numFmtId="170" fontId="4" fillId="0" borderId="8" xfId="2" applyNumberFormat="1" applyFont="1" applyBorder="1" applyAlignment="1">
      <alignment horizontal="center" vertical="center"/>
    </xf>
    <xf numFmtId="170" fontId="38" fillId="0" borderId="8" xfId="2" applyNumberFormat="1" applyFont="1" applyFill="1" applyBorder="1" applyAlignment="1">
      <alignment horizontal="center" vertical="center"/>
    </xf>
    <xf numFmtId="0" fontId="37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0" fontId="4" fillId="0" borderId="8" xfId="2" applyNumberFormat="1" applyFont="1" applyFill="1" applyBorder="1" applyAlignment="1">
      <alignment horizontal="center" vertical="center"/>
    </xf>
    <xf numFmtId="0" fontId="39" fillId="0" borderId="8" xfId="0" applyFont="1" applyBorder="1" applyAlignment="1">
      <alignment wrapText="1"/>
    </xf>
    <xf numFmtId="171" fontId="4" fillId="0" borderId="0" xfId="0" applyNumberFormat="1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9" fontId="3" fillId="0" borderId="8" xfId="0" applyNumberFormat="1" applyFont="1" applyFill="1" applyBorder="1" applyAlignment="1">
      <alignment vertical="center"/>
    </xf>
    <xf numFmtId="169" fontId="3" fillId="0" borderId="8" xfId="2" applyNumberFormat="1" applyFont="1" applyBorder="1" applyAlignment="1">
      <alignment vertical="center"/>
    </xf>
    <xf numFmtId="169" fontId="16" fillId="0" borderId="8" xfId="2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9" fontId="3" fillId="0" borderId="8" xfId="2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/>
    </xf>
    <xf numFmtId="0" fontId="28" fillId="0" borderId="7" xfId="0" applyFont="1" applyFill="1" applyBorder="1" applyAlignment="1">
      <alignment vertical="center"/>
    </xf>
    <xf numFmtId="0" fontId="28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 vertical="center" textRotation="90" wrapText="1"/>
    </xf>
    <xf numFmtId="0" fontId="28" fillId="0" borderId="6" xfId="0" applyFont="1" applyFill="1" applyBorder="1" applyAlignment="1">
      <alignment horizontal="center" vertical="center"/>
    </xf>
    <xf numFmtId="0" fontId="28" fillId="0" borderId="6" xfId="0" applyFont="1" applyFill="1" applyBorder="1"/>
    <xf numFmtId="0" fontId="28" fillId="0" borderId="0" xfId="0" applyFont="1" applyFill="1" applyAlignment="1">
      <alignment horizontal="left" vertical="center"/>
    </xf>
    <xf numFmtId="0" fontId="41" fillId="0" borderId="0" xfId="0" applyFont="1"/>
    <xf numFmtId="0" fontId="12" fillId="0" borderId="6" xfId="0" applyFont="1" applyFill="1" applyBorder="1" applyAlignment="1">
      <alignment horizontal="left" vertical="center" wrapText="1"/>
    </xf>
    <xf numFmtId="0" fontId="41" fillId="7" borderId="6" xfId="0" applyFont="1" applyFill="1" applyBorder="1" applyAlignment="1">
      <alignment horizontal="right"/>
    </xf>
    <xf numFmtId="0" fontId="41" fillId="0" borderId="6" xfId="0" applyFont="1" applyBorder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41" fillId="7" borderId="0" xfId="0" applyFont="1" applyFill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41" fillId="0" borderId="7" xfId="0" applyFont="1" applyBorder="1" applyAlignment="1">
      <alignment horizontal="left" vertical="center"/>
    </xf>
    <xf numFmtId="0" fontId="41" fillId="7" borderId="7" xfId="0" applyFont="1" applyFill="1" applyBorder="1" applyAlignment="1">
      <alignment horizontal="right"/>
    </xf>
    <xf numFmtId="0" fontId="41" fillId="0" borderId="7" xfId="0" applyFont="1" applyBorder="1" applyAlignment="1">
      <alignment horizontal="right"/>
    </xf>
    <xf numFmtId="0" fontId="27" fillId="0" borderId="0" xfId="0" applyFont="1"/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/>
    <xf numFmtId="164" fontId="28" fillId="0" borderId="6" xfId="0" applyNumberFormat="1" applyFont="1" applyBorder="1"/>
    <xf numFmtId="164" fontId="28" fillId="0" borderId="3" xfId="0" applyNumberFormat="1" applyFont="1" applyBorder="1"/>
    <xf numFmtId="164" fontId="28" fillId="0" borderId="4" xfId="0" applyNumberFormat="1" applyFont="1" applyBorder="1"/>
    <xf numFmtId="0" fontId="28" fillId="0" borderId="11" xfId="0" applyFont="1" applyBorder="1" applyAlignment="1">
      <alignment horizontal="left" wrapText="1"/>
    </xf>
    <xf numFmtId="164" fontId="28" fillId="0" borderId="0" xfId="0" applyNumberFormat="1" applyFont="1" applyBorder="1"/>
    <xf numFmtId="0" fontId="28" fillId="0" borderId="15" xfId="0" applyFont="1" applyBorder="1" applyAlignment="1">
      <alignment horizontal="left" wrapText="1"/>
    </xf>
    <xf numFmtId="0" fontId="28" fillId="0" borderId="0" xfId="0" applyFont="1" applyBorder="1"/>
    <xf numFmtId="0" fontId="28" fillId="0" borderId="15" xfId="0" applyFont="1" applyBorder="1" applyAlignment="1">
      <alignment horizontal="left"/>
    </xf>
    <xf numFmtId="0" fontId="28" fillId="0" borderId="13" xfId="0" applyFont="1" applyBorder="1" applyAlignment="1">
      <alignment horizontal="left" wrapText="1"/>
    </xf>
    <xf numFmtId="0" fontId="28" fillId="0" borderId="7" xfId="0" applyFont="1" applyBorder="1"/>
    <xf numFmtId="0" fontId="40" fillId="0" borderId="0" xfId="0" applyFont="1"/>
    <xf numFmtId="14" fontId="28" fillId="0" borderId="0" xfId="0" applyNumberFormat="1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2" fillId="0" borderId="0" xfId="0" applyFont="1" applyFill="1" applyBorder="1" applyAlignment="1">
      <alignment horizontal="left" vertical="center" wrapText="1"/>
    </xf>
    <xf numFmtId="0" fontId="27" fillId="0" borderId="0" xfId="0" applyFont="1" applyBorder="1"/>
    <xf numFmtId="0" fontId="27" fillId="0" borderId="7" xfId="0" applyFont="1" applyBorder="1" applyAlignment="1">
      <alignment vertical="center"/>
    </xf>
    <xf numFmtId="0" fontId="27" fillId="0" borderId="7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0" fillId="8" borderId="0" xfId="0" applyNumberFormat="1" applyFill="1" applyBorder="1"/>
    <xf numFmtId="0" fontId="4" fillId="0" borderId="0" xfId="0" applyFont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1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" fillId="0" borderId="0" xfId="6"/>
    <xf numFmtId="164" fontId="0" fillId="2" borderId="0" xfId="0" applyNumberFormat="1" applyFill="1" applyBorder="1"/>
    <xf numFmtId="0" fontId="0" fillId="2" borderId="0" xfId="0" applyFill="1" applyBorder="1"/>
    <xf numFmtId="0" fontId="48" fillId="0" borderId="0" xfId="0" applyFont="1"/>
    <xf numFmtId="164" fontId="12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47" fillId="0" borderId="0" xfId="0" applyFont="1" applyBorder="1" applyAlignment="1">
      <alignment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4" fillId="0" borderId="0" xfId="0" applyFont="1" applyBorder="1"/>
    <xf numFmtId="0" fontId="49" fillId="4" borderId="0" xfId="0" applyFont="1" applyFill="1" applyBorder="1"/>
    <xf numFmtId="0" fontId="49" fillId="4" borderId="0" xfId="0" applyFont="1" applyFill="1" applyBorder="1" applyAlignment="1">
      <alignment horizontal="center"/>
    </xf>
    <xf numFmtId="164" fontId="49" fillId="4" borderId="0" xfId="0" applyNumberFormat="1" applyFont="1" applyFill="1" applyBorder="1" applyAlignment="1">
      <alignment horizontal="center"/>
    </xf>
    <xf numFmtId="0" fontId="49" fillId="4" borderId="0" xfId="0" applyFont="1" applyFill="1"/>
    <xf numFmtId="0" fontId="49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horizontal="center"/>
    </xf>
    <xf numFmtId="164" fontId="49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72" fontId="2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wrapText="1"/>
    </xf>
    <xf numFmtId="0" fontId="2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3" fillId="0" borderId="0" xfId="0" applyFont="1" applyBorder="1"/>
    <xf numFmtId="0" fontId="16" fillId="0" borderId="1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0" borderId="10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textRotation="90" wrapText="1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16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/>
    </xf>
    <xf numFmtId="165" fontId="31" fillId="0" borderId="0" xfId="4" applyFont="1" applyFill="1" applyBorder="1" applyAlignment="1" applyProtection="1">
      <alignment horizontal="center" vertical="center"/>
      <protection locked="0"/>
    </xf>
    <xf numFmtId="2" fontId="31" fillId="6" borderId="6" xfId="5" applyNumberFormat="1" applyFont="1" applyFill="1" applyBorder="1" applyAlignment="1">
      <alignment horizontal="center" vertical="center"/>
    </xf>
    <xf numFmtId="2" fontId="31" fillId="6" borderId="9" xfId="5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textRotation="90" wrapText="1"/>
    </xf>
    <xf numFmtId="0" fontId="41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 textRotation="255" wrapText="1"/>
    </xf>
    <xf numFmtId="0" fontId="28" fillId="0" borderId="0" xfId="0" applyFont="1" applyBorder="1" applyAlignment="1">
      <alignment horizontal="center" vertical="center" textRotation="255" wrapText="1"/>
    </xf>
    <xf numFmtId="0" fontId="28" fillId="0" borderId="7" xfId="0" applyFont="1" applyBorder="1" applyAlignment="1">
      <alignment horizontal="center" vertical="center" textRotation="255" wrapText="1"/>
    </xf>
    <xf numFmtId="0" fontId="27" fillId="0" borderId="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4" fontId="28" fillId="0" borderId="8" xfId="0" applyNumberFormat="1" applyFont="1" applyBorder="1" applyAlignment="1">
      <alignment horizontal="center"/>
    </xf>
    <xf numFmtId="14" fontId="28" fillId="0" borderId="8" xfId="0" applyNumberFormat="1" applyFont="1" applyFill="1" applyBorder="1" applyAlignment="1">
      <alignment horizontal="center"/>
    </xf>
    <xf numFmtId="0" fontId="4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5" fillId="0" borderId="8" xfId="0" applyFont="1" applyBorder="1" applyAlignment="1"/>
    <xf numFmtId="0" fontId="15" fillId="0" borderId="1" xfId="0" applyFont="1" applyBorder="1" applyAlignme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5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7" fillId="0" borderId="7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0" fontId="54" fillId="0" borderId="17" xfId="7" applyFont="1" applyFill="1" applyBorder="1" applyAlignment="1">
      <alignment horizontal="right" wrapText="1"/>
    </xf>
    <xf numFmtId="1" fontId="4" fillId="0" borderId="8" xfId="8" applyNumberFormat="1" applyFont="1" applyFill="1" applyBorder="1" applyAlignment="1">
      <alignment horizontal="center" vertical="center"/>
    </xf>
    <xf numFmtId="0" fontId="54" fillId="0" borderId="18" xfId="7" applyFont="1" applyFill="1" applyBorder="1" applyAlignment="1">
      <alignment horizontal="right" wrapText="1"/>
    </xf>
    <xf numFmtId="0" fontId="52" fillId="0" borderId="0" xfId="0" applyFont="1" applyAlignment="1">
      <alignment horizontal="center"/>
    </xf>
  </cellXfs>
  <cellStyles count="9">
    <cellStyle name="Comma" xfId="2" builtinId="3"/>
    <cellStyle name="Normal" xfId="0" builtinId="0"/>
    <cellStyle name="Normal 2" xfId="3"/>
    <cellStyle name="Normal 5" xfId="6"/>
    <cellStyle name="Normal 6" xfId="8"/>
    <cellStyle name="Normal_AR-00-01" xfId="4"/>
    <cellStyle name="Normal_Sheet1" xfId="7"/>
    <cellStyle name="Normal_UB2000-12" xfId="5"/>
    <cellStyle name="RowLevel_3" xfId="1" builtinId="1" iLevel="2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0" workbookViewId="0">
      <selection activeCell="M7" sqref="M7"/>
    </sheetView>
  </sheetViews>
  <sheetFormatPr defaultRowHeight="11.25"/>
  <cols>
    <col min="1" max="1" width="24.5703125" style="33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10" ht="15.75" customHeight="1">
      <c r="A1" s="1" t="s">
        <v>0</v>
      </c>
      <c r="B1" s="1"/>
      <c r="C1" s="1"/>
      <c r="D1" s="1"/>
      <c r="E1" s="1"/>
      <c r="F1" s="1"/>
      <c r="G1" s="1"/>
    </row>
    <row r="2" spans="1:10" ht="13.5" customHeight="1">
      <c r="A2" s="3" t="s">
        <v>1</v>
      </c>
      <c r="B2" s="4"/>
      <c r="E2" s="6" t="s">
        <v>2</v>
      </c>
      <c r="F2" s="4"/>
    </row>
    <row r="3" spans="1:10" ht="15.75" customHeight="1">
      <c r="A3" s="396" t="s">
        <v>3</v>
      </c>
      <c r="B3" s="398" t="s">
        <v>4</v>
      </c>
      <c r="C3" s="7" t="s">
        <v>5</v>
      </c>
      <c r="D3" s="400" t="s">
        <v>6</v>
      </c>
      <c r="E3" s="401"/>
      <c r="F3" s="402"/>
      <c r="G3" s="7" t="s">
        <v>7</v>
      </c>
    </row>
    <row r="4" spans="1:10" ht="14.25" customHeight="1">
      <c r="A4" s="397"/>
      <c r="B4" s="399"/>
      <c r="C4" s="8" t="s">
        <v>8</v>
      </c>
      <c r="D4" s="7" t="s">
        <v>9</v>
      </c>
      <c r="E4" s="7" t="s">
        <v>10</v>
      </c>
      <c r="F4" s="7" t="s">
        <v>11</v>
      </c>
      <c r="G4" s="8" t="s">
        <v>11</v>
      </c>
    </row>
    <row r="5" spans="1:10" s="13" customFormat="1" ht="21" customHeight="1">
      <c r="A5" s="9" t="s">
        <v>12</v>
      </c>
      <c r="B5" s="10">
        <v>1</v>
      </c>
      <c r="C5" s="11">
        <f>SUM(C6+C27+C28)</f>
        <v>8518460.4000000004</v>
      </c>
      <c r="D5" s="11">
        <f>SUM(D6+D27+D28)</f>
        <v>9847427.8000000007</v>
      </c>
      <c r="E5" s="11">
        <f>SUM(E6+E27+E28)</f>
        <v>9289134.5</v>
      </c>
      <c r="F5" s="11">
        <f>(E5/D5)*100</f>
        <v>94.330567216750751</v>
      </c>
      <c r="G5" s="11">
        <f t="shared" ref="G5:G19" si="0">(E5/C5)*100</f>
        <v>109.04710550746938</v>
      </c>
      <c r="H5" s="12"/>
    </row>
    <row r="6" spans="1:10" ht="13.5" customHeight="1">
      <c r="A6" s="14" t="s">
        <v>13</v>
      </c>
      <c r="B6" s="15">
        <v>2</v>
      </c>
      <c r="C6" s="16">
        <f>C7+C24</f>
        <v>632838.89999999991</v>
      </c>
      <c r="D6" s="16">
        <f>D7+D24</f>
        <v>686939.5</v>
      </c>
      <c r="E6" s="16">
        <f>E7+E24</f>
        <v>780162.09999999986</v>
      </c>
      <c r="F6" s="16">
        <f>(E6/D6)*100</f>
        <v>113.57071474271021</v>
      </c>
      <c r="G6" s="16">
        <f t="shared" si="0"/>
        <v>123.27973201394542</v>
      </c>
      <c r="H6" s="17"/>
    </row>
    <row r="7" spans="1:10" ht="15" customHeight="1">
      <c r="A7" s="14" t="s">
        <v>14</v>
      </c>
      <c r="B7" s="15">
        <v>3</v>
      </c>
      <c r="C7" s="16">
        <f>SUM(C8+C14+C15+C16)</f>
        <v>596450.29999999993</v>
      </c>
      <c r="D7" s="16">
        <f>SUM(D8+D14+D15+D16)</f>
        <v>638781</v>
      </c>
      <c r="E7" s="16">
        <f>SUM(E8+E14+E15+E16)</f>
        <v>699779.49999999988</v>
      </c>
      <c r="F7" s="16">
        <f>(E7/D7)*100</f>
        <v>109.54920387425422</v>
      </c>
      <c r="G7" s="16">
        <f t="shared" si="0"/>
        <v>117.32402515347884</v>
      </c>
    </row>
    <row r="8" spans="1:10" ht="21" customHeight="1">
      <c r="A8" s="14" t="s">
        <v>15</v>
      </c>
      <c r="B8" s="15">
        <v>4</v>
      </c>
      <c r="C8" s="16">
        <f>SUM(C9:C13)</f>
        <v>536730.79999999993</v>
      </c>
      <c r="D8" s="16">
        <f>SUM(D9:D13)</f>
        <v>561368</v>
      </c>
      <c r="E8" s="16">
        <f>SUM(E9:E13)</f>
        <v>637067.69999999995</v>
      </c>
      <c r="F8" s="16">
        <f>(E8/D8)*100</f>
        <v>113.48486198002024</v>
      </c>
      <c r="G8" s="16">
        <f t="shared" si="0"/>
        <v>118.69408276923924</v>
      </c>
    </row>
    <row r="9" spans="1:10" ht="21.75" customHeight="1">
      <c r="A9" s="18" t="s">
        <v>16</v>
      </c>
      <c r="B9" s="19"/>
      <c r="C9" s="20">
        <v>498562.1</v>
      </c>
      <c r="D9" s="20">
        <v>526640</v>
      </c>
      <c r="E9" s="20">
        <v>567167</v>
      </c>
      <c r="F9" s="20">
        <f>(E9/D9)*100</f>
        <v>107.69538963998177</v>
      </c>
      <c r="G9" s="20">
        <f t="shared" si="0"/>
        <v>113.76055259715892</v>
      </c>
      <c r="H9" s="17"/>
    </row>
    <row r="10" spans="1:10" ht="21" customHeight="1">
      <c r="A10" s="21" t="s">
        <v>17</v>
      </c>
      <c r="B10" s="19">
        <v>5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10" ht="15" customHeight="1">
      <c r="A11" s="21" t="s">
        <v>18</v>
      </c>
      <c r="B11" s="19">
        <v>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10" ht="21.75" customHeight="1">
      <c r="A12" s="21" t="s">
        <v>19</v>
      </c>
      <c r="B12" s="19">
        <v>7</v>
      </c>
      <c r="C12" s="20">
        <v>32045</v>
      </c>
      <c r="D12" s="20">
        <v>34728</v>
      </c>
      <c r="E12" s="20">
        <v>69900.7</v>
      </c>
      <c r="F12" s="20">
        <f>(E12/D12)*100</f>
        <v>201.28052292098593</v>
      </c>
      <c r="G12" s="20">
        <f t="shared" si="0"/>
        <v>218.13293805585894</v>
      </c>
    </row>
    <row r="13" spans="1:10" ht="13.5" customHeight="1">
      <c r="A13" s="21" t="s">
        <v>20</v>
      </c>
      <c r="B13" s="19">
        <v>8</v>
      </c>
      <c r="C13" s="20">
        <v>6123.7</v>
      </c>
      <c r="D13" s="20">
        <v>0</v>
      </c>
      <c r="E13" s="20">
        <v>0</v>
      </c>
      <c r="F13" s="20">
        <v>0</v>
      </c>
      <c r="G13" s="20">
        <v>0</v>
      </c>
    </row>
    <row r="14" spans="1:10" s="13" customFormat="1" ht="15" customHeight="1">
      <c r="A14" s="22" t="s">
        <v>21</v>
      </c>
      <c r="B14" s="15">
        <v>9</v>
      </c>
      <c r="C14" s="16">
        <v>7854.6</v>
      </c>
      <c r="D14" s="16">
        <v>11720</v>
      </c>
      <c r="E14" s="16">
        <v>12704.2</v>
      </c>
      <c r="F14" s="16">
        <f>(E14/D14)*100</f>
        <v>108.39761092150171</v>
      </c>
      <c r="G14" s="16">
        <f>(E14/C14)*100</f>
        <v>161.742163827566</v>
      </c>
    </row>
    <row r="15" spans="1:10" ht="15" customHeight="1">
      <c r="A15" s="22" t="s">
        <v>22</v>
      </c>
      <c r="B15" s="15">
        <v>12</v>
      </c>
      <c r="C15" s="16">
        <v>908.9</v>
      </c>
      <c r="D15" s="16">
        <v>5290</v>
      </c>
      <c r="E15" s="16">
        <v>3627.9</v>
      </c>
      <c r="F15" s="16">
        <v>0</v>
      </c>
      <c r="G15" s="16">
        <f t="shared" si="0"/>
        <v>399.1528220926395</v>
      </c>
      <c r="H15" s="13"/>
      <c r="J15" s="23"/>
    </row>
    <row r="16" spans="1:10" ht="11.25" customHeight="1">
      <c r="A16" s="22" t="s">
        <v>23</v>
      </c>
      <c r="B16" s="15">
        <v>13</v>
      </c>
      <c r="C16" s="24">
        <v>50956</v>
      </c>
      <c r="D16" s="24">
        <f>SUM(D17:D23)</f>
        <v>60403</v>
      </c>
      <c r="E16" s="24">
        <f>SUM(E17:E23)</f>
        <v>46379.7</v>
      </c>
      <c r="F16" s="16">
        <f>(E16/D16)*100</f>
        <v>76.783769018095128</v>
      </c>
      <c r="G16" s="16">
        <f t="shared" si="0"/>
        <v>91.019114530182904</v>
      </c>
      <c r="J16" s="23"/>
    </row>
    <row r="17" spans="1:10" ht="12.75" customHeight="1">
      <c r="A17" s="25" t="s">
        <v>24</v>
      </c>
      <c r="B17" s="26">
        <v>14</v>
      </c>
      <c r="C17" s="27">
        <v>21719.9</v>
      </c>
      <c r="D17" s="27">
        <v>10194</v>
      </c>
      <c r="E17" s="27">
        <v>16649.099999999999</v>
      </c>
      <c r="F17" s="27">
        <f>(E17/D17)*100</f>
        <v>163.3225426721601</v>
      </c>
      <c r="G17" s="27">
        <f t="shared" si="0"/>
        <v>76.653667834566448</v>
      </c>
      <c r="J17" s="27"/>
    </row>
    <row r="18" spans="1:10" ht="12.75" customHeight="1">
      <c r="A18" s="25" t="s">
        <v>25</v>
      </c>
      <c r="B18" s="26">
        <v>15</v>
      </c>
      <c r="C18" s="27">
        <v>11263.1</v>
      </c>
      <c r="D18" s="27">
        <v>0</v>
      </c>
      <c r="E18" s="27">
        <v>3151.6</v>
      </c>
      <c r="F18" s="27">
        <v>0</v>
      </c>
      <c r="G18" s="27">
        <f t="shared" si="0"/>
        <v>27.981639157958288</v>
      </c>
      <c r="I18" s="27"/>
      <c r="J18" s="27"/>
    </row>
    <row r="19" spans="1:10" ht="12.75" customHeight="1">
      <c r="A19" s="25" t="s">
        <v>26</v>
      </c>
      <c r="B19" s="26">
        <v>16</v>
      </c>
      <c r="C19" s="27">
        <v>12712.4</v>
      </c>
      <c r="D19" s="27">
        <v>46759</v>
      </c>
      <c r="E19" s="27">
        <v>24123.1</v>
      </c>
      <c r="F19" s="27">
        <f>(E19/D19)*100</f>
        <v>51.590282084732351</v>
      </c>
      <c r="G19" s="27">
        <f t="shared" si="0"/>
        <v>189.76039142884113</v>
      </c>
      <c r="J19" s="27"/>
    </row>
    <row r="20" spans="1:10" ht="12.75" customHeight="1">
      <c r="A20" s="25" t="s">
        <v>27</v>
      </c>
      <c r="B20" s="26">
        <v>17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J20" s="27"/>
    </row>
    <row r="21" spans="1:10" ht="12.75" customHeight="1">
      <c r="A21" s="25" t="s">
        <v>28</v>
      </c>
      <c r="B21" s="26">
        <v>18</v>
      </c>
      <c r="C21" s="27">
        <v>5091.6000000000004</v>
      </c>
      <c r="D21" s="27">
        <v>0</v>
      </c>
      <c r="E21" s="27">
        <v>479</v>
      </c>
      <c r="F21" s="27">
        <v>0</v>
      </c>
      <c r="G21" s="27">
        <v>0</v>
      </c>
      <c r="J21" s="27"/>
    </row>
    <row r="22" spans="1:10" ht="12.75" customHeight="1">
      <c r="A22" s="25" t="s">
        <v>29</v>
      </c>
      <c r="B22" s="26">
        <v>19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J22" s="27"/>
    </row>
    <row r="23" spans="1:10" ht="12.75" customHeight="1">
      <c r="A23" s="21" t="s">
        <v>30</v>
      </c>
      <c r="B23" s="19">
        <v>20</v>
      </c>
      <c r="C23" s="20">
        <v>169</v>
      </c>
      <c r="D23" s="20">
        <v>3450</v>
      </c>
      <c r="E23" s="20">
        <v>1976.9</v>
      </c>
      <c r="F23" s="27">
        <f>(E23/D23)*100</f>
        <v>57.301449275362323</v>
      </c>
      <c r="G23" s="27">
        <f>(E23/C23)*100</f>
        <v>1169.7633136094676</v>
      </c>
      <c r="J23" s="20"/>
    </row>
    <row r="24" spans="1:10" ht="18.75" customHeight="1">
      <c r="A24" s="22" t="s">
        <v>31</v>
      </c>
      <c r="B24" s="15">
        <v>19</v>
      </c>
      <c r="C24" s="16">
        <f>SUM(C25:C26)</f>
        <v>36388.6</v>
      </c>
      <c r="D24" s="16">
        <f>SUM(D25:D26)</f>
        <v>48158.5</v>
      </c>
      <c r="E24" s="16">
        <f>SUM(E25:E26)</f>
        <v>80382.600000000006</v>
      </c>
      <c r="F24" s="16">
        <f>(E24/D24)*100</f>
        <v>166.912590716073</v>
      </c>
      <c r="G24" s="16">
        <f>(E24/C24)*100</f>
        <v>220.90050180551054</v>
      </c>
      <c r="J24" s="28"/>
    </row>
    <row r="25" spans="1:10" ht="21.75" customHeight="1">
      <c r="A25" s="25" t="s">
        <v>32</v>
      </c>
      <c r="B25" s="26">
        <v>22</v>
      </c>
      <c r="C25" s="27">
        <v>5366.4</v>
      </c>
      <c r="D25" s="27">
        <v>27223.5</v>
      </c>
      <c r="E25" s="27">
        <v>57518.9</v>
      </c>
      <c r="F25" s="16">
        <v>0</v>
      </c>
      <c r="G25" s="27">
        <f>(E25/C25)*100</f>
        <v>1071.8340041741205</v>
      </c>
      <c r="J25" s="23"/>
    </row>
    <row r="26" spans="1:10" ht="15" customHeight="1">
      <c r="A26" s="21" t="s">
        <v>33</v>
      </c>
      <c r="B26" s="19">
        <v>23</v>
      </c>
      <c r="C26" s="27">
        <v>31022.2</v>
      </c>
      <c r="D26" s="20">
        <v>20935</v>
      </c>
      <c r="E26" s="27">
        <v>22863.7</v>
      </c>
      <c r="F26" s="27">
        <f>(E26/D26)*100</f>
        <v>109.21280152854071</v>
      </c>
      <c r="G26" s="27">
        <f>(E26/C26)*100</f>
        <v>73.701091476426555</v>
      </c>
    </row>
    <row r="27" spans="1:10" s="13" customFormat="1" ht="15" customHeight="1">
      <c r="A27" s="21" t="s">
        <v>34</v>
      </c>
      <c r="B27" s="19">
        <v>24</v>
      </c>
      <c r="C27" s="20">
        <v>13511.6</v>
      </c>
      <c r="D27" s="20">
        <v>7500</v>
      </c>
      <c r="E27" s="20">
        <v>105604.1</v>
      </c>
      <c r="F27" s="27">
        <v>0</v>
      </c>
      <c r="G27" s="27">
        <f>(E27/C27)*100</f>
        <v>781.58101187128102</v>
      </c>
    </row>
    <row r="28" spans="1:10" ht="15.75" customHeight="1">
      <c r="A28" s="22" t="s">
        <v>35</v>
      </c>
      <c r="B28" s="15">
        <v>26</v>
      </c>
      <c r="C28" s="16">
        <v>7872109.9000000004</v>
      </c>
      <c r="D28" s="16">
        <f>SUM(D29:D32)</f>
        <v>9152988.3000000007</v>
      </c>
      <c r="E28" s="16">
        <f>SUM(E29:E32)</f>
        <v>8403368.3000000007</v>
      </c>
      <c r="F28" s="16">
        <f t="shared" ref="F28:F35" si="1">(E28/D28)*100</f>
        <v>91.81010643267183</v>
      </c>
      <c r="G28" s="16">
        <f t="shared" ref="G28:G35" si="2">(E28/C28)*100</f>
        <v>106.74861513302807</v>
      </c>
    </row>
    <row r="29" spans="1:10" ht="22.5" customHeight="1">
      <c r="A29" s="25" t="s">
        <v>36</v>
      </c>
      <c r="B29" s="26">
        <v>28</v>
      </c>
      <c r="C29" s="27">
        <v>2105700</v>
      </c>
      <c r="D29" s="27">
        <v>2468100</v>
      </c>
      <c r="E29" s="27">
        <v>2468100</v>
      </c>
      <c r="F29" s="27">
        <f t="shared" si="1"/>
        <v>100</v>
      </c>
      <c r="G29" s="27">
        <f t="shared" si="2"/>
        <v>117.21042883601653</v>
      </c>
    </row>
    <row r="30" spans="1:10" ht="22.5" customHeight="1">
      <c r="A30" s="25" t="s">
        <v>37</v>
      </c>
      <c r="B30" s="26"/>
      <c r="C30" s="27">
        <v>4905528.3</v>
      </c>
      <c r="D30" s="27">
        <v>5172688.3</v>
      </c>
      <c r="E30" s="27">
        <v>5306973.7</v>
      </c>
      <c r="F30" s="27">
        <v>0</v>
      </c>
      <c r="G30" s="27">
        <v>0</v>
      </c>
    </row>
    <row r="31" spans="1:10" ht="22.5" customHeight="1">
      <c r="A31" s="25" t="s">
        <v>38</v>
      </c>
      <c r="B31" s="26"/>
      <c r="C31" s="27">
        <v>646350.5</v>
      </c>
      <c r="D31" s="27">
        <v>1512200</v>
      </c>
      <c r="E31" s="5">
        <v>628294.6</v>
      </c>
      <c r="F31" s="27">
        <v>0</v>
      </c>
      <c r="G31" s="27">
        <v>0</v>
      </c>
    </row>
    <row r="32" spans="1:10" ht="24" customHeight="1">
      <c r="A32" s="25" t="s">
        <v>39</v>
      </c>
      <c r="B32" s="26"/>
      <c r="C32" s="27">
        <v>1625546.8</v>
      </c>
      <c r="D32" s="27">
        <v>0</v>
      </c>
      <c r="E32" s="27">
        <v>0</v>
      </c>
      <c r="F32" s="27" t="e">
        <f t="shared" si="1"/>
        <v>#DIV/0!</v>
      </c>
      <c r="G32" s="27">
        <f t="shared" si="2"/>
        <v>0</v>
      </c>
    </row>
    <row r="33" spans="1:8" ht="26.25" customHeight="1">
      <c r="A33" s="22" t="s">
        <v>40</v>
      </c>
      <c r="B33" s="15">
        <v>29</v>
      </c>
      <c r="C33" s="16">
        <f>C5-C28</f>
        <v>646350.5</v>
      </c>
      <c r="D33" s="16">
        <f>D5-D28</f>
        <v>694439.5</v>
      </c>
      <c r="E33" s="16">
        <f>E5-E28</f>
        <v>885766.19999999925</v>
      </c>
      <c r="F33" s="16">
        <f t="shared" si="1"/>
        <v>127.55124096483557</v>
      </c>
      <c r="G33" s="16">
        <f t="shared" si="2"/>
        <v>137.04115646232179</v>
      </c>
    </row>
    <row r="34" spans="1:8" ht="24.75" customHeight="1">
      <c r="A34" s="25" t="s">
        <v>41</v>
      </c>
      <c r="B34" s="26">
        <v>30</v>
      </c>
      <c r="C34" s="20">
        <v>176672.3</v>
      </c>
      <c r="D34" s="20">
        <v>309045.90000000002</v>
      </c>
      <c r="E34" s="20">
        <v>510302.5</v>
      </c>
      <c r="F34" s="27">
        <f t="shared" si="1"/>
        <v>165.12191231140744</v>
      </c>
      <c r="G34" s="27">
        <f t="shared" si="2"/>
        <v>288.8412614767567</v>
      </c>
      <c r="H34" s="17"/>
    </row>
    <row r="35" spans="1:8" ht="18.75" customHeight="1">
      <c r="A35" s="29" t="s">
        <v>42</v>
      </c>
      <c r="B35" s="30">
        <v>31</v>
      </c>
      <c r="C35" s="31">
        <f>C33+C34</f>
        <v>823022.8</v>
      </c>
      <c r="D35" s="31">
        <f>D33+D34</f>
        <v>1003485.4</v>
      </c>
      <c r="E35" s="31">
        <f>E33+E34</f>
        <v>1396068.6999999993</v>
      </c>
      <c r="F35" s="31">
        <f t="shared" si="1"/>
        <v>139.12197427087619</v>
      </c>
      <c r="G35" s="31">
        <f t="shared" si="2"/>
        <v>169.62697752723244</v>
      </c>
    </row>
    <row r="36" spans="1:8" ht="30.75" customHeight="1">
      <c r="A36" s="403"/>
      <c r="B36" s="403"/>
      <c r="C36" s="403"/>
      <c r="D36" s="403"/>
      <c r="E36" s="403"/>
      <c r="F36" s="403"/>
      <c r="G36" s="403"/>
    </row>
    <row r="37" spans="1:8">
      <c r="A37" s="32"/>
      <c r="B37" s="32"/>
      <c r="C37" s="32"/>
      <c r="E37" s="32"/>
      <c r="F37" s="32"/>
      <c r="G37" s="32"/>
    </row>
    <row r="38" spans="1:8" ht="23.25" customHeight="1">
      <c r="D38" s="34"/>
      <c r="E38" s="34"/>
    </row>
    <row r="39" spans="1:8" ht="10.5" customHeight="1">
      <c r="D39" s="34"/>
      <c r="E39" s="34"/>
    </row>
    <row r="40" spans="1:8" ht="38.25" customHeight="1">
      <c r="C40" s="34"/>
    </row>
    <row r="41" spans="1:8" ht="30" customHeight="1"/>
  </sheetData>
  <mergeCells count="5">
    <mergeCell ref="A1:G1"/>
    <mergeCell ref="A3:A4"/>
    <mergeCell ref="B3:B4"/>
    <mergeCell ref="D3:F3"/>
    <mergeCell ref="A36:G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F48"/>
  <sheetViews>
    <sheetView topLeftCell="A34" workbookViewId="0">
      <selection activeCell="H39" sqref="H39"/>
    </sheetView>
  </sheetViews>
  <sheetFormatPr defaultRowHeight="12.75"/>
  <cols>
    <col min="1" max="1" width="10.28515625" style="147" customWidth="1"/>
    <col min="2" max="2" width="30.7109375" style="147" customWidth="1"/>
    <col min="3" max="3" width="12" style="147" customWidth="1"/>
    <col min="4" max="5" width="11" style="147" customWidth="1"/>
    <col min="6" max="6" width="9.28515625" style="147" customWidth="1"/>
    <col min="7" max="16384" width="9.140625" style="147"/>
  </cols>
  <sheetData>
    <row r="34" spans="1:6" ht="51" customHeight="1">
      <c r="A34" s="490" t="s">
        <v>204</v>
      </c>
      <c r="B34" s="490"/>
      <c r="C34" s="490"/>
      <c r="D34" s="490"/>
      <c r="E34" s="490"/>
      <c r="F34" s="490"/>
    </row>
    <row r="35" spans="1:6" ht="17.25" customHeight="1">
      <c r="A35" s="491" t="s">
        <v>188</v>
      </c>
      <c r="B35" s="491"/>
      <c r="C35" s="491"/>
      <c r="D35" s="491"/>
      <c r="E35" s="148"/>
      <c r="F35" s="148"/>
    </row>
    <row r="36" spans="1:6" ht="43.5" customHeight="1">
      <c r="A36" s="492" t="s">
        <v>205</v>
      </c>
      <c r="B36" s="493"/>
      <c r="C36" s="149" t="s">
        <v>206</v>
      </c>
      <c r="D36" s="136" t="s">
        <v>207</v>
      </c>
      <c r="E36" s="149" t="s">
        <v>208</v>
      </c>
      <c r="F36" s="136" t="s">
        <v>209</v>
      </c>
    </row>
    <row r="37" spans="1:6" ht="17.25" customHeight="1">
      <c r="A37" s="143" t="s">
        <v>210</v>
      </c>
      <c r="B37" s="143"/>
      <c r="C37" s="143">
        <f t="shared" ref="C37:D37" si="0">C39+C40+C41</f>
        <v>5207</v>
      </c>
      <c r="D37" s="143">
        <f t="shared" si="0"/>
        <v>5712</v>
      </c>
      <c r="E37" s="143">
        <f>E39+E40+E41</f>
        <v>6489</v>
      </c>
      <c r="F37" s="150">
        <f>E37/D37*100</f>
        <v>113.60294117647058</v>
      </c>
    </row>
    <row r="38" spans="1:6" ht="17.25" customHeight="1">
      <c r="A38" s="494" t="s">
        <v>211</v>
      </c>
      <c r="B38" s="494"/>
      <c r="C38" s="494"/>
      <c r="D38" s="494"/>
      <c r="E38" s="494"/>
    </row>
    <row r="39" spans="1:6" ht="17.25" customHeight="1">
      <c r="A39" s="143"/>
      <c r="B39" s="143" t="s">
        <v>212</v>
      </c>
      <c r="C39" s="143">
        <v>1413</v>
      </c>
      <c r="D39" s="143">
        <v>1411</v>
      </c>
      <c r="E39" s="143">
        <v>1557</v>
      </c>
      <c r="F39" s="150">
        <f t="shared" ref="F39:F42" si="1">E39/D39*100</f>
        <v>110.34727143869596</v>
      </c>
    </row>
    <row r="40" spans="1:6" ht="17.25" customHeight="1">
      <c r="A40" s="143"/>
      <c r="B40" s="143" t="s">
        <v>213</v>
      </c>
      <c r="C40" s="143">
        <v>2850</v>
      </c>
      <c r="D40" s="143">
        <v>3392</v>
      </c>
      <c r="E40" s="143">
        <v>3351</v>
      </c>
      <c r="F40" s="150">
        <f t="shared" si="1"/>
        <v>98.791273584905653</v>
      </c>
    </row>
    <row r="41" spans="1:6" ht="17.25" customHeight="1">
      <c r="A41" s="143"/>
      <c r="B41" s="143" t="s">
        <v>214</v>
      </c>
      <c r="C41" s="143">
        <v>944</v>
      </c>
      <c r="D41" s="143">
        <v>909</v>
      </c>
      <c r="E41" s="143">
        <v>1581</v>
      </c>
      <c r="F41" s="150">
        <f t="shared" si="1"/>
        <v>173.92739273927393</v>
      </c>
    </row>
    <row r="42" spans="1:6" ht="17.25" customHeight="1">
      <c r="A42" s="143" t="s">
        <v>215</v>
      </c>
      <c r="B42" s="143"/>
      <c r="C42" s="141">
        <f>SUM(C44:C48)</f>
        <v>2073.6999999999998</v>
      </c>
      <c r="D42" s="141">
        <f>SUM(D44:D48)</f>
        <v>3574.4</v>
      </c>
      <c r="E42" s="141">
        <f>SUM(E44:E48)</f>
        <v>4037.4</v>
      </c>
      <c r="F42" s="150">
        <f t="shared" si="1"/>
        <v>112.95322291853178</v>
      </c>
    </row>
    <row r="43" spans="1:6" ht="17.25" customHeight="1">
      <c r="A43" s="494" t="s">
        <v>211</v>
      </c>
      <c r="B43" s="494"/>
      <c r="C43" s="494"/>
      <c r="D43" s="494"/>
      <c r="E43" s="494"/>
    </row>
    <row r="44" spans="1:6" ht="17.25" customHeight="1">
      <c r="A44" s="143"/>
      <c r="B44" s="143" t="s">
        <v>216</v>
      </c>
      <c r="C44" s="141">
        <v>1634</v>
      </c>
      <c r="D44" s="141">
        <v>2925</v>
      </c>
      <c r="E44" s="141">
        <v>3201.8</v>
      </c>
      <c r="F44" s="150">
        <f t="shared" ref="F44:F47" si="2">E44/D44*100</f>
        <v>109.46324786324786</v>
      </c>
    </row>
    <row r="45" spans="1:6" ht="17.25" customHeight="1">
      <c r="A45" s="143"/>
      <c r="B45" s="151" t="s">
        <v>217</v>
      </c>
      <c r="C45" s="152">
        <v>305.5</v>
      </c>
      <c r="D45" s="152">
        <v>475.4</v>
      </c>
      <c r="E45" s="153">
        <v>590.20000000000005</v>
      </c>
      <c r="F45" s="150">
        <f t="shared" si="2"/>
        <v>124.1480858224653</v>
      </c>
    </row>
    <row r="46" spans="1:6" ht="17.25" customHeight="1">
      <c r="A46" s="143"/>
      <c r="B46" s="143" t="s">
        <v>218</v>
      </c>
      <c r="C46" s="141">
        <v>65.8</v>
      </c>
      <c r="D46" s="141">
        <v>96</v>
      </c>
      <c r="E46" s="141">
        <v>127.3</v>
      </c>
      <c r="F46" s="150">
        <f t="shared" si="2"/>
        <v>132.60416666666666</v>
      </c>
    </row>
    <row r="47" spans="1:6" ht="17.25" customHeight="1">
      <c r="A47" s="143"/>
      <c r="B47" s="143" t="s">
        <v>219</v>
      </c>
      <c r="C47" s="141">
        <v>68.400000000000006</v>
      </c>
      <c r="D47" s="143">
        <v>78</v>
      </c>
      <c r="E47" s="141">
        <v>118.1</v>
      </c>
      <c r="F47" s="150">
        <f t="shared" si="2"/>
        <v>151.41025641025641</v>
      </c>
    </row>
    <row r="48" spans="1:6" ht="17.25" customHeight="1">
      <c r="A48" s="154"/>
      <c r="B48" s="154" t="s">
        <v>220</v>
      </c>
      <c r="C48" s="154">
        <v>0</v>
      </c>
      <c r="D48" s="154">
        <v>0</v>
      </c>
      <c r="E48" s="154">
        <v>0</v>
      </c>
      <c r="F48" s="155">
        <v>0</v>
      </c>
    </row>
  </sheetData>
  <mergeCells count="5">
    <mergeCell ref="A34:F34"/>
    <mergeCell ref="A35:D35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4" workbookViewId="0">
      <selection activeCell="M20" sqref="M20"/>
    </sheetView>
  </sheetViews>
  <sheetFormatPr defaultRowHeight="11.25"/>
  <cols>
    <col min="1" max="1" width="1.7109375" style="158" customWidth="1"/>
    <col min="2" max="2" width="1.140625" style="158" customWidth="1"/>
    <col min="3" max="3" width="1" style="158" customWidth="1"/>
    <col min="4" max="4" width="4" style="158" customWidth="1"/>
    <col min="5" max="5" width="26.140625" style="158" customWidth="1"/>
    <col min="6" max="6" width="4.42578125" style="158" customWidth="1"/>
    <col min="7" max="7" width="26.5703125" style="158" customWidth="1"/>
    <col min="8" max="10" width="10.42578125" style="159" customWidth="1"/>
    <col min="11" max="16" width="9.140625" style="158"/>
    <col min="17" max="17" width="19.5703125" style="158" customWidth="1"/>
    <col min="18" max="19" width="8.7109375" style="159" customWidth="1"/>
    <col min="20" max="20" width="8.7109375" style="158" customWidth="1"/>
    <col min="21" max="256" width="9.140625" style="158"/>
    <col min="257" max="257" width="1.7109375" style="158" customWidth="1"/>
    <col min="258" max="258" width="1.140625" style="158" customWidth="1"/>
    <col min="259" max="259" width="1" style="158" customWidth="1"/>
    <col min="260" max="260" width="4" style="158" customWidth="1"/>
    <col min="261" max="261" width="26.140625" style="158" customWidth="1"/>
    <col min="262" max="262" width="4.42578125" style="158" customWidth="1"/>
    <col min="263" max="263" width="26.5703125" style="158" customWidth="1"/>
    <col min="264" max="266" width="10.42578125" style="158" customWidth="1"/>
    <col min="267" max="272" width="9.140625" style="158"/>
    <col min="273" max="273" width="19.5703125" style="158" customWidth="1"/>
    <col min="274" max="276" width="8.7109375" style="158" customWidth="1"/>
    <col min="277" max="512" width="9.140625" style="158"/>
    <col min="513" max="513" width="1.7109375" style="158" customWidth="1"/>
    <col min="514" max="514" width="1.140625" style="158" customWidth="1"/>
    <col min="515" max="515" width="1" style="158" customWidth="1"/>
    <col min="516" max="516" width="4" style="158" customWidth="1"/>
    <col min="517" max="517" width="26.140625" style="158" customWidth="1"/>
    <col min="518" max="518" width="4.42578125" style="158" customWidth="1"/>
    <col min="519" max="519" width="26.5703125" style="158" customWidth="1"/>
    <col min="520" max="522" width="10.42578125" style="158" customWidth="1"/>
    <col min="523" max="528" width="9.140625" style="158"/>
    <col min="529" max="529" width="19.5703125" style="158" customWidth="1"/>
    <col min="530" max="532" width="8.7109375" style="158" customWidth="1"/>
    <col min="533" max="768" width="9.140625" style="158"/>
    <col min="769" max="769" width="1.7109375" style="158" customWidth="1"/>
    <col min="770" max="770" width="1.140625" style="158" customWidth="1"/>
    <col min="771" max="771" width="1" style="158" customWidth="1"/>
    <col min="772" max="772" width="4" style="158" customWidth="1"/>
    <col min="773" max="773" width="26.140625" style="158" customWidth="1"/>
    <col min="774" max="774" width="4.42578125" style="158" customWidth="1"/>
    <col min="775" max="775" width="26.5703125" style="158" customWidth="1"/>
    <col min="776" max="778" width="10.42578125" style="158" customWidth="1"/>
    <col min="779" max="784" width="9.140625" style="158"/>
    <col min="785" max="785" width="19.5703125" style="158" customWidth="1"/>
    <col min="786" max="788" width="8.7109375" style="158" customWidth="1"/>
    <col min="789" max="1024" width="9.140625" style="158"/>
    <col min="1025" max="1025" width="1.7109375" style="158" customWidth="1"/>
    <col min="1026" max="1026" width="1.140625" style="158" customWidth="1"/>
    <col min="1027" max="1027" width="1" style="158" customWidth="1"/>
    <col min="1028" max="1028" width="4" style="158" customWidth="1"/>
    <col min="1029" max="1029" width="26.140625" style="158" customWidth="1"/>
    <col min="1030" max="1030" width="4.42578125" style="158" customWidth="1"/>
    <col min="1031" max="1031" width="26.5703125" style="158" customWidth="1"/>
    <col min="1032" max="1034" width="10.42578125" style="158" customWidth="1"/>
    <col min="1035" max="1040" width="9.140625" style="158"/>
    <col min="1041" max="1041" width="19.5703125" style="158" customWidth="1"/>
    <col min="1042" max="1044" width="8.7109375" style="158" customWidth="1"/>
    <col min="1045" max="1280" width="9.140625" style="158"/>
    <col min="1281" max="1281" width="1.7109375" style="158" customWidth="1"/>
    <col min="1282" max="1282" width="1.140625" style="158" customWidth="1"/>
    <col min="1283" max="1283" width="1" style="158" customWidth="1"/>
    <col min="1284" max="1284" width="4" style="158" customWidth="1"/>
    <col min="1285" max="1285" width="26.140625" style="158" customWidth="1"/>
    <col min="1286" max="1286" width="4.42578125" style="158" customWidth="1"/>
    <col min="1287" max="1287" width="26.5703125" style="158" customWidth="1"/>
    <col min="1288" max="1290" width="10.42578125" style="158" customWidth="1"/>
    <col min="1291" max="1296" width="9.140625" style="158"/>
    <col min="1297" max="1297" width="19.5703125" style="158" customWidth="1"/>
    <col min="1298" max="1300" width="8.7109375" style="158" customWidth="1"/>
    <col min="1301" max="1536" width="9.140625" style="158"/>
    <col min="1537" max="1537" width="1.7109375" style="158" customWidth="1"/>
    <col min="1538" max="1538" width="1.140625" style="158" customWidth="1"/>
    <col min="1539" max="1539" width="1" style="158" customWidth="1"/>
    <col min="1540" max="1540" width="4" style="158" customWidth="1"/>
    <col min="1541" max="1541" width="26.140625" style="158" customWidth="1"/>
    <col min="1542" max="1542" width="4.42578125" style="158" customWidth="1"/>
    <col min="1543" max="1543" width="26.5703125" style="158" customWidth="1"/>
    <col min="1544" max="1546" width="10.42578125" style="158" customWidth="1"/>
    <col min="1547" max="1552" width="9.140625" style="158"/>
    <col min="1553" max="1553" width="19.5703125" style="158" customWidth="1"/>
    <col min="1554" max="1556" width="8.7109375" style="158" customWidth="1"/>
    <col min="1557" max="1792" width="9.140625" style="158"/>
    <col min="1793" max="1793" width="1.7109375" style="158" customWidth="1"/>
    <col min="1794" max="1794" width="1.140625" style="158" customWidth="1"/>
    <col min="1795" max="1795" width="1" style="158" customWidth="1"/>
    <col min="1796" max="1796" width="4" style="158" customWidth="1"/>
    <col min="1797" max="1797" width="26.140625" style="158" customWidth="1"/>
    <col min="1798" max="1798" width="4.42578125" style="158" customWidth="1"/>
    <col min="1799" max="1799" width="26.5703125" style="158" customWidth="1"/>
    <col min="1800" max="1802" width="10.42578125" style="158" customWidth="1"/>
    <col min="1803" max="1808" width="9.140625" style="158"/>
    <col min="1809" max="1809" width="19.5703125" style="158" customWidth="1"/>
    <col min="1810" max="1812" width="8.7109375" style="158" customWidth="1"/>
    <col min="1813" max="2048" width="9.140625" style="158"/>
    <col min="2049" max="2049" width="1.7109375" style="158" customWidth="1"/>
    <col min="2050" max="2050" width="1.140625" style="158" customWidth="1"/>
    <col min="2051" max="2051" width="1" style="158" customWidth="1"/>
    <col min="2052" max="2052" width="4" style="158" customWidth="1"/>
    <col min="2053" max="2053" width="26.140625" style="158" customWidth="1"/>
    <col min="2054" max="2054" width="4.42578125" style="158" customWidth="1"/>
    <col min="2055" max="2055" width="26.5703125" style="158" customWidth="1"/>
    <col min="2056" max="2058" width="10.42578125" style="158" customWidth="1"/>
    <col min="2059" max="2064" width="9.140625" style="158"/>
    <col min="2065" max="2065" width="19.5703125" style="158" customWidth="1"/>
    <col min="2066" max="2068" width="8.7109375" style="158" customWidth="1"/>
    <col min="2069" max="2304" width="9.140625" style="158"/>
    <col min="2305" max="2305" width="1.7109375" style="158" customWidth="1"/>
    <col min="2306" max="2306" width="1.140625" style="158" customWidth="1"/>
    <col min="2307" max="2307" width="1" style="158" customWidth="1"/>
    <col min="2308" max="2308" width="4" style="158" customWidth="1"/>
    <col min="2309" max="2309" width="26.140625" style="158" customWidth="1"/>
    <col min="2310" max="2310" width="4.42578125" style="158" customWidth="1"/>
    <col min="2311" max="2311" width="26.5703125" style="158" customWidth="1"/>
    <col min="2312" max="2314" width="10.42578125" style="158" customWidth="1"/>
    <col min="2315" max="2320" width="9.140625" style="158"/>
    <col min="2321" max="2321" width="19.5703125" style="158" customWidth="1"/>
    <col min="2322" max="2324" width="8.7109375" style="158" customWidth="1"/>
    <col min="2325" max="2560" width="9.140625" style="158"/>
    <col min="2561" max="2561" width="1.7109375" style="158" customWidth="1"/>
    <col min="2562" max="2562" width="1.140625" style="158" customWidth="1"/>
    <col min="2563" max="2563" width="1" style="158" customWidth="1"/>
    <col min="2564" max="2564" width="4" style="158" customWidth="1"/>
    <col min="2565" max="2565" width="26.140625" style="158" customWidth="1"/>
    <col min="2566" max="2566" width="4.42578125" style="158" customWidth="1"/>
    <col min="2567" max="2567" width="26.5703125" style="158" customWidth="1"/>
    <col min="2568" max="2570" width="10.42578125" style="158" customWidth="1"/>
    <col min="2571" max="2576" width="9.140625" style="158"/>
    <col min="2577" max="2577" width="19.5703125" style="158" customWidth="1"/>
    <col min="2578" max="2580" width="8.7109375" style="158" customWidth="1"/>
    <col min="2581" max="2816" width="9.140625" style="158"/>
    <col min="2817" max="2817" width="1.7109375" style="158" customWidth="1"/>
    <col min="2818" max="2818" width="1.140625" style="158" customWidth="1"/>
    <col min="2819" max="2819" width="1" style="158" customWidth="1"/>
    <col min="2820" max="2820" width="4" style="158" customWidth="1"/>
    <col min="2821" max="2821" width="26.140625" style="158" customWidth="1"/>
    <col min="2822" max="2822" width="4.42578125" style="158" customWidth="1"/>
    <col min="2823" max="2823" width="26.5703125" style="158" customWidth="1"/>
    <col min="2824" max="2826" width="10.42578125" style="158" customWidth="1"/>
    <col min="2827" max="2832" width="9.140625" style="158"/>
    <col min="2833" max="2833" width="19.5703125" style="158" customWidth="1"/>
    <col min="2834" max="2836" width="8.7109375" style="158" customWidth="1"/>
    <col min="2837" max="3072" width="9.140625" style="158"/>
    <col min="3073" max="3073" width="1.7109375" style="158" customWidth="1"/>
    <col min="3074" max="3074" width="1.140625" style="158" customWidth="1"/>
    <col min="3075" max="3075" width="1" style="158" customWidth="1"/>
    <col min="3076" max="3076" width="4" style="158" customWidth="1"/>
    <col min="3077" max="3077" width="26.140625" style="158" customWidth="1"/>
    <col min="3078" max="3078" width="4.42578125" style="158" customWidth="1"/>
    <col min="3079" max="3079" width="26.5703125" style="158" customWidth="1"/>
    <col min="3080" max="3082" width="10.42578125" style="158" customWidth="1"/>
    <col min="3083" max="3088" width="9.140625" style="158"/>
    <col min="3089" max="3089" width="19.5703125" style="158" customWidth="1"/>
    <col min="3090" max="3092" width="8.7109375" style="158" customWidth="1"/>
    <col min="3093" max="3328" width="9.140625" style="158"/>
    <col min="3329" max="3329" width="1.7109375" style="158" customWidth="1"/>
    <col min="3330" max="3330" width="1.140625" style="158" customWidth="1"/>
    <col min="3331" max="3331" width="1" style="158" customWidth="1"/>
    <col min="3332" max="3332" width="4" style="158" customWidth="1"/>
    <col min="3333" max="3333" width="26.140625" style="158" customWidth="1"/>
    <col min="3334" max="3334" width="4.42578125" style="158" customWidth="1"/>
    <col min="3335" max="3335" width="26.5703125" style="158" customWidth="1"/>
    <col min="3336" max="3338" width="10.42578125" style="158" customWidth="1"/>
    <col min="3339" max="3344" width="9.140625" style="158"/>
    <col min="3345" max="3345" width="19.5703125" style="158" customWidth="1"/>
    <col min="3346" max="3348" width="8.7109375" style="158" customWidth="1"/>
    <col min="3349" max="3584" width="9.140625" style="158"/>
    <col min="3585" max="3585" width="1.7109375" style="158" customWidth="1"/>
    <col min="3586" max="3586" width="1.140625" style="158" customWidth="1"/>
    <col min="3587" max="3587" width="1" style="158" customWidth="1"/>
    <col min="3588" max="3588" width="4" style="158" customWidth="1"/>
    <col min="3589" max="3589" width="26.140625" style="158" customWidth="1"/>
    <col min="3590" max="3590" width="4.42578125" style="158" customWidth="1"/>
    <col min="3591" max="3591" width="26.5703125" style="158" customWidth="1"/>
    <col min="3592" max="3594" width="10.42578125" style="158" customWidth="1"/>
    <col min="3595" max="3600" width="9.140625" style="158"/>
    <col min="3601" max="3601" width="19.5703125" style="158" customWidth="1"/>
    <col min="3602" max="3604" width="8.7109375" style="158" customWidth="1"/>
    <col min="3605" max="3840" width="9.140625" style="158"/>
    <col min="3841" max="3841" width="1.7109375" style="158" customWidth="1"/>
    <col min="3842" max="3842" width="1.140625" style="158" customWidth="1"/>
    <col min="3843" max="3843" width="1" style="158" customWidth="1"/>
    <col min="3844" max="3844" width="4" style="158" customWidth="1"/>
    <col min="3845" max="3845" width="26.140625" style="158" customWidth="1"/>
    <col min="3846" max="3846" width="4.42578125" style="158" customWidth="1"/>
    <col min="3847" max="3847" width="26.5703125" style="158" customWidth="1"/>
    <col min="3848" max="3850" width="10.42578125" style="158" customWidth="1"/>
    <col min="3851" max="3856" width="9.140625" style="158"/>
    <col min="3857" max="3857" width="19.5703125" style="158" customWidth="1"/>
    <col min="3858" max="3860" width="8.7109375" style="158" customWidth="1"/>
    <col min="3861" max="4096" width="9.140625" style="158"/>
    <col min="4097" max="4097" width="1.7109375" style="158" customWidth="1"/>
    <col min="4098" max="4098" width="1.140625" style="158" customWidth="1"/>
    <col min="4099" max="4099" width="1" style="158" customWidth="1"/>
    <col min="4100" max="4100" width="4" style="158" customWidth="1"/>
    <col min="4101" max="4101" width="26.140625" style="158" customWidth="1"/>
    <col min="4102" max="4102" width="4.42578125" style="158" customWidth="1"/>
    <col min="4103" max="4103" width="26.5703125" style="158" customWidth="1"/>
    <col min="4104" max="4106" width="10.42578125" style="158" customWidth="1"/>
    <col min="4107" max="4112" width="9.140625" style="158"/>
    <col min="4113" max="4113" width="19.5703125" style="158" customWidth="1"/>
    <col min="4114" max="4116" width="8.7109375" style="158" customWidth="1"/>
    <col min="4117" max="4352" width="9.140625" style="158"/>
    <col min="4353" max="4353" width="1.7109375" style="158" customWidth="1"/>
    <col min="4354" max="4354" width="1.140625" style="158" customWidth="1"/>
    <col min="4355" max="4355" width="1" style="158" customWidth="1"/>
    <col min="4356" max="4356" width="4" style="158" customWidth="1"/>
    <col min="4357" max="4357" width="26.140625" style="158" customWidth="1"/>
    <col min="4358" max="4358" width="4.42578125" style="158" customWidth="1"/>
    <col min="4359" max="4359" width="26.5703125" style="158" customWidth="1"/>
    <col min="4360" max="4362" width="10.42578125" style="158" customWidth="1"/>
    <col min="4363" max="4368" width="9.140625" style="158"/>
    <col min="4369" max="4369" width="19.5703125" style="158" customWidth="1"/>
    <col min="4370" max="4372" width="8.7109375" style="158" customWidth="1"/>
    <col min="4373" max="4608" width="9.140625" style="158"/>
    <col min="4609" max="4609" width="1.7109375" style="158" customWidth="1"/>
    <col min="4610" max="4610" width="1.140625" style="158" customWidth="1"/>
    <col min="4611" max="4611" width="1" style="158" customWidth="1"/>
    <col min="4612" max="4612" width="4" style="158" customWidth="1"/>
    <col min="4613" max="4613" width="26.140625" style="158" customWidth="1"/>
    <col min="4614" max="4614" width="4.42578125" style="158" customWidth="1"/>
    <col min="4615" max="4615" width="26.5703125" style="158" customWidth="1"/>
    <col min="4616" max="4618" width="10.42578125" style="158" customWidth="1"/>
    <col min="4619" max="4624" width="9.140625" style="158"/>
    <col min="4625" max="4625" width="19.5703125" style="158" customWidth="1"/>
    <col min="4626" max="4628" width="8.7109375" style="158" customWidth="1"/>
    <col min="4629" max="4864" width="9.140625" style="158"/>
    <col min="4865" max="4865" width="1.7109375" style="158" customWidth="1"/>
    <col min="4866" max="4866" width="1.140625" style="158" customWidth="1"/>
    <col min="4867" max="4867" width="1" style="158" customWidth="1"/>
    <col min="4868" max="4868" width="4" style="158" customWidth="1"/>
    <col min="4869" max="4869" width="26.140625" style="158" customWidth="1"/>
    <col min="4870" max="4870" width="4.42578125" style="158" customWidth="1"/>
    <col min="4871" max="4871" width="26.5703125" style="158" customWidth="1"/>
    <col min="4872" max="4874" width="10.42578125" style="158" customWidth="1"/>
    <col min="4875" max="4880" width="9.140625" style="158"/>
    <col min="4881" max="4881" width="19.5703125" style="158" customWidth="1"/>
    <col min="4882" max="4884" width="8.7109375" style="158" customWidth="1"/>
    <col min="4885" max="5120" width="9.140625" style="158"/>
    <col min="5121" max="5121" width="1.7109375" style="158" customWidth="1"/>
    <col min="5122" max="5122" width="1.140625" style="158" customWidth="1"/>
    <col min="5123" max="5123" width="1" style="158" customWidth="1"/>
    <col min="5124" max="5124" width="4" style="158" customWidth="1"/>
    <col min="5125" max="5125" width="26.140625" style="158" customWidth="1"/>
    <col min="5126" max="5126" width="4.42578125" style="158" customWidth="1"/>
    <col min="5127" max="5127" width="26.5703125" style="158" customWidth="1"/>
    <col min="5128" max="5130" width="10.42578125" style="158" customWidth="1"/>
    <col min="5131" max="5136" width="9.140625" style="158"/>
    <col min="5137" max="5137" width="19.5703125" style="158" customWidth="1"/>
    <col min="5138" max="5140" width="8.7109375" style="158" customWidth="1"/>
    <col min="5141" max="5376" width="9.140625" style="158"/>
    <col min="5377" max="5377" width="1.7109375" style="158" customWidth="1"/>
    <col min="5378" max="5378" width="1.140625" style="158" customWidth="1"/>
    <col min="5379" max="5379" width="1" style="158" customWidth="1"/>
    <col min="5380" max="5380" width="4" style="158" customWidth="1"/>
    <col min="5381" max="5381" width="26.140625" style="158" customWidth="1"/>
    <col min="5382" max="5382" width="4.42578125" style="158" customWidth="1"/>
    <col min="5383" max="5383" width="26.5703125" style="158" customWidth="1"/>
    <col min="5384" max="5386" width="10.42578125" style="158" customWidth="1"/>
    <col min="5387" max="5392" width="9.140625" style="158"/>
    <col min="5393" max="5393" width="19.5703125" style="158" customWidth="1"/>
    <col min="5394" max="5396" width="8.7109375" style="158" customWidth="1"/>
    <col min="5397" max="5632" width="9.140625" style="158"/>
    <col min="5633" max="5633" width="1.7109375" style="158" customWidth="1"/>
    <col min="5634" max="5634" width="1.140625" style="158" customWidth="1"/>
    <col min="5635" max="5635" width="1" style="158" customWidth="1"/>
    <col min="5636" max="5636" width="4" style="158" customWidth="1"/>
    <col min="5637" max="5637" width="26.140625" style="158" customWidth="1"/>
    <col min="5638" max="5638" width="4.42578125" style="158" customWidth="1"/>
    <col min="5639" max="5639" width="26.5703125" style="158" customWidth="1"/>
    <col min="5640" max="5642" width="10.42578125" style="158" customWidth="1"/>
    <col min="5643" max="5648" width="9.140625" style="158"/>
    <col min="5649" max="5649" width="19.5703125" style="158" customWidth="1"/>
    <col min="5650" max="5652" width="8.7109375" style="158" customWidth="1"/>
    <col min="5653" max="5888" width="9.140625" style="158"/>
    <col min="5889" max="5889" width="1.7109375" style="158" customWidth="1"/>
    <col min="5890" max="5890" width="1.140625" style="158" customWidth="1"/>
    <col min="5891" max="5891" width="1" style="158" customWidth="1"/>
    <col min="5892" max="5892" width="4" style="158" customWidth="1"/>
    <col min="5893" max="5893" width="26.140625" style="158" customWidth="1"/>
    <col min="5894" max="5894" width="4.42578125" style="158" customWidth="1"/>
    <col min="5895" max="5895" width="26.5703125" style="158" customWidth="1"/>
    <col min="5896" max="5898" width="10.42578125" style="158" customWidth="1"/>
    <col min="5899" max="5904" width="9.140625" style="158"/>
    <col min="5905" max="5905" width="19.5703125" style="158" customWidth="1"/>
    <col min="5906" max="5908" width="8.7109375" style="158" customWidth="1"/>
    <col min="5909" max="6144" width="9.140625" style="158"/>
    <col min="6145" max="6145" width="1.7109375" style="158" customWidth="1"/>
    <col min="6146" max="6146" width="1.140625" style="158" customWidth="1"/>
    <col min="6147" max="6147" width="1" style="158" customWidth="1"/>
    <col min="6148" max="6148" width="4" style="158" customWidth="1"/>
    <col min="6149" max="6149" width="26.140625" style="158" customWidth="1"/>
    <col min="6150" max="6150" width="4.42578125" style="158" customWidth="1"/>
    <col min="6151" max="6151" width="26.5703125" style="158" customWidth="1"/>
    <col min="6152" max="6154" width="10.42578125" style="158" customWidth="1"/>
    <col min="6155" max="6160" width="9.140625" style="158"/>
    <col min="6161" max="6161" width="19.5703125" style="158" customWidth="1"/>
    <col min="6162" max="6164" width="8.7109375" style="158" customWidth="1"/>
    <col min="6165" max="6400" width="9.140625" style="158"/>
    <col min="6401" max="6401" width="1.7109375" style="158" customWidth="1"/>
    <col min="6402" max="6402" width="1.140625" style="158" customWidth="1"/>
    <col min="6403" max="6403" width="1" style="158" customWidth="1"/>
    <col min="6404" max="6404" width="4" style="158" customWidth="1"/>
    <col min="6405" max="6405" width="26.140625" style="158" customWidth="1"/>
    <col min="6406" max="6406" width="4.42578125" style="158" customWidth="1"/>
    <col min="6407" max="6407" width="26.5703125" style="158" customWidth="1"/>
    <col min="6408" max="6410" width="10.42578125" style="158" customWidth="1"/>
    <col min="6411" max="6416" width="9.140625" style="158"/>
    <col min="6417" max="6417" width="19.5703125" style="158" customWidth="1"/>
    <col min="6418" max="6420" width="8.7109375" style="158" customWidth="1"/>
    <col min="6421" max="6656" width="9.140625" style="158"/>
    <col min="6657" max="6657" width="1.7109375" style="158" customWidth="1"/>
    <col min="6658" max="6658" width="1.140625" style="158" customWidth="1"/>
    <col min="6659" max="6659" width="1" style="158" customWidth="1"/>
    <col min="6660" max="6660" width="4" style="158" customWidth="1"/>
    <col min="6661" max="6661" width="26.140625" style="158" customWidth="1"/>
    <col min="6662" max="6662" width="4.42578125" style="158" customWidth="1"/>
    <col min="6663" max="6663" width="26.5703125" style="158" customWidth="1"/>
    <col min="6664" max="6666" width="10.42578125" style="158" customWidth="1"/>
    <col min="6667" max="6672" width="9.140625" style="158"/>
    <col min="6673" max="6673" width="19.5703125" style="158" customWidth="1"/>
    <col min="6674" max="6676" width="8.7109375" style="158" customWidth="1"/>
    <col min="6677" max="6912" width="9.140625" style="158"/>
    <col min="6913" max="6913" width="1.7109375" style="158" customWidth="1"/>
    <col min="6914" max="6914" width="1.140625" style="158" customWidth="1"/>
    <col min="6915" max="6915" width="1" style="158" customWidth="1"/>
    <col min="6916" max="6916" width="4" style="158" customWidth="1"/>
    <col min="6917" max="6917" width="26.140625" style="158" customWidth="1"/>
    <col min="6918" max="6918" width="4.42578125" style="158" customWidth="1"/>
    <col min="6919" max="6919" width="26.5703125" style="158" customWidth="1"/>
    <col min="6920" max="6922" width="10.42578125" style="158" customWidth="1"/>
    <col min="6923" max="6928" width="9.140625" style="158"/>
    <col min="6929" max="6929" width="19.5703125" style="158" customWidth="1"/>
    <col min="6930" max="6932" width="8.7109375" style="158" customWidth="1"/>
    <col min="6933" max="7168" width="9.140625" style="158"/>
    <col min="7169" max="7169" width="1.7109375" style="158" customWidth="1"/>
    <col min="7170" max="7170" width="1.140625" style="158" customWidth="1"/>
    <col min="7171" max="7171" width="1" style="158" customWidth="1"/>
    <col min="7172" max="7172" width="4" style="158" customWidth="1"/>
    <col min="7173" max="7173" width="26.140625" style="158" customWidth="1"/>
    <col min="7174" max="7174" width="4.42578125" style="158" customWidth="1"/>
    <col min="7175" max="7175" width="26.5703125" style="158" customWidth="1"/>
    <col min="7176" max="7178" width="10.42578125" style="158" customWidth="1"/>
    <col min="7179" max="7184" width="9.140625" style="158"/>
    <col min="7185" max="7185" width="19.5703125" style="158" customWidth="1"/>
    <col min="7186" max="7188" width="8.7109375" style="158" customWidth="1"/>
    <col min="7189" max="7424" width="9.140625" style="158"/>
    <col min="7425" max="7425" width="1.7109375" style="158" customWidth="1"/>
    <col min="7426" max="7426" width="1.140625" style="158" customWidth="1"/>
    <col min="7427" max="7427" width="1" style="158" customWidth="1"/>
    <col min="7428" max="7428" width="4" style="158" customWidth="1"/>
    <col min="7429" max="7429" width="26.140625" style="158" customWidth="1"/>
    <col min="7430" max="7430" width="4.42578125" style="158" customWidth="1"/>
    <col min="7431" max="7431" width="26.5703125" style="158" customWidth="1"/>
    <col min="7432" max="7434" width="10.42578125" style="158" customWidth="1"/>
    <col min="7435" max="7440" width="9.140625" style="158"/>
    <col min="7441" max="7441" width="19.5703125" style="158" customWidth="1"/>
    <col min="7442" max="7444" width="8.7109375" style="158" customWidth="1"/>
    <col min="7445" max="7680" width="9.140625" style="158"/>
    <col min="7681" max="7681" width="1.7109375" style="158" customWidth="1"/>
    <col min="7682" max="7682" width="1.140625" style="158" customWidth="1"/>
    <col min="7683" max="7683" width="1" style="158" customWidth="1"/>
    <col min="7684" max="7684" width="4" style="158" customWidth="1"/>
    <col min="7685" max="7685" width="26.140625" style="158" customWidth="1"/>
    <col min="7686" max="7686" width="4.42578125" style="158" customWidth="1"/>
    <col min="7687" max="7687" width="26.5703125" style="158" customWidth="1"/>
    <col min="7688" max="7690" width="10.42578125" style="158" customWidth="1"/>
    <col min="7691" max="7696" width="9.140625" style="158"/>
    <col min="7697" max="7697" width="19.5703125" style="158" customWidth="1"/>
    <col min="7698" max="7700" width="8.7109375" style="158" customWidth="1"/>
    <col min="7701" max="7936" width="9.140625" style="158"/>
    <col min="7937" max="7937" width="1.7109375" style="158" customWidth="1"/>
    <col min="7938" max="7938" width="1.140625" style="158" customWidth="1"/>
    <col min="7939" max="7939" width="1" style="158" customWidth="1"/>
    <col min="7940" max="7940" width="4" style="158" customWidth="1"/>
    <col min="7941" max="7941" width="26.140625" style="158" customWidth="1"/>
    <col min="7942" max="7942" width="4.42578125" style="158" customWidth="1"/>
    <col min="7943" max="7943" width="26.5703125" style="158" customWidth="1"/>
    <col min="7944" max="7946" width="10.42578125" style="158" customWidth="1"/>
    <col min="7947" max="7952" width="9.140625" style="158"/>
    <col min="7953" max="7953" width="19.5703125" style="158" customWidth="1"/>
    <col min="7954" max="7956" width="8.7109375" style="158" customWidth="1"/>
    <col min="7957" max="8192" width="9.140625" style="158"/>
    <col min="8193" max="8193" width="1.7109375" style="158" customWidth="1"/>
    <col min="8194" max="8194" width="1.140625" style="158" customWidth="1"/>
    <col min="8195" max="8195" width="1" style="158" customWidth="1"/>
    <col min="8196" max="8196" width="4" style="158" customWidth="1"/>
    <col min="8197" max="8197" width="26.140625" style="158" customWidth="1"/>
    <col min="8198" max="8198" width="4.42578125" style="158" customWidth="1"/>
    <col min="8199" max="8199" width="26.5703125" style="158" customWidth="1"/>
    <col min="8200" max="8202" width="10.42578125" style="158" customWidth="1"/>
    <col min="8203" max="8208" width="9.140625" style="158"/>
    <col min="8209" max="8209" width="19.5703125" style="158" customWidth="1"/>
    <col min="8210" max="8212" width="8.7109375" style="158" customWidth="1"/>
    <col min="8213" max="8448" width="9.140625" style="158"/>
    <col min="8449" max="8449" width="1.7109375" style="158" customWidth="1"/>
    <col min="8450" max="8450" width="1.140625" style="158" customWidth="1"/>
    <col min="8451" max="8451" width="1" style="158" customWidth="1"/>
    <col min="8452" max="8452" width="4" style="158" customWidth="1"/>
    <col min="8453" max="8453" width="26.140625" style="158" customWidth="1"/>
    <col min="8454" max="8454" width="4.42578125" style="158" customWidth="1"/>
    <col min="8455" max="8455" width="26.5703125" style="158" customWidth="1"/>
    <col min="8456" max="8458" width="10.42578125" style="158" customWidth="1"/>
    <col min="8459" max="8464" width="9.140625" style="158"/>
    <col min="8465" max="8465" width="19.5703125" style="158" customWidth="1"/>
    <col min="8466" max="8468" width="8.7109375" style="158" customWidth="1"/>
    <col min="8469" max="8704" width="9.140625" style="158"/>
    <col min="8705" max="8705" width="1.7109375" style="158" customWidth="1"/>
    <col min="8706" max="8706" width="1.140625" style="158" customWidth="1"/>
    <col min="8707" max="8707" width="1" style="158" customWidth="1"/>
    <col min="8708" max="8708" width="4" style="158" customWidth="1"/>
    <col min="8709" max="8709" width="26.140625" style="158" customWidth="1"/>
    <col min="8710" max="8710" width="4.42578125" style="158" customWidth="1"/>
    <col min="8711" max="8711" width="26.5703125" style="158" customWidth="1"/>
    <col min="8712" max="8714" width="10.42578125" style="158" customWidth="1"/>
    <col min="8715" max="8720" width="9.140625" style="158"/>
    <col min="8721" max="8721" width="19.5703125" style="158" customWidth="1"/>
    <col min="8722" max="8724" width="8.7109375" style="158" customWidth="1"/>
    <col min="8725" max="8960" width="9.140625" style="158"/>
    <col min="8961" max="8961" width="1.7109375" style="158" customWidth="1"/>
    <col min="8962" max="8962" width="1.140625" style="158" customWidth="1"/>
    <col min="8963" max="8963" width="1" style="158" customWidth="1"/>
    <col min="8964" max="8964" width="4" style="158" customWidth="1"/>
    <col min="8965" max="8965" width="26.140625" style="158" customWidth="1"/>
    <col min="8966" max="8966" width="4.42578125" style="158" customWidth="1"/>
    <col min="8967" max="8967" width="26.5703125" style="158" customWidth="1"/>
    <col min="8968" max="8970" width="10.42578125" style="158" customWidth="1"/>
    <col min="8971" max="8976" width="9.140625" style="158"/>
    <col min="8977" max="8977" width="19.5703125" style="158" customWidth="1"/>
    <col min="8978" max="8980" width="8.7109375" style="158" customWidth="1"/>
    <col min="8981" max="9216" width="9.140625" style="158"/>
    <col min="9217" max="9217" width="1.7109375" style="158" customWidth="1"/>
    <col min="9218" max="9218" width="1.140625" style="158" customWidth="1"/>
    <col min="9219" max="9219" width="1" style="158" customWidth="1"/>
    <col min="9220" max="9220" width="4" style="158" customWidth="1"/>
    <col min="9221" max="9221" width="26.140625" style="158" customWidth="1"/>
    <col min="9222" max="9222" width="4.42578125" style="158" customWidth="1"/>
    <col min="9223" max="9223" width="26.5703125" style="158" customWidth="1"/>
    <col min="9224" max="9226" width="10.42578125" style="158" customWidth="1"/>
    <col min="9227" max="9232" width="9.140625" style="158"/>
    <col min="9233" max="9233" width="19.5703125" style="158" customWidth="1"/>
    <col min="9234" max="9236" width="8.7109375" style="158" customWidth="1"/>
    <col min="9237" max="9472" width="9.140625" style="158"/>
    <col min="9473" max="9473" width="1.7109375" style="158" customWidth="1"/>
    <col min="9474" max="9474" width="1.140625" style="158" customWidth="1"/>
    <col min="9475" max="9475" width="1" style="158" customWidth="1"/>
    <col min="9476" max="9476" width="4" style="158" customWidth="1"/>
    <col min="9477" max="9477" width="26.140625" style="158" customWidth="1"/>
    <col min="9478" max="9478" width="4.42578125" style="158" customWidth="1"/>
    <col min="9479" max="9479" width="26.5703125" style="158" customWidth="1"/>
    <col min="9480" max="9482" width="10.42578125" style="158" customWidth="1"/>
    <col min="9483" max="9488" width="9.140625" style="158"/>
    <col min="9489" max="9489" width="19.5703125" style="158" customWidth="1"/>
    <col min="9490" max="9492" width="8.7109375" style="158" customWidth="1"/>
    <col min="9493" max="9728" width="9.140625" style="158"/>
    <col min="9729" max="9729" width="1.7109375" style="158" customWidth="1"/>
    <col min="9730" max="9730" width="1.140625" style="158" customWidth="1"/>
    <col min="9731" max="9731" width="1" style="158" customWidth="1"/>
    <col min="9732" max="9732" width="4" style="158" customWidth="1"/>
    <col min="9733" max="9733" width="26.140625" style="158" customWidth="1"/>
    <col min="9734" max="9734" width="4.42578125" style="158" customWidth="1"/>
    <col min="9735" max="9735" width="26.5703125" style="158" customWidth="1"/>
    <col min="9736" max="9738" width="10.42578125" style="158" customWidth="1"/>
    <col min="9739" max="9744" width="9.140625" style="158"/>
    <col min="9745" max="9745" width="19.5703125" style="158" customWidth="1"/>
    <col min="9746" max="9748" width="8.7109375" style="158" customWidth="1"/>
    <col min="9749" max="9984" width="9.140625" style="158"/>
    <col min="9985" max="9985" width="1.7109375" style="158" customWidth="1"/>
    <col min="9986" max="9986" width="1.140625" style="158" customWidth="1"/>
    <col min="9987" max="9987" width="1" style="158" customWidth="1"/>
    <col min="9988" max="9988" width="4" style="158" customWidth="1"/>
    <col min="9989" max="9989" width="26.140625" style="158" customWidth="1"/>
    <col min="9990" max="9990" width="4.42578125" style="158" customWidth="1"/>
    <col min="9991" max="9991" width="26.5703125" style="158" customWidth="1"/>
    <col min="9992" max="9994" width="10.42578125" style="158" customWidth="1"/>
    <col min="9995" max="10000" width="9.140625" style="158"/>
    <col min="10001" max="10001" width="19.5703125" style="158" customWidth="1"/>
    <col min="10002" max="10004" width="8.7109375" style="158" customWidth="1"/>
    <col min="10005" max="10240" width="9.140625" style="158"/>
    <col min="10241" max="10241" width="1.7109375" style="158" customWidth="1"/>
    <col min="10242" max="10242" width="1.140625" style="158" customWidth="1"/>
    <col min="10243" max="10243" width="1" style="158" customWidth="1"/>
    <col min="10244" max="10244" width="4" style="158" customWidth="1"/>
    <col min="10245" max="10245" width="26.140625" style="158" customWidth="1"/>
    <col min="10246" max="10246" width="4.42578125" style="158" customWidth="1"/>
    <col min="10247" max="10247" width="26.5703125" style="158" customWidth="1"/>
    <col min="10248" max="10250" width="10.42578125" style="158" customWidth="1"/>
    <col min="10251" max="10256" width="9.140625" style="158"/>
    <col min="10257" max="10257" width="19.5703125" style="158" customWidth="1"/>
    <col min="10258" max="10260" width="8.7109375" style="158" customWidth="1"/>
    <col min="10261" max="10496" width="9.140625" style="158"/>
    <col min="10497" max="10497" width="1.7109375" style="158" customWidth="1"/>
    <col min="10498" max="10498" width="1.140625" style="158" customWidth="1"/>
    <col min="10499" max="10499" width="1" style="158" customWidth="1"/>
    <col min="10500" max="10500" width="4" style="158" customWidth="1"/>
    <col min="10501" max="10501" width="26.140625" style="158" customWidth="1"/>
    <col min="10502" max="10502" width="4.42578125" style="158" customWidth="1"/>
    <col min="10503" max="10503" width="26.5703125" style="158" customWidth="1"/>
    <col min="10504" max="10506" width="10.42578125" style="158" customWidth="1"/>
    <col min="10507" max="10512" width="9.140625" style="158"/>
    <col min="10513" max="10513" width="19.5703125" style="158" customWidth="1"/>
    <col min="10514" max="10516" width="8.7109375" style="158" customWidth="1"/>
    <col min="10517" max="10752" width="9.140625" style="158"/>
    <col min="10753" max="10753" width="1.7109375" style="158" customWidth="1"/>
    <col min="10754" max="10754" width="1.140625" style="158" customWidth="1"/>
    <col min="10755" max="10755" width="1" style="158" customWidth="1"/>
    <col min="10756" max="10756" width="4" style="158" customWidth="1"/>
    <col min="10757" max="10757" width="26.140625" style="158" customWidth="1"/>
    <col min="10758" max="10758" width="4.42578125" style="158" customWidth="1"/>
    <col min="10759" max="10759" width="26.5703125" style="158" customWidth="1"/>
    <col min="10760" max="10762" width="10.42578125" style="158" customWidth="1"/>
    <col min="10763" max="10768" width="9.140625" style="158"/>
    <col min="10769" max="10769" width="19.5703125" style="158" customWidth="1"/>
    <col min="10770" max="10772" width="8.7109375" style="158" customWidth="1"/>
    <col min="10773" max="11008" width="9.140625" style="158"/>
    <col min="11009" max="11009" width="1.7109375" style="158" customWidth="1"/>
    <col min="11010" max="11010" width="1.140625" style="158" customWidth="1"/>
    <col min="11011" max="11011" width="1" style="158" customWidth="1"/>
    <col min="11012" max="11012" width="4" style="158" customWidth="1"/>
    <col min="11013" max="11013" width="26.140625" style="158" customWidth="1"/>
    <col min="11014" max="11014" width="4.42578125" style="158" customWidth="1"/>
    <col min="11015" max="11015" width="26.5703125" style="158" customWidth="1"/>
    <col min="11016" max="11018" width="10.42578125" style="158" customWidth="1"/>
    <col min="11019" max="11024" width="9.140625" style="158"/>
    <col min="11025" max="11025" width="19.5703125" style="158" customWidth="1"/>
    <col min="11026" max="11028" width="8.7109375" style="158" customWidth="1"/>
    <col min="11029" max="11264" width="9.140625" style="158"/>
    <col min="11265" max="11265" width="1.7109375" style="158" customWidth="1"/>
    <col min="11266" max="11266" width="1.140625" style="158" customWidth="1"/>
    <col min="11267" max="11267" width="1" style="158" customWidth="1"/>
    <col min="11268" max="11268" width="4" style="158" customWidth="1"/>
    <col min="11269" max="11269" width="26.140625" style="158" customWidth="1"/>
    <col min="11270" max="11270" width="4.42578125" style="158" customWidth="1"/>
    <col min="11271" max="11271" width="26.5703125" style="158" customWidth="1"/>
    <col min="11272" max="11274" width="10.42578125" style="158" customWidth="1"/>
    <col min="11275" max="11280" width="9.140625" style="158"/>
    <col min="11281" max="11281" width="19.5703125" style="158" customWidth="1"/>
    <col min="11282" max="11284" width="8.7109375" style="158" customWidth="1"/>
    <col min="11285" max="11520" width="9.140625" style="158"/>
    <col min="11521" max="11521" width="1.7109375" style="158" customWidth="1"/>
    <col min="11522" max="11522" width="1.140625" style="158" customWidth="1"/>
    <col min="11523" max="11523" width="1" style="158" customWidth="1"/>
    <col min="11524" max="11524" width="4" style="158" customWidth="1"/>
    <col min="11525" max="11525" width="26.140625" style="158" customWidth="1"/>
    <col min="11526" max="11526" width="4.42578125" style="158" customWidth="1"/>
    <col min="11527" max="11527" width="26.5703125" style="158" customWidth="1"/>
    <col min="11528" max="11530" width="10.42578125" style="158" customWidth="1"/>
    <col min="11531" max="11536" width="9.140625" style="158"/>
    <col min="11537" max="11537" width="19.5703125" style="158" customWidth="1"/>
    <col min="11538" max="11540" width="8.7109375" style="158" customWidth="1"/>
    <col min="11541" max="11776" width="9.140625" style="158"/>
    <col min="11777" max="11777" width="1.7109375" style="158" customWidth="1"/>
    <col min="11778" max="11778" width="1.140625" style="158" customWidth="1"/>
    <col min="11779" max="11779" width="1" style="158" customWidth="1"/>
    <col min="11780" max="11780" width="4" style="158" customWidth="1"/>
    <col min="11781" max="11781" width="26.140625" style="158" customWidth="1"/>
    <col min="11782" max="11782" width="4.42578125" style="158" customWidth="1"/>
    <col min="11783" max="11783" width="26.5703125" style="158" customWidth="1"/>
    <col min="11784" max="11786" width="10.42578125" style="158" customWidth="1"/>
    <col min="11787" max="11792" width="9.140625" style="158"/>
    <col min="11793" max="11793" width="19.5703125" style="158" customWidth="1"/>
    <col min="11794" max="11796" width="8.7109375" style="158" customWidth="1"/>
    <col min="11797" max="12032" width="9.140625" style="158"/>
    <col min="12033" max="12033" width="1.7109375" style="158" customWidth="1"/>
    <col min="12034" max="12034" width="1.140625" style="158" customWidth="1"/>
    <col min="12035" max="12035" width="1" style="158" customWidth="1"/>
    <col min="12036" max="12036" width="4" style="158" customWidth="1"/>
    <col min="12037" max="12037" width="26.140625" style="158" customWidth="1"/>
    <col min="12038" max="12038" width="4.42578125" style="158" customWidth="1"/>
    <col min="12039" max="12039" width="26.5703125" style="158" customWidth="1"/>
    <col min="12040" max="12042" width="10.42578125" style="158" customWidth="1"/>
    <col min="12043" max="12048" width="9.140625" style="158"/>
    <col min="12049" max="12049" width="19.5703125" style="158" customWidth="1"/>
    <col min="12050" max="12052" width="8.7109375" style="158" customWidth="1"/>
    <col min="12053" max="12288" width="9.140625" style="158"/>
    <col min="12289" max="12289" width="1.7109375" style="158" customWidth="1"/>
    <col min="12290" max="12290" width="1.140625" style="158" customWidth="1"/>
    <col min="12291" max="12291" width="1" style="158" customWidth="1"/>
    <col min="12292" max="12292" width="4" style="158" customWidth="1"/>
    <col min="12293" max="12293" width="26.140625" style="158" customWidth="1"/>
    <col min="12294" max="12294" width="4.42578125" style="158" customWidth="1"/>
    <col min="12295" max="12295" width="26.5703125" style="158" customWidth="1"/>
    <col min="12296" max="12298" width="10.42578125" style="158" customWidth="1"/>
    <col min="12299" max="12304" width="9.140625" style="158"/>
    <col min="12305" max="12305" width="19.5703125" style="158" customWidth="1"/>
    <col min="12306" max="12308" width="8.7109375" style="158" customWidth="1"/>
    <col min="12309" max="12544" width="9.140625" style="158"/>
    <col min="12545" max="12545" width="1.7109375" style="158" customWidth="1"/>
    <col min="12546" max="12546" width="1.140625" style="158" customWidth="1"/>
    <col min="12547" max="12547" width="1" style="158" customWidth="1"/>
    <col min="12548" max="12548" width="4" style="158" customWidth="1"/>
    <col min="12549" max="12549" width="26.140625" style="158" customWidth="1"/>
    <col min="12550" max="12550" width="4.42578125" style="158" customWidth="1"/>
    <col min="12551" max="12551" width="26.5703125" style="158" customWidth="1"/>
    <col min="12552" max="12554" width="10.42578125" style="158" customWidth="1"/>
    <col min="12555" max="12560" width="9.140625" style="158"/>
    <col min="12561" max="12561" width="19.5703125" style="158" customWidth="1"/>
    <col min="12562" max="12564" width="8.7109375" style="158" customWidth="1"/>
    <col min="12565" max="12800" width="9.140625" style="158"/>
    <col min="12801" max="12801" width="1.7109375" style="158" customWidth="1"/>
    <col min="12802" max="12802" width="1.140625" style="158" customWidth="1"/>
    <col min="12803" max="12803" width="1" style="158" customWidth="1"/>
    <col min="12804" max="12804" width="4" style="158" customWidth="1"/>
    <col min="12805" max="12805" width="26.140625" style="158" customWidth="1"/>
    <col min="12806" max="12806" width="4.42578125" style="158" customWidth="1"/>
    <col min="12807" max="12807" width="26.5703125" style="158" customWidth="1"/>
    <col min="12808" max="12810" width="10.42578125" style="158" customWidth="1"/>
    <col min="12811" max="12816" width="9.140625" style="158"/>
    <col min="12817" max="12817" width="19.5703125" style="158" customWidth="1"/>
    <col min="12818" max="12820" width="8.7109375" style="158" customWidth="1"/>
    <col min="12821" max="13056" width="9.140625" style="158"/>
    <col min="13057" max="13057" width="1.7109375" style="158" customWidth="1"/>
    <col min="13058" max="13058" width="1.140625" style="158" customWidth="1"/>
    <col min="13059" max="13059" width="1" style="158" customWidth="1"/>
    <col min="13060" max="13060" width="4" style="158" customWidth="1"/>
    <col min="13061" max="13061" width="26.140625" style="158" customWidth="1"/>
    <col min="13062" max="13062" width="4.42578125" style="158" customWidth="1"/>
    <col min="13063" max="13063" width="26.5703125" style="158" customWidth="1"/>
    <col min="13064" max="13066" width="10.42578125" style="158" customWidth="1"/>
    <col min="13067" max="13072" width="9.140625" style="158"/>
    <col min="13073" max="13073" width="19.5703125" style="158" customWidth="1"/>
    <col min="13074" max="13076" width="8.7109375" style="158" customWidth="1"/>
    <col min="13077" max="13312" width="9.140625" style="158"/>
    <col min="13313" max="13313" width="1.7109375" style="158" customWidth="1"/>
    <col min="13314" max="13314" width="1.140625" style="158" customWidth="1"/>
    <col min="13315" max="13315" width="1" style="158" customWidth="1"/>
    <col min="13316" max="13316" width="4" style="158" customWidth="1"/>
    <col min="13317" max="13317" width="26.140625" style="158" customWidth="1"/>
    <col min="13318" max="13318" width="4.42578125" style="158" customWidth="1"/>
    <col min="13319" max="13319" width="26.5703125" style="158" customWidth="1"/>
    <col min="13320" max="13322" width="10.42578125" style="158" customWidth="1"/>
    <col min="13323" max="13328" width="9.140625" style="158"/>
    <col min="13329" max="13329" width="19.5703125" style="158" customWidth="1"/>
    <col min="13330" max="13332" width="8.7109375" style="158" customWidth="1"/>
    <col min="13333" max="13568" width="9.140625" style="158"/>
    <col min="13569" max="13569" width="1.7109375" style="158" customWidth="1"/>
    <col min="13570" max="13570" width="1.140625" style="158" customWidth="1"/>
    <col min="13571" max="13571" width="1" style="158" customWidth="1"/>
    <col min="13572" max="13572" width="4" style="158" customWidth="1"/>
    <col min="13573" max="13573" width="26.140625" style="158" customWidth="1"/>
    <col min="13574" max="13574" width="4.42578125" style="158" customWidth="1"/>
    <col min="13575" max="13575" width="26.5703125" style="158" customWidth="1"/>
    <col min="13576" max="13578" width="10.42578125" style="158" customWidth="1"/>
    <col min="13579" max="13584" width="9.140625" style="158"/>
    <col min="13585" max="13585" width="19.5703125" style="158" customWidth="1"/>
    <col min="13586" max="13588" width="8.7109375" style="158" customWidth="1"/>
    <col min="13589" max="13824" width="9.140625" style="158"/>
    <col min="13825" max="13825" width="1.7109375" style="158" customWidth="1"/>
    <col min="13826" max="13826" width="1.140625" style="158" customWidth="1"/>
    <col min="13827" max="13827" width="1" style="158" customWidth="1"/>
    <col min="13828" max="13828" width="4" style="158" customWidth="1"/>
    <col min="13829" max="13829" width="26.140625" style="158" customWidth="1"/>
    <col min="13830" max="13830" width="4.42578125" style="158" customWidth="1"/>
    <col min="13831" max="13831" width="26.5703125" style="158" customWidth="1"/>
    <col min="13832" max="13834" width="10.42578125" style="158" customWidth="1"/>
    <col min="13835" max="13840" width="9.140625" style="158"/>
    <col min="13841" max="13841" width="19.5703125" style="158" customWidth="1"/>
    <col min="13842" max="13844" width="8.7109375" style="158" customWidth="1"/>
    <col min="13845" max="14080" width="9.140625" style="158"/>
    <col min="14081" max="14081" width="1.7109375" style="158" customWidth="1"/>
    <col min="14082" max="14082" width="1.140625" style="158" customWidth="1"/>
    <col min="14083" max="14083" width="1" style="158" customWidth="1"/>
    <col min="14084" max="14084" width="4" style="158" customWidth="1"/>
    <col min="14085" max="14085" width="26.140625" style="158" customWidth="1"/>
    <col min="14086" max="14086" width="4.42578125" style="158" customWidth="1"/>
    <col min="14087" max="14087" width="26.5703125" style="158" customWidth="1"/>
    <col min="14088" max="14090" width="10.42578125" style="158" customWidth="1"/>
    <col min="14091" max="14096" width="9.140625" style="158"/>
    <col min="14097" max="14097" width="19.5703125" style="158" customWidth="1"/>
    <col min="14098" max="14100" width="8.7109375" style="158" customWidth="1"/>
    <col min="14101" max="14336" width="9.140625" style="158"/>
    <col min="14337" max="14337" width="1.7109375" style="158" customWidth="1"/>
    <col min="14338" max="14338" width="1.140625" style="158" customWidth="1"/>
    <col min="14339" max="14339" width="1" style="158" customWidth="1"/>
    <col min="14340" max="14340" width="4" style="158" customWidth="1"/>
    <col min="14341" max="14341" width="26.140625" style="158" customWidth="1"/>
    <col min="14342" max="14342" width="4.42578125" style="158" customWidth="1"/>
    <col min="14343" max="14343" width="26.5703125" style="158" customWidth="1"/>
    <col min="14344" max="14346" width="10.42578125" style="158" customWidth="1"/>
    <col min="14347" max="14352" width="9.140625" style="158"/>
    <col min="14353" max="14353" width="19.5703125" style="158" customWidth="1"/>
    <col min="14354" max="14356" width="8.7109375" style="158" customWidth="1"/>
    <col min="14357" max="14592" width="9.140625" style="158"/>
    <col min="14593" max="14593" width="1.7109375" style="158" customWidth="1"/>
    <col min="14594" max="14594" width="1.140625" style="158" customWidth="1"/>
    <col min="14595" max="14595" width="1" style="158" customWidth="1"/>
    <col min="14596" max="14596" width="4" style="158" customWidth="1"/>
    <col min="14597" max="14597" width="26.140625" style="158" customWidth="1"/>
    <col min="14598" max="14598" width="4.42578125" style="158" customWidth="1"/>
    <col min="14599" max="14599" width="26.5703125" style="158" customWidth="1"/>
    <col min="14600" max="14602" width="10.42578125" style="158" customWidth="1"/>
    <col min="14603" max="14608" width="9.140625" style="158"/>
    <col min="14609" max="14609" width="19.5703125" style="158" customWidth="1"/>
    <col min="14610" max="14612" width="8.7109375" style="158" customWidth="1"/>
    <col min="14613" max="14848" width="9.140625" style="158"/>
    <col min="14849" max="14849" width="1.7109375" style="158" customWidth="1"/>
    <col min="14850" max="14850" width="1.140625" style="158" customWidth="1"/>
    <col min="14851" max="14851" width="1" style="158" customWidth="1"/>
    <col min="14852" max="14852" width="4" style="158" customWidth="1"/>
    <col min="14853" max="14853" width="26.140625" style="158" customWidth="1"/>
    <col min="14854" max="14854" width="4.42578125" style="158" customWidth="1"/>
    <col min="14855" max="14855" width="26.5703125" style="158" customWidth="1"/>
    <col min="14856" max="14858" width="10.42578125" style="158" customWidth="1"/>
    <col min="14859" max="14864" width="9.140625" style="158"/>
    <col min="14865" max="14865" width="19.5703125" style="158" customWidth="1"/>
    <col min="14866" max="14868" width="8.7109375" style="158" customWidth="1"/>
    <col min="14869" max="15104" width="9.140625" style="158"/>
    <col min="15105" max="15105" width="1.7109375" style="158" customWidth="1"/>
    <col min="15106" max="15106" width="1.140625" style="158" customWidth="1"/>
    <col min="15107" max="15107" width="1" style="158" customWidth="1"/>
    <col min="15108" max="15108" width="4" style="158" customWidth="1"/>
    <col min="15109" max="15109" width="26.140625" style="158" customWidth="1"/>
    <col min="15110" max="15110" width="4.42578125" style="158" customWidth="1"/>
    <col min="15111" max="15111" width="26.5703125" style="158" customWidth="1"/>
    <col min="15112" max="15114" width="10.42578125" style="158" customWidth="1"/>
    <col min="15115" max="15120" width="9.140625" style="158"/>
    <col min="15121" max="15121" width="19.5703125" style="158" customWidth="1"/>
    <col min="15122" max="15124" width="8.7109375" style="158" customWidth="1"/>
    <col min="15125" max="15360" width="9.140625" style="158"/>
    <col min="15361" max="15361" width="1.7109375" style="158" customWidth="1"/>
    <col min="15362" max="15362" width="1.140625" style="158" customWidth="1"/>
    <col min="15363" max="15363" width="1" style="158" customWidth="1"/>
    <col min="15364" max="15364" width="4" style="158" customWidth="1"/>
    <col min="15365" max="15365" width="26.140625" style="158" customWidth="1"/>
    <col min="15366" max="15366" width="4.42578125" style="158" customWidth="1"/>
    <col min="15367" max="15367" width="26.5703125" style="158" customWidth="1"/>
    <col min="15368" max="15370" width="10.42578125" style="158" customWidth="1"/>
    <col min="15371" max="15376" width="9.140625" style="158"/>
    <col min="15377" max="15377" width="19.5703125" style="158" customWidth="1"/>
    <col min="15378" max="15380" width="8.7109375" style="158" customWidth="1"/>
    <col min="15381" max="15616" width="9.140625" style="158"/>
    <col min="15617" max="15617" width="1.7109375" style="158" customWidth="1"/>
    <col min="15618" max="15618" width="1.140625" style="158" customWidth="1"/>
    <col min="15619" max="15619" width="1" style="158" customWidth="1"/>
    <col min="15620" max="15620" width="4" style="158" customWidth="1"/>
    <col min="15621" max="15621" width="26.140625" style="158" customWidth="1"/>
    <col min="15622" max="15622" width="4.42578125" style="158" customWidth="1"/>
    <col min="15623" max="15623" width="26.5703125" style="158" customWidth="1"/>
    <col min="15624" max="15626" width="10.42578125" style="158" customWidth="1"/>
    <col min="15627" max="15632" width="9.140625" style="158"/>
    <col min="15633" max="15633" width="19.5703125" style="158" customWidth="1"/>
    <col min="15634" max="15636" width="8.7109375" style="158" customWidth="1"/>
    <col min="15637" max="15872" width="9.140625" style="158"/>
    <col min="15873" max="15873" width="1.7109375" style="158" customWidth="1"/>
    <col min="15874" max="15874" width="1.140625" style="158" customWidth="1"/>
    <col min="15875" max="15875" width="1" style="158" customWidth="1"/>
    <col min="15876" max="15876" width="4" style="158" customWidth="1"/>
    <col min="15877" max="15877" width="26.140625" style="158" customWidth="1"/>
    <col min="15878" max="15878" width="4.42578125" style="158" customWidth="1"/>
    <col min="15879" max="15879" width="26.5703125" style="158" customWidth="1"/>
    <col min="15880" max="15882" width="10.42578125" style="158" customWidth="1"/>
    <col min="15883" max="15888" width="9.140625" style="158"/>
    <col min="15889" max="15889" width="19.5703125" style="158" customWidth="1"/>
    <col min="15890" max="15892" width="8.7109375" style="158" customWidth="1"/>
    <col min="15893" max="16128" width="9.140625" style="158"/>
    <col min="16129" max="16129" width="1.7109375" style="158" customWidth="1"/>
    <col min="16130" max="16130" width="1.140625" style="158" customWidth="1"/>
    <col min="16131" max="16131" width="1" style="158" customWidth="1"/>
    <col min="16132" max="16132" width="4" style="158" customWidth="1"/>
    <col min="16133" max="16133" width="26.140625" style="158" customWidth="1"/>
    <col min="16134" max="16134" width="4.42578125" style="158" customWidth="1"/>
    <col min="16135" max="16135" width="26.5703125" style="158" customWidth="1"/>
    <col min="16136" max="16138" width="10.42578125" style="158" customWidth="1"/>
    <col min="16139" max="16144" width="9.140625" style="158"/>
    <col min="16145" max="16145" width="19.5703125" style="158" customWidth="1"/>
    <col min="16146" max="16148" width="8.7109375" style="158" customWidth="1"/>
    <col min="16149" max="16384" width="9.140625" style="158"/>
  </cols>
  <sheetData>
    <row r="1" spans="1:10" ht="12.75" customHeight="1">
      <c r="A1" s="495" t="s">
        <v>221</v>
      </c>
      <c r="B1" s="495"/>
      <c r="C1" s="495"/>
      <c r="D1" s="495"/>
      <c r="E1" s="495"/>
      <c r="F1" s="495"/>
      <c r="G1" s="495"/>
      <c r="H1" s="495"/>
      <c r="I1" s="495"/>
      <c r="J1" s="157"/>
    </row>
    <row r="2" spans="1:10">
      <c r="A2" s="495"/>
      <c r="B2" s="495"/>
      <c r="C2" s="495"/>
      <c r="D2" s="495"/>
      <c r="E2" s="495"/>
      <c r="F2" s="495"/>
      <c r="G2" s="495"/>
      <c r="H2" s="495"/>
      <c r="I2" s="495"/>
      <c r="J2" s="157"/>
    </row>
    <row r="3" spans="1:10" ht="12.75" customHeight="1">
      <c r="A3" s="496" t="s">
        <v>222</v>
      </c>
      <c r="B3" s="496"/>
      <c r="C3" s="496"/>
      <c r="D3" s="496"/>
      <c r="E3" s="496"/>
      <c r="F3" s="496"/>
      <c r="G3" s="496"/>
      <c r="H3" s="160" t="s">
        <v>223</v>
      </c>
      <c r="I3" s="160" t="s">
        <v>223</v>
      </c>
      <c r="J3" s="160" t="s">
        <v>223</v>
      </c>
    </row>
    <row r="4" spans="1:10" ht="13.5" thickBot="1">
      <c r="A4" s="497"/>
      <c r="B4" s="497"/>
      <c r="C4" s="497"/>
      <c r="D4" s="497"/>
      <c r="E4" s="497"/>
      <c r="F4" s="497"/>
      <c r="G4" s="497"/>
      <c r="H4" s="161" t="s">
        <v>224</v>
      </c>
      <c r="I4" s="161" t="s">
        <v>225</v>
      </c>
      <c r="J4" s="161" t="s">
        <v>226</v>
      </c>
    </row>
    <row r="5" spans="1:10" ht="12" customHeight="1">
      <c r="A5" s="162"/>
      <c r="B5" s="163" t="s">
        <v>227</v>
      </c>
      <c r="C5" s="162"/>
      <c r="D5" s="162"/>
      <c r="E5" s="162"/>
      <c r="F5" s="162"/>
      <c r="G5" s="164"/>
      <c r="H5" s="165">
        <v>112.26733225825656</v>
      </c>
      <c r="I5" s="165">
        <v>103.14441749679186</v>
      </c>
      <c r="J5" s="165">
        <v>100.62048180274658</v>
      </c>
    </row>
    <row r="6" spans="1:10" ht="12" customHeight="1">
      <c r="A6" s="166" t="s">
        <v>228</v>
      </c>
      <c r="B6" s="166"/>
      <c r="C6" s="162"/>
      <c r="D6" s="162"/>
      <c r="E6" s="162"/>
      <c r="F6" s="167"/>
      <c r="G6" s="164"/>
      <c r="H6" s="168">
        <v>112.14840755701975</v>
      </c>
      <c r="I6" s="168">
        <v>105.24323694338622</v>
      </c>
      <c r="J6" s="168">
        <v>100.92012687823346</v>
      </c>
    </row>
    <row r="7" spans="1:10" ht="12" customHeight="1">
      <c r="A7" s="166"/>
      <c r="B7" s="162" t="s">
        <v>229</v>
      </c>
      <c r="C7" s="166"/>
      <c r="D7" s="162"/>
      <c r="E7" s="162"/>
      <c r="F7" s="167"/>
      <c r="G7" s="164"/>
      <c r="H7" s="169">
        <v>112.193368324716</v>
      </c>
      <c r="I7" s="169">
        <v>105.18418099548539</v>
      </c>
      <c r="J7" s="169">
        <v>100.94564547438884</v>
      </c>
    </row>
    <row r="8" spans="1:10" ht="12" customHeight="1">
      <c r="A8" s="166"/>
      <c r="B8" s="166"/>
      <c r="C8" s="162" t="s">
        <v>230</v>
      </c>
      <c r="D8" s="162"/>
      <c r="E8" s="170"/>
      <c r="F8" s="167"/>
      <c r="G8" s="164"/>
      <c r="H8" s="169">
        <v>118.1673854308516</v>
      </c>
      <c r="I8" s="169">
        <v>108.49718292379633</v>
      </c>
      <c r="J8" s="169">
        <v>100.63644800089489</v>
      </c>
    </row>
    <row r="9" spans="1:10" ht="12" customHeight="1">
      <c r="A9" s="166"/>
      <c r="B9" s="166"/>
      <c r="C9" s="162" t="s">
        <v>231</v>
      </c>
      <c r="D9" s="171"/>
      <c r="E9" s="170"/>
      <c r="F9" s="167"/>
      <c r="G9" s="164"/>
      <c r="H9" s="169">
        <v>102.70416702924143</v>
      </c>
      <c r="I9" s="169">
        <v>101.6467546743216</v>
      </c>
      <c r="J9" s="169">
        <v>102.37110410618331</v>
      </c>
    </row>
    <row r="10" spans="1:10" ht="12" customHeight="1">
      <c r="A10" s="166"/>
      <c r="B10" s="166"/>
      <c r="C10" s="172" t="s">
        <v>232</v>
      </c>
      <c r="D10" s="171"/>
      <c r="E10" s="162"/>
      <c r="F10" s="162"/>
      <c r="G10" s="164"/>
      <c r="H10" s="169">
        <v>115.44717294792686</v>
      </c>
      <c r="I10" s="169">
        <v>106.77022908820587</v>
      </c>
      <c r="J10" s="169">
        <v>99.074564761670558</v>
      </c>
    </row>
    <row r="11" spans="1:10" ht="12" customHeight="1">
      <c r="A11" s="166"/>
      <c r="B11" s="166"/>
      <c r="C11" s="172" t="s">
        <v>233</v>
      </c>
      <c r="D11" s="171"/>
      <c r="E11" s="162"/>
      <c r="F11" s="162"/>
      <c r="G11" s="164"/>
      <c r="H11" s="169">
        <v>111.14459339450782</v>
      </c>
      <c r="I11" s="169">
        <v>100.49968758737762</v>
      </c>
      <c r="J11" s="169">
        <v>99.999968838542827</v>
      </c>
    </row>
    <row r="12" spans="1:10" ht="12" customHeight="1">
      <c r="A12" s="173"/>
      <c r="B12" s="173"/>
      <c r="C12" s="172" t="s">
        <v>234</v>
      </c>
      <c r="D12" s="171"/>
      <c r="E12" s="174"/>
      <c r="F12" s="174"/>
      <c r="G12" s="164"/>
      <c r="H12" s="169">
        <v>122.0623753040815</v>
      </c>
      <c r="I12" s="169">
        <v>95.09001950994886</v>
      </c>
      <c r="J12" s="169">
        <v>95.881311032224318</v>
      </c>
    </row>
    <row r="13" spans="1:10" ht="12" customHeight="1">
      <c r="A13" s="173"/>
      <c r="B13" s="173"/>
      <c r="C13" s="172" t="s">
        <v>235</v>
      </c>
      <c r="D13" s="171"/>
      <c r="E13" s="174"/>
      <c r="F13" s="174"/>
      <c r="G13" s="164"/>
      <c r="H13" s="169">
        <v>110.14786480323767</v>
      </c>
      <c r="I13" s="169">
        <v>108.48138355717035</v>
      </c>
      <c r="J13" s="169">
        <v>103.96272977795103</v>
      </c>
    </row>
    <row r="14" spans="1:10" ht="12" customHeight="1">
      <c r="A14" s="166"/>
      <c r="B14" s="166"/>
      <c r="C14" s="171" t="s">
        <v>236</v>
      </c>
      <c r="D14" s="171"/>
      <c r="E14" s="171"/>
      <c r="F14" s="171"/>
      <c r="G14" s="164"/>
      <c r="H14" s="175">
        <v>111.31847515894916</v>
      </c>
      <c r="I14" s="175">
        <v>102.20574601043222</v>
      </c>
      <c r="J14" s="175">
        <v>99.999899144773096</v>
      </c>
    </row>
    <row r="15" spans="1:10" ht="12" customHeight="1">
      <c r="A15" s="166"/>
      <c r="B15" s="166"/>
      <c r="C15" s="162" t="s">
        <v>237</v>
      </c>
      <c r="D15" s="171"/>
      <c r="E15" s="162"/>
      <c r="F15" s="162"/>
      <c r="G15" s="164"/>
      <c r="H15" s="169">
        <v>117.61220430366308</v>
      </c>
      <c r="I15" s="169">
        <v>102.86104915398026</v>
      </c>
      <c r="J15" s="169">
        <v>100.00000487774034</v>
      </c>
    </row>
    <row r="16" spans="1:10" ht="12" customHeight="1">
      <c r="A16" s="166"/>
      <c r="B16" s="162" t="s">
        <v>238</v>
      </c>
      <c r="C16" s="166"/>
      <c r="D16" s="171"/>
      <c r="E16" s="162"/>
      <c r="F16" s="162"/>
      <c r="G16" s="164"/>
      <c r="H16" s="169">
        <v>110.70618793749671</v>
      </c>
      <c r="I16" s="169">
        <v>107.19982896800768</v>
      </c>
      <c r="J16" s="169">
        <v>100.09753288356134</v>
      </c>
    </row>
    <row r="17" spans="1:20" ht="12" customHeight="1">
      <c r="A17" s="176" t="s">
        <v>239</v>
      </c>
      <c r="B17" s="166"/>
      <c r="C17" s="162"/>
      <c r="D17" s="171"/>
      <c r="E17" s="162"/>
      <c r="F17" s="162"/>
      <c r="G17" s="164"/>
      <c r="H17" s="168">
        <v>119.16437232044647</v>
      </c>
      <c r="I17" s="168">
        <v>101.91537143355802</v>
      </c>
      <c r="J17" s="168">
        <v>101.68344067216151</v>
      </c>
    </row>
    <row r="18" spans="1:20" ht="12" customHeight="1">
      <c r="A18" s="166"/>
      <c r="B18" s="162" t="s">
        <v>240</v>
      </c>
      <c r="C18" s="166"/>
      <c r="D18" s="171"/>
      <c r="E18" s="162"/>
      <c r="F18" s="162"/>
      <c r="G18" s="164"/>
      <c r="H18" s="169">
        <v>110.25805158011457</v>
      </c>
      <c r="I18" s="169">
        <v>102.64347765477839</v>
      </c>
      <c r="J18" s="169">
        <v>103.32427169810225</v>
      </c>
    </row>
    <row r="19" spans="1:20" ht="12" customHeight="1">
      <c r="A19" s="166"/>
      <c r="B19" s="162" t="s">
        <v>241</v>
      </c>
      <c r="C19" s="166"/>
      <c r="D19" s="171"/>
      <c r="E19" s="162"/>
      <c r="F19" s="162"/>
      <c r="G19" s="164"/>
      <c r="H19" s="169">
        <v>130.32453356795139</v>
      </c>
      <c r="I19" s="169">
        <v>101.1546850213076</v>
      </c>
      <c r="J19" s="169">
        <v>99.999923894701382</v>
      </c>
    </row>
    <row r="20" spans="1:20" ht="12" customHeight="1">
      <c r="A20" s="166" t="s">
        <v>242</v>
      </c>
      <c r="B20" s="166"/>
      <c r="C20" s="162"/>
      <c r="D20" s="171"/>
      <c r="E20" s="162"/>
      <c r="F20" s="162"/>
      <c r="G20" s="164"/>
      <c r="H20" s="168">
        <v>119.0393286860012</v>
      </c>
      <c r="I20" s="168">
        <v>102.64926590134887</v>
      </c>
      <c r="J20" s="168">
        <v>100.1184444497285</v>
      </c>
    </row>
    <row r="21" spans="1:20" ht="12" customHeight="1">
      <c r="A21" s="166"/>
      <c r="B21" s="162" t="s">
        <v>243</v>
      </c>
      <c r="C21" s="166"/>
      <c r="D21" s="171"/>
      <c r="E21" s="162"/>
      <c r="F21" s="162"/>
      <c r="G21" s="164"/>
      <c r="H21" s="169">
        <v>127.00975020358203</v>
      </c>
      <c r="I21" s="169">
        <v>102.38572890510291</v>
      </c>
      <c r="J21" s="169">
        <v>100.15216939614153</v>
      </c>
    </row>
    <row r="22" spans="1:20" ht="12" customHeight="1">
      <c r="A22" s="166"/>
      <c r="B22" s="166"/>
      <c r="C22" s="172" t="s">
        <v>244</v>
      </c>
      <c r="D22" s="171"/>
      <c r="E22" s="162"/>
      <c r="F22" s="174"/>
      <c r="G22" s="164"/>
      <c r="H22" s="169">
        <v>136.35298773412049</v>
      </c>
      <c r="I22" s="169">
        <v>103.85379354618772</v>
      </c>
      <c r="J22" s="169">
        <v>100.00001357926043</v>
      </c>
    </row>
    <row r="23" spans="1:20" ht="12" customHeight="1">
      <c r="A23" s="166"/>
      <c r="B23" s="166"/>
      <c r="C23" s="172" t="s">
        <v>245</v>
      </c>
      <c r="D23" s="171"/>
      <c r="E23" s="162"/>
      <c r="F23" s="162"/>
      <c r="G23" s="164"/>
      <c r="H23" s="169">
        <v>126.90275152579073</v>
      </c>
      <c r="I23" s="169">
        <v>102.24679884466916</v>
      </c>
      <c r="J23" s="169">
        <v>100.20078399051646</v>
      </c>
    </row>
    <row r="24" spans="1:20" ht="12" customHeight="1">
      <c r="A24" s="166"/>
      <c r="B24" s="166"/>
      <c r="C24" s="162" t="s">
        <v>246</v>
      </c>
      <c r="D24" s="171"/>
      <c r="E24" s="177"/>
      <c r="F24" s="162"/>
      <c r="G24" s="164"/>
      <c r="H24" s="169">
        <v>103.31006417294464</v>
      </c>
      <c r="I24" s="169">
        <v>105.80740234947513</v>
      </c>
      <c r="J24" s="169">
        <v>97.588679131582694</v>
      </c>
    </row>
    <row r="25" spans="1:20" ht="12" customHeight="1">
      <c r="A25" s="173"/>
      <c r="B25" s="162" t="s">
        <v>247</v>
      </c>
      <c r="C25" s="166"/>
      <c r="D25" s="171"/>
      <c r="E25" s="178"/>
      <c r="F25" s="174"/>
      <c r="G25" s="164"/>
      <c r="H25" s="169">
        <v>97.514620614256003</v>
      </c>
      <c r="I25" s="169">
        <v>103.58711117380459</v>
      </c>
      <c r="J25" s="169">
        <v>100.00000013637118</v>
      </c>
    </row>
    <row r="26" spans="1:20" ht="12" customHeight="1">
      <c r="A26" s="166" t="s">
        <v>248</v>
      </c>
      <c r="B26" s="166"/>
      <c r="C26" s="162"/>
      <c r="D26" s="171"/>
      <c r="E26" s="177"/>
      <c r="F26" s="162"/>
      <c r="G26" s="164"/>
      <c r="H26" s="168">
        <v>106.44942849780993</v>
      </c>
      <c r="I26" s="168">
        <v>100.05737090016422</v>
      </c>
      <c r="J26" s="168">
        <v>100.07016426872536</v>
      </c>
    </row>
    <row r="27" spans="1:20" ht="12" customHeight="1">
      <c r="A27" s="166"/>
      <c r="B27" s="172" t="s">
        <v>249</v>
      </c>
      <c r="C27" s="162"/>
      <c r="D27" s="171"/>
      <c r="E27" s="177"/>
      <c r="F27" s="162"/>
      <c r="G27" s="164"/>
      <c r="H27" s="169">
        <v>118.75</v>
      </c>
      <c r="I27" s="169">
        <v>100</v>
      </c>
      <c r="J27" s="169">
        <v>100</v>
      </c>
    </row>
    <row r="28" spans="1:20" ht="12" customHeight="1">
      <c r="A28" s="166"/>
      <c r="B28" s="172" t="s">
        <v>250</v>
      </c>
      <c r="C28" s="172"/>
      <c r="D28" s="171"/>
      <c r="E28" s="177"/>
      <c r="F28" s="162"/>
      <c r="G28" s="164"/>
      <c r="H28" s="169">
        <v>126.73714795027671</v>
      </c>
      <c r="I28" s="169">
        <v>101.26163384448159</v>
      </c>
      <c r="J28" s="169">
        <v>101.54712298235206</v>
      </c>
    </row>
    <row r="29" spans="1:20" ht="12" customHeight="1">
      <c r="A29" s="173"/>
      <c r="B29" s="172" t="s">
        <v>251</v>
      </c>
      <c r="C29" s="172"/>
      <c r="D29" s="162"/>
      <c r="E29" s="178"/>
      <c r="F29" s="174"/>
      <c r="G29" s="164"/>
      <c r="H29" s="169">
        <v>100</v>
      </c>
      <c r="I29" s="169">
        <v>100</v>
      </c>
      <c r="J29" s="169">
        <v>100</v>
      </c>
    </row>
    <row r="30" spans="1:20" ht="12" customHeight="1">
      <c r="A30" s="179"/>
      <c r="B30" s="180" t="s">
        <v>252</v>
      </c>
      <c r="C30" s="180"/>
      <c r="D30" s="181"/>
      <c r="E30" s="182"/>
      <c r="F30" s="183"/>
      <c r="G30" s="184"/>
      <c r="H30" s="185">
        <v>108.55584442061445</v>
      </c>
      <c r="I30" s="185">
        <v>100</v>
      </c>
      <c r="J30" s="185">
        <v>100</v>
      </c>
    </row>
    <row r="31" spans="1:20" ht="78.75" customHeight="1">
      <c r="A31" s="173"/>
      <c r="B31" s="172"/>
      <c r="C31" s="172"/>
      <c r="D31" s="162"/>
      <c r="E31" s="178"/>
      <c r="F31" s="174"/>
      <c r="G31" s="164"/>
      <c r="H31" s="186"/>
      <c r="I31" s="186"/>
      <c r="J31" s="186"/>
    </row>
    <row r="32" spans="1:20" ht="14.25" customHeight="1">
      <c r="A32" s="173"/>
      <c r="B32" s="172"/>
      <c r="C32" s="172"/>
      <c r="D32" s="162"/>
      <c r="E32" s="178"/>
      <c r="F32" s="174"/>
      <c r="G32" s="164"/>
      <c r="H32" s="186"/>
      <c r="I32" s="186"/>
      <c r="J32" s="186"/>
      <c r="K32" s="496" t="s">
        <v>222</v>
      </c>
      <c r="L32" s="496"/>
      <c r="M32" s="496"/>
      <c r="N32" s="496"/>
      <c r="O32" s="496"/>
      <c r="P32" s="496"/>
      <c r="Q32" s="496"/>
      <c r="R32" s="160" t="s">
        <v>223</v>
      </c>
      <c r="S32" s="160" t="s">
        <v>223</v>
      </c>
      <c r="T32" s="160" t="s">
        <v>223</v>
      </c>
    </row>
    <row r="33" spans="1:20" ht="13.5" customHeight="1" thickBot="1">
      <c r="A33" s="173"/>
      <c r="B33" s="172"/>
      <c r="C33" s="172"/>
      <c r="D33" s="162"/>
      <c r="E33" s="178"/>
      <c r="F33" s="174"/>
      <c r="G33" s="164"/>
      <c r="H33" s="186"/>
      <c r="I33" s="186"/>
      <c r="J33" s="186"/>
      <c r="K33" s="497"/>
      <c r="L33" s="497"/>
      <c r="M33" s="497"/>
      <c r="N33" s="497"/>
      <c r="O33" s="497"/>
      <c r="P33" s="497"/>
      <c r="Q33" s="497"/>
      <c r="R33" s="161" t="s">
        <v>224</v>
      </c>
      <c r="S33" s="161" t="s">
        <v>225</v>
      </c>
      <c r="T33" s="161" t="s">
        <v>226</v>
      </c>
    </row>
    <row r="34" spans="1:20" ht="12.75" customHeight="1">
      <c r="K34" s="166" t="s">
        <v>253</v>
      </c>
      <c r="L34" s="166"/>
      <c r="M34" s="162"/>
      <c r="N34" s="162"/>
      <c r="O34" s="177"/>
      <c r="P34" s="162"/>
      <c r="Q34" s="164"/>
      <c r="R34" s="187">
        <v>116.53992989565258</v>
      </c>
      <c r="S34" s="187">
        <v>104.52610392361524</v>
      </c>
      <c r="T34" s="188">
        <v>101.02793000436073</v>
      </c>
    </row>
    <row r="35" spans="1:20" ht="12.75" customHeight="1">
      <c r="K35" s="166"/>
      <c r="L35" s="171" t="s">
        <v>254</v>
      </c>
      <c r="M35" s="189"/>
      <c r="N35" s="189"/>
      <c r="O35" s="189"/>
      <c r="P35" s="189"/>
      <c r="Q35" s="164"/>
      <c r="R35" s="190">
        <v>121.87019271945661</v>
      </c>
      <c r="S35" s="190">
        <v>103.94587344175692</v>
      </c>
      <c r="T35" s="191">
        <v>101.46866529153766</v>
      </c>
    </row>
    <row r="36" spans="1:20" ht="12.75" customHeight="1">
      <c r="K36" s="192"/>
      <c r="L36" s="193" t="s">
        <v>255</v>
      </c>
      <c r="M36" s="194"/>
      <c r="N36" s="195"/>
      <c r="O36" s="196"/>
      <c r="P36" s="194"/>
      <c r="Q36" s="164"/>
      <c r="R36" s="197">
        <v>116.12427484317507</v>
      </c>
      <c r="S36" s="197">
        <v>100.40663122268023</v>
      </c>
      <c r="T36" s="191">
        <v>100.00000809952726</v>
      </c>
    </row>
    <row r="37" spans="1:20" ht="12.75" customHeight="1">
      <c r="K37" s="166"/>
      <c r="L37" s="198" t="s">
        <v>256</v>
      </c>
      <c r="M37" s="162"/>
      <c r="N37" s="162"/>
      <c r="O37" s="177"/>
      <c r="P37" s="162"/>
      <c r="Q37" s="164"/>
      <c r="R37" s="197">
        <v>102.46430232397394</v>
      </c>
      <c r="S37" s="197">
        <v>100.18130086810757</v>
      </c>
      <c r="T37" s="191">
        <v>100</v>
      </c>
    </row>
    <row r="38" spans="1:20" ht="12.75" customHeight="1">
      <c r="K38" s="166"/>
      <c r="L38" s="198" t="s">
        <v>257</v>
      </c>
      <c r="M38" s="162"/>
      <c r="N38" s="171"/>
      <c r="O38" s="177"/>
      <c r="P38" s="162"/>
      <c r="Q38" s="164"/>
      <c r="R38" s="197">
        <v>111.94654496914045</v>
      </c>
      <c r="S38" s="197">
        <v>111.27097237421562</v>
      </c>
      <c r="T38" s="191">
        <v>104.5149971993726</v>
      </c>
    </row>
    <row r="39" spans="1:20" ht="12.75" customHeight="1">
      <c r="K39" s="166"/>
      <c r="L39" s="171" t="s">
        <v>258</v>
      </c>
      <c r="M39" s="189"/>
      <c r="N39" s="189"/>
      <c r="O39" s="189"/>
      <c r="P39" s="189"/>
      <c r="Q39" s="164"/>
      <c r="R39" s="190">
        <v>113.61380838975244</v>
      </c>
      <c r="S39" s="190">
        <v>109.67713549003825</v>
      </c>
      <c r="T39" s="191">
        <v>100</v>
      </c>
    </row>
    <row r="40" spans="1:20" ht="12.75" customHeight="1">
      <c r="K40" s="166"/>
      <c r="L40" s="171" t="s">
        <v>259</v>
      </c>
      <c r="M40" s="189"/>
      <c r="N40" s="189"/>
      <c r="O40" s="189"/>
      <c r="P40" s="189"/>
      <c r="Q40" s="164"/>
      <c r="R40" s="190">
        <v>112.49120572517977</v>
      </c>
      <c r="S40" s="190">
        <v>107.90975097616706</v>
      </c>
      <c r="T40" s="191">
        <v>100.68194157585111</v>
      </c>
    </row>
    <row r="41" spans="1:20" ht="12.75" customHeight="1">
      <c r="K41" s="166" t="s">
        <v>260</v>
      </c>
      <c r="L41" s="166"/>
      <c r="M41" s="162"/>
      <c r="N41" s="171"/>
      <c r="O41" s="177"/>
      <c r="P41" s="162"/>
      <c r="Q41" s="164"/>
      <c r="R41" s="187">
        <v>100.47423173447821</v>
      </c>
      <c r="S41" s="187">
        <v>102.16991589005706</v>
      </c>
      <c r="T41" s="188">
        <v>101.31594984222323</v>
      </c>
    </row>
    <row r="42" spans="1:20" ht="12.75" customHeight="1">
      <c r="K42" s="166"/>
      <c r="L42" s="162" t="s">
        <v>261</v>
      </c>
      <c r="M42" s="166"/>
      <c r="N42" s="171"/>
      <c r="O42" s="177"/>
      <c r="P42" s="162"/>
      <c r="Q42" s="164"/>
      <c r="R42" s="197">
        <v>100.65525462403551</v>
      </c>
      <c r="S42" s="197">
        <v>103.01765257708453</v>
      </c>
      <c r="T42" s="191">
        <v>101.82410503338815</v>
      </c>
    </row>
    <row r="43" spans="1:20" ht="12.75" customHeight="1">
      <c r="K43" s="166"/>
      <c r="L43" s="162" t="s">
        <v>262</v>
      </c>
      <c r="M43" s="162"/>
      <c r="N43" s="171"/>
      <c r="O43" s="178"/>
      <c r="P43" s="162"/>
      <c r="Q43" s="164"/>
      <c r="R43" s="197">
        <v>100</v>
      </c>
      <c r="S43" s="197">
        <v>100</v>
      </c>
      <c r="T43" s="191">
        <v>100</v>
      </c>
    </row>
    <row r="44" spans="1:20" ht="12.75" customHeight="1">
      <c r="K44" s="166"/>
      <c r="L44" s="162" t="s">
        <v>263</v>
      </c>
      <c r="M44" s="162"/>
      <c r="N44" s="171"/>
      <c r="O44" s="199"/>
      <c r="P44" s="162"/>
      <c r="Q44" s="164"/>
      <c r="R44" s="197">
        <v>100</v>
      </c>
      <c r="S44" s="197">
        <v>100</v>
      </c>
      <c r="T44" s="191">
        <v>100</v>
      </c>
    </row>
    <row r="45" spans="1:20" ht="12.75" customHeight="1">
      <c r="K45" s="166" t="s">
        <v>264</v>
      </c>
      <c r="L45" s="166"/>
      <c r="M45" s="162"/>
      <c r="N45" s="171"/>
      <c r="O45" s="200"/>
      <c r="P45" s="162"/>
      <c r="Q45" s="164"/>
      <c r="R45" s="187">
        <v>102.68237568847913</v>
      </c>
      <c r="S45" s="187">
        <v>102.71569540560712</v>
      </c>
      <c r="T45" s="188">
        <v>101.24870478734749</v>
      </c>
    </row>
    <row r="46" spans="1:20" ht="12.75" customHeight="1">
      <c r="K46" s="166"/>
      <c r="L46" s="162" t="s">
        <v>265</v>
      </c>
      <c r="M46" s="162"/>
      <c r="N46" s="171"/>
      <c r="O46" s="200"/>
      <c r="P46" s="162"/>
      <c r="Q46" s="164"/>
      <c r="R46" s="197">
        <v>108.22667329045782</v>
      </c>
      <c r="S46" s="197">
        <v>100</v>
      </c>
      <c r="T46" s="191">
        <v>100</v>
      </c>
    </row>
    <row r="47" spans="1:20" ht="12.75" customHeight="1">
      <c r="K47" s="166"/>
      <c r="L47" s="162" t="s">
        <v>266</v>
      </c>
      <c r="M47" s="162"/>
      <c r="N47" s="171"/>
      <c r="O47" s="200"/>
      <c r="P47" s="162"/>
      <c r="Q47" s="164"/>
      <c r="R47" s="197">
        <v>101.12255821816815</v>
      </c>
      <c r="S47" s="197">
        <v>102.84831500713199</v>
      </c>
      <c r="T47" s="191">
        <v>100.96800813191176</v>
      </c>
    </row>
    <row r="48" spans="1:20" ht="12.75" customHeight="1">
      <c r="K48" s="166"/>
      <c r="L48" s="162" t="s">
        <v>267</v>
      </c>
      <c r="M48" s="162"/>
      <c r="N48" s="171"/>
      <c r="O48" s="200"/>
      <c r="P48" s="162"/>
      <c r="Q48" s="164"/>
      <c r="R48" s="197">
        <v>110.42251428630141</v>
      </c>
      <c r="S48" s="197">
        <v>115.1770741669124</v>
      </c>
      <c r="T48" s="191">
        <v>115.1770741669124</v>
      </c>
    </row>
    <row r="49" spans="11:20" ht="12.75" customHeight="1">
      <c r="K49" s="166" t="s">
        <v>268</v>
      </c>
      <c r="L49" s="166"/>
      <c r="M49" s="162"/>
      <c r="N49" s="171"/>
      <c r="O49" s="200"/>
      <c r="P49" s="162"/>
      <c r="Q49" s="164"/>
      <c r="R49" s="187">
        <v>98.766919037091512</v>
      </c>
      <c r="S49" s="187">
        <v>99.903315738277769</v>
      </c>
      <c r="T49" s="188">
        <v>100</v>
      </c>
    </row>
    <row r="50" spans="11:20" ht="12.75" customHeight="1">
      <c r="K50" s="166" t="s">
        <v>269</v>
      </c>
      <c r="L50" s="166"/>
      <c r="M50" s="162"/>
      <c r="N50" s="162"/>
      <c r="O50" s="199"/>
      <c r="P50" s="162"/>
      <c r="Q50" s="164"/>
      <c r="R50" s="187">
        <v>114.44550816999961</v>
      </c>
      <c r="S50" s="187">
        <v>100.59283523898743</v>
      </c>
      <c r="T50" s="188">
        <v>100</v>
      </c>
    </row>
    <row r="51" spans="11:20" ht="12.75" customHeight="1">
      <c r="K51" s="166"/>
      <c r="L51" s="171" t="s">
        <v>270</v>
      </c>
      <c r="M51" s="189"/>
      <c r="N51" s="189"/>
      <c r="O51" s="189"/>
      <c r="P51" s="189"/>
      <c r="Q51" s="164"/>
      <c r="R51" s="190">
        <v>98.239443656245612</v>
      </c>
      <c r="S51" s="190">
        <v>99.673540882585371</v>
      </c>
      <c r="T51" s="191">
        <v>100</v>
      </c>
    </row>
    <row r="52" spans="11:20" ht="12.75" customHeight="1">
      <c r="K52" s="166"/>
      <c r="L52" s="162" t="s">
        <v>271</v>
      </c>
      <c r="M52" s="162"/>
      <c r="N52" s="171"/>
      <c r="O52" s="177"/>
      <c r="P52" s="162"/>
      <c r="Q52" s="164"/>
      <c r="R52" s="197">
        <v>107.1167204943082</v>
      </c>
      <c r="S52" s="197">
        <v>105.18381247113993</v>
      </c>
      <c r="T52" s="191">
        <v>100</v>
      </c>
    </row>
    <row r="53" spans="11:20" ht="12.75" customHeight="1">
      <c r="K53" s="166"/>
      <c r="L53" s="162" t="s">
        <v>272</v>
      </c>
      <c r="M53" s="162"/>
      <c r="N53" s="171"/>
      <c r="O53" s="177"/>
      <c r="P53" s="162"/>
      <c r="Q53" s="164"/>
      <c r="R53" s="197">
        <v>117.11697164431476</v>
      </c>
      <c r="S53" s="197">
        <v>100</v>
      </c>
      <c r="T53" s="191">
        <v>100</v>
      </c>
    </row>
    <row r="54" spans="11:20" ht="12.75" customHeight="1">
      <c r="K54" s="166" t="s">
        <v>273</v>
      </c>
      <c r="L54" s="166"/>
      <c r="M54" s="162"/>
      <c r="N54" s="171"/>
      <c r="O54" s="177"/>
      <c r="P54" s="162"/>
      <c r="Q54" s="164"/>
      <c r="R54" s="187">
        <v>113.92255892255893</v>
      </c>
      <c r="S54" s="187">
        <v>100.01064100214595</v>
      </c>
      <c r="T54" s="188">
        <v>100.01064100214595</v>
      </c>
    </row>
    <row r="55" spans="11:20" ht="12.75" customHeight="1">
      <c r="K55" s="166" t="s">
        <v>274</v>
      </c>
      <c r="L55" s="166"/>
      <c r="M55" s="162"/>
      <c r="N55" s="171"/>
      <c r="O55" s="177"/>
      <c r="P55" s="162"/>
      <c r="Q55" s="164"/>
      <c r="R55" s="187">
        <v>121.89542691890342</v>
      </c>
      <c r="S55" s="187">
        <v>103.12911815161496</v>
      </c>
      <c r="T55" s="188">
        <v>99.999987661243111</v>
      </c>
    </row>
    <row r="56" spans="11:20" ht="12.75" customHeight="1">
      <c r="K56" s="166"/>
      <c r="L56" s="162" t="s">
        <v>275</v>
      </c>
      <c r="M56" s="162"/>
      <c r="N56" s="171"/>
      <c r="O56" s="177"/>
      <c r="P56" s="162"/>
      <c r="Q56" s="164"/>
      <c r="R56" s="197">
        <v>109.55921277809615</v>
      </c>
      <c r="S56" s="197">
        <v>101.32731590460557</v>
      </c>
      <c r="T56" s="191">
        <v>100</v>
      </c>
    </row>
    <row r="57" spans="11:20" ht="12.75" customHeight="1">
      <c r="K57" s="166"/>
      <c r="L57" s="162" t="s">
        <v>276</v>
      </c>
      <c r="M57" s="162"/>
      <c r="N57" s="171"/>
      <c r="O57" s="200"/>
      <c r="P57" s="162"/>
      <c r="Q57" s="164"/>
      <c r="R57" s="197">
        <v>133.3333043478261</v>
      </c>
      <c r="S57" s="197">
        <v>104.54543181818184</v>
      </c>
      <c r="T57" s="191">
        <v>99.999978260869554</v>
      </c>
    </row>
    <row r="58" spans="11:20" ht="12.75" customHeight="1">
      <c r="K58" s="166" t="s">
        <v>277</v>
      </c>
      <c r="L58" s="166"/>
      <c r="M58" s="162"/>
      <c r="N58" s="171"/>
      <c r="O58" s="200"/>
      <c r="P58" s="162"/>
      <c r="Q58" s="164"/>
      <c r="R58" s="187">
        <v>113.80166454038985</v>
      </c>
      <c r="S58" s="187">
        <v>100.91058213540155</v>
      </c>
      <c r="T58" s="188">
        <v>100.00001737789637</v>
      </c>
    </row>
    <row r="59" spans="11:20" ht="12.75" customHeight="1">
      <c r="K59" s="166"/>
      <c r="L59" s="162" t="s">
        <v>278</v>
      </c>
      <c r="M59" s="162"/>
      <c r="N59" s="171"/>
      <c r="O59" s="200"/>
      <c r="P59" s="162"/>
      <c r="Q59" s="164"/>
      <c r="R59" s="197">
        <v>113.90742693308577</v>
      </c>
      <c r="S59" s="197">
        <v>100.14794545620748</v>
      </c>
      <c r="T59" s="191">
        <v>100.00001893972077</v>
      </c>
    </row>
    <row r="60" spans="11:20" ht="12.75" customHeight="1">
      <c r="K60" s="166"/>
      <c r="L60" s="162" t="s">
        <v>279</v>
      </c>
      <c r="M60" s="162"/>
      <c r="N60" s="171"/>
      <c r="O60" s="199"/>
      <c r="P60" s="162"/>
      <c r="Q60" s="164"/>
      <c r="R60" s="197">
        <v>113.81390943513436</v>
      </c>
      <c r="S60" s="197">
        <v>110.63634978425176</v>
      </c>
      <c r="T60" s="201">
        <v>100.0000008460046</v>
      </c>
    </row>
    <row r="61" spans="11:20" ht="12.75" customHeight="1">
      <c r="K61" s="202"/>
      <c r="L61" s="181" t="s">
        <v>280</v>
      </c>
      <c r="M61" s="181"/>
      <c r="N61" s="203"/>
      <c r="O61" s="204"/>
      <c r="P61" s="181"/>
      <c r="Q61" s="184"/>
      <c r="R61" s="205">
        <v>100</v>
      </c>
      <c r="S61" s="205">
        <v>100</v>
      </c>
      <c r="T61" s="206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2" priority="2" stopIfTrue="1" operator="lessThan">
      <formula>0.001</formula>
    </cfRule>
  </conditionalFormatting>
  <conditionalFormatting sqref="H6:J30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N16" sqref="N16"/>
    </sheetView>
  </sheetViews>
  <sheetFormatPr defaultRowHeight="12.75"/>
  <cols>
    <col min="1" max="1" width="3.85546875" style="40" customWidth="1"/>
    <col min="2" max="2" width="36.140625" style="40" customWidth="1"/>
    <col min="3" max="3" width="8.140625" style="40" customWidth="1"/>
    <col min="4" max="6" width="7.85546875" style="40" customWidth="1"/>
    <col min="7" max="7" width="4.140625" style="40" customWidth="1"/>
    <col min="8" max="256" width="9.140625" style="40"/>
    <col min="257" max="257" width="3.85546875" style="40" customWidth="1"/>
    <col min="258" max="258" width="36.140625" style="40" customWidth="1"/>
    <col min="259" max="259" width="8.140625" style="40" customWidth="1"/>
    <col min="260" max="262" width="7.85546875" style="40" customWidth="1"/>
    <col min="263" max="263" width="4.140625" style="40" customWidth="1"/>
    <col min="264" max="512" width="9.140625" style="40"/>
    <col min="513" max="513" width="3.85546875" style="40" customWidth="1"/>
    <col min="514" max="514" width="36.140625" style="40" customWidth="1"/>
    <col min="515" max="515" width="8.140625" style="40" customWidth="1"/>
    <col min="516" max="518" width="7.85546875" style="40" customWidth="1"/>
    <col min="519" max="519" width="4.140625" style="40" customWidth="1"/>
    <col min="520" max="768" width="9.140625" style="40"/>
    <col min="769" max="769" width="3.85546875" style="40" customWidth="1"/>
    <col min="770" max="770" width="36.140625" style="40" customWidth="1"/>
    <col min="771" max="771" width="8.140625" style="40" customWidth="1"/>
    <col min="772" max="774" width="7.85546875" style="40" customWidth="1"/>
    <col min="775" max="775" width="4.140625" style="40" customWidth="1"/>
    <col min="776" max="1024" width="9.140625" style="40"/>
    <col min="1025" max="1025" width="3.85546875" style="40" customWidth="1"/>
    <col min="1026" max="1026" width="36.140625" style="40" customWidth="1"/>
    <col min="1027" max="1027" width="8.140625" style="40" customWidth="1"/>
    <col min="1028" max="1030" width="7.85546875" style="40" customWidth="1"/>
    <col min="1031" max="1031" width="4.140625" style="40" customWidth="1"/>
    <col min="1032" max="1280" width="9.140625" style="40"/>
    <col min="1281" max="1281" width="3.85546875" style="40" customWidth="1"/>
    <col min="1282" max="1282" width="36.140625" style="40" customWidth="1"/>
    <col min="1283" max="1283" width="8.140625" style="40" customWidth="1"/>
    <col min="1284" max="1286" width="7.85546875" style="40" customWidth="1"/>
    <col min="1287" max="1287" width="4.140625" style="40" customWidth="1"/>
    <col min="1288" max="1536" width="9.140625" style="40"/>
    <col min="1537" max="1537" width="3.85546875" style="40" customWidth="1"/>
    <col min="1538" max="1538" width="36.140625" style="40" customWidth="1"/>
    <col min="1539" max="1539" width="8.140625" style="40" customWidth="1"/>
    <col min="1540" max="1542" width="7.85546875" style="40" customWidth="1"/>
    <col min="1543" max="1543" width="4.140625" style="40" customWidth="1"/>
    <col min="1544" max="1792" width="9.140625" style="40"/>
    <col min="1793" max="1793" width="3.85546875" style="40" customWidth="1"/>
    <col min="1794" max="1794" width="36.140625" style="40" customWidth="1"/>
    <col min="1795" max="1795" width="8.140625" style="40" customWidth="1"/>
    <col min="1796" max="1798" width="7.85546875" style="40" customWidth="1"/>
    <col min="1799" max="1799" width="4.140625" style="40" customWidth="1"/>
    <col min="1800" max="2048" width="9.140625" style="40"/>
    <col min="2049" max="2049" width="3.85546875" style="40" customWidth="1"/>
    <col min="2050" max="2050" width="36.140625" style="40" customWidth="1"/>
    <col min="2051" max="2051" width="8.140625" style="40" customWidth="1"/>
    <col min="2052" max="2054" width="7.85546875" style="40" customWidth="1"/>
    <col min="2055" max="2055" width="4.140625" style="40" customWidth="1"/>
    <col min="2056" max="2304" width="9.140625" style="40"/>
    <col min="2305" max="2305" width="3.85546875" style="40" customWidth="1"/>
    <col min="2306" max="2306" width="36.140625" style="40" customWidth="1"/>
    <col min="2307" max="2307" width="8.140625" style="40" customWidth="1"/>
    <col min="2308" max="2310" width="7.85546875" style="40" customWidth="1"/>
    <col min="2311" max="2311" width="4.140625" style="40" customWidth="1"/>
    <col min="2312" max="2560" width="9.140625" style="40"/>
    <col min="2561" max="2561" width="3.85546875" style="40" customWidth="1"/>
    <col min="2562" max="2562" width="36.140625" style="40" customWidth="1"/>
    <col min="2563" max="2563" width="8.140625" style="40" customWidth="1"/>
    <col min="2564" max="2566" width="7.85546875" style="40" customWidth="1"/>
    <col min="2567" max="2567" width="4.140625" style="40" customWidth="1"/>
    <col min="2568" max="2816" width="9.140625" style="40"/>
    <col min="2817" max="2817" width="3.85546875" style="40" customWidth="1"/>
    <col min="2818" max="2818" width="36.140625" style="40" customWidth="1"/>
    <col min="2819" max="2819" width="8.140625" style="40" customWidth="1"/>
    <col min="2820" max="2822" width="7.85546875" style="40" customWidth="1"/>
    <col min="2823" max="2823" width="4.140625" style="40" customWidth="1"/>
    <col min="2824" max="3072" width="9.140625" style="40"/>
    <col min="3073" max="3073" width="3.85546875" style="40" customWidth="1"/>
    <col min="3074" max="3074" width="36.140625" style="40" customWidth="1"/>
    <col min="3075" max="3075" width="8.140625" style="40" customWidth="1"/>
    <col min="3076" max="3078" width="7.85546875" style="40" customWidth="1"/>
    <col min="3079" max="3079" width="4.140625" style="40" customWidth="1"/>
    <col min="3080" max="3328" width="9.140625" style="40"/>
    <col min="3329" max="3329" width="3.85546875" style="40" customWidth="1"/>
    <col min="3330" max="3330" width="36.140625" style="40" customWidth="1"/>
    <col min="3331" max="3331" width="8.140625" style="40" customWidth="1"/>
    <col min="3332" max="3334" width="7.85546875" style="40" customWidth="1"/>
    <col min="3335" max="3335" width="4.140625" style="40" customWidth="1"/>
    <col min="3336" max="3584" width="9.140625" style="40"/>
    <col min="3585" max="3585" width="3.85546875" style="40" customWidth="1"/>
    <col min="3586" max="3586" width="36.140625" style="40" customWidth="1"/>
    <col min="3587" max="3587" width="8.140625" style="40" customWidth="1"/>
    <col min="3588" max="3590" width="7.85546875" style="40" customWidth="1"/>
    <col min="3591" max="3591" width="4.140625" style="40" customWidth="1"/>
    <col min="3592" max="3840" width="9.140625" style="40"/>
    <col min="3841" max="3841" width="3.85546875" style="40" customWidth="1"/>
    <col min="3842" max="3842" width="36.140625" style="40" customWidth="1"/>
    <col min="3843" max="3843" width="8.140625" style="40" customWidth="1"/>
    <col min="3844" max="3846" width="7.85546875" style="40" customWidth="1"/>
    <col min="3847" max="3847" width="4.140625" style="40" customWidth="1"/>
    <col min="3848" max="4096" width="9.140625" style="40"/>
    <col min="4097" max="4097" width="3.85546875" style="40" customWidth="1"/>
    <col min="4098" max="4098" width="36.140625" style="40" customWidth="1"/>
    <col min="4099" max="4099" width="8.140625" style="40" customWidth="1"/>
    <col min="4100" max="4102" width="7.85546875" style="40" customWidth="1"/>
    <col min="4103" max="4103" width="4.140625" style="40" customWidth="1"/>
    <col min="4104" max="4352" width="9.140625" style="40"/>
    <col min="4353" max="4353" width="3.85546875" style="40" customWidth="1"/>
    <col min="4354" max="4354" width="36.140625" style="40" customWidth="1"/>
    <col min="4355" max="4355" width="8.140625" style="40" customWidth="1"/>
    <col min="4356" max="4358" width="7.85546875" style="40" customWidth="1"/>
    <col min="4359" max="4359" width="4.140625" style="40" customWidth="1"/>
    <col min="4360" max="4608" width="9.140625" style="40"/>
    <col min="4609" max="4609" width="3.85546875" style="40" customWidth="1"/>
    <col min="4610" max="4610" width="36.140625" style="40" customWidth="1"/>
    <col min="4611" max="4611" width="8.140625" style="40" customWidth="1"/>
    <col min="4612" max="4614" width="7.85546875" style="40" customWidth="1"/>
    <col min="4615" max="4615" width="4.140625" style="40" customWidth="1"/>
    <col min="4616" max="4864" width="9.140625" style="40"/>
    <col min="4865" max="4865" width="3.85546875" style="40" customWidth="1"/>
    <col min="4866" max="4866" width="36.140625" style="40" customWidth="1"/>
    <col min="4867" max="4867" width="8.140625" style="40" customWidth="1"/>
    <col min="4868" max="4870" width="7.85546875" style="40" customWidth="1"/>
    <col min="4871" max="4871" width="4.140625" style="40" customWidth="1"/>
    <col min="4872" max="5120" width="9.140625" style="40"/>
    <col min="5121" max="5121" width="3.85546875" style="40" customWidth="1"/>
    <col min="5122" max="5122" width="36.140625" style="40" customWidth="1"/>
    <col min="5123" max="5123" width="8.140625" style="40" customWidth="1"/>
    <col min="5124" max="5126" width="7.85546875" style="40" customWidth="1"/>
    <col min="5127" max="5127" width="4.140625" style="40" customWidth="1"/>
    <col min="5128" max="5376" width="9.140625" style="40"/>
    <col min="5377" max="5377" width="3.85546875" style="40" customWidth="1"/>
    <col min="5378" max="5378" width="36.140625" style="40" customWidth="1"/>
    <col min="5379" max="5379" width="8.140625" style="40" customWidth="1"/>
    <col min="5380" max="5382" width="7.85546875" style="40" customWidth="1"/>
    <col min="5383" max="5383" width="4.140625" style="40" customWidth="1"/>
    <col min="5384" max="5632" width="9.140625" style="40"/>
    <col min="5633" max="5633" width="3.85546875" style="40" customWidth="1"/>
    <col min="5634" max="5634" width="36.140625" style="40" customWidth="1"/>
    <col min="5635" max="5635" width="8.140625" style="40" customWidth="1"/>
    <col min="5636" max="5638" width="7.85546875" style="40" customWidth="1"/>
    <col min="5639" max="5639" width="4.140625" style="40" customWidth="1"/>
    <col min="5640" max="5888" width="9.140625" style="40"/>
    <col min="5889" max="5889" width="3.85546875" style="40" customWidth="1"/>
    <col min="5890" max="5890" width="36.140625" style="40" customWidth="1"/>
    <col min="5891" max="5891" width="8.140625" style="40" customWidth="1"/>
    <col min="5892" max="5894" width="7.85546875" style="40" customWidth="1"/>
    <col min="5895" max="5895" width="4.140625" style="40" customWidth="1"/>
    <col min="5896" max="6144" width="9.140625" style="40"/>
    <col min="6145" max="6145" width="3.85546875" style="40" customWidth="1"/>
    <col min="6146" max="6146" width="36.140625" style="40" customWidth="1"/>
    <col min="6147" max="6147" width="8.140625" style="40" customWidth="1"/>
    <col min="6148" max="6150" width="7.85546875" style="40" customWidth="1"/>
    <col min="6151" max="6151" width="4.140625" style="40" customWidth="1"/>
    <col min="6152" max="6400" width="9.140625" style="40"/>
    <col min="6401" max="6401" width="3.85546875" style="40" customWidth="1"/>
    <col min="6402" max="6402" width="36.140625" style="40" customWidth="1"/>
    <col min="6403" max="6403" width="8.140625" style="40" customWidth="1"/>
    <col min="6404" max="6406" width="7.85546875" style="40" customWidth="1"/>
    <col min="6407" max="6407" width="4.140625" style="40" customWidth="1"/>
    <col min="6408" max="6656" width="9.140625" style="40"/>
    <col min="6657" max="6657" width="3.85546875" style="40" customWidth="1"/>
    <col min="6658" max="6658" width="36.140625" style="40" customWidth="1"/>
    <col min="6659" max="6659" width="8.140625" style="40" customWidth="1"/>
    <col min="6660" max="6662" width="7.85546875" style="40" customWidth="1"/>
    <col min="6663" max="6663" width="4.140625" style="40" customWidth="1"/>
    <col min="6664" max="6912" width="9.140625" style="40"/>
    <col min="6913" max="6913" width="3.85546875" style="40" customWidth="1"/>
    <col min="6914" max="6914" width="36.140625" style="40" customWidth="1"/>
    <col min="6915" max="6915" width="8.140625" style="40" customWidth="1"/>
    <col min="6916" max="6918" width="7.85546875" style="40" customWidth="1"/>
    <col min="6919" max="6919" width="4.140625" style="40" customWidth="1"/>
    <col min="6920" max="7168" width="9.140625" style="40"/>
    <col min="7169" max="7169" width="3.85546875" style="40" customWidth="1"/>
    <col min="7170" max="7170" width="36.140625" style="40" customWidth="1"/>
    <col min="7171" max="7171" width="8.140625" style="40" customWidth="1"/>
    <col min="7172" max="7174" width="7.85546875" style="40" customWidth="1"/>
    <col min="7175" max="7175" width="4.140625" style="40" customWidth="1"/>
    <col min="7176" max="7424" width="9.140625" style="40"/>
    <col min="7425" max="7425" width="3.85546875" style="40" customWidth="1"/>
    <col min="7426" max="7426" width="36.140625" style="40" customWidth="1"/>
    <col min="7427" max="7427" width="8.140625" style="40" customWidth="1"/>
    <col min="7428" max="7430" width="7.85546875" style="40" customWidth="1"/>
    <col min="7431" max="7431" width="4.140625" style="40" customWidth="1"/>
    <col min="7432" max="7680" width="9.140625" style="40"/>
    <col min="7681" max="7681" width="3.85546875" style="40" customWidth="1"/>
    <col min="7682" max="7682" width="36.140625" style="40" customWidth="1"/>
    <col min="7683" max="7683" width="8.140625" style="40" customWidth="1"/>
    <col min="7684" max="7686" width="7.85546875" style="40" customWidth="1"/>
    <col min="7687" max="7687" width="4.140625" style="40" customWidth="1"/>
    <col min="7688" max="7936" width="9.140625" style="40"/>
    <col min="7937" max="7937" width="3.85546875" style="40" customWidth="1"/>
    <col min="7938" max="7938" width="36.140625" style="40" customWidth="1"/>
    <col min="7939" max="7939" width="8.140625" style="40" customWidth="1"/>
    <col min="7940" max="7942" width="7.85546875" style="40" customWidth="1"/>
    <col min="7943" max="7943" width="4.140625" style="40" customWidth="1"/>
    <col min="7944" max="8192" width="9.140625" style="40"/>
    <col min="8193" max="8193" width="3.85546875" style="40" customWidth="1"/>
    <col min="8194" max="8194" width="36.140625" style="40" customWidth="1"/>
    <col min="8195" max="8195" width="8.140625" style="40" customWidth="1"/>
    <col min="8196" max="8198" width="7.85546875" style="40" customWidth="1"/>
    <col min="8199" max="8199" width="4.140625" style="40" customWidth="1"/>
    <col min="8200" max="8448" width="9.140625" style="40"/>
    <col min="8449" max="8449" width="3.85546875" style="40" customWidth="1"/>
    <col min="8450" max="8450" width="36.140625" style="40" customWidth="1"/>
    <col min="8451" max="8451" width="8.140625" style="40" customWidth="1"/>
    <col min="8452" max="8454" width="7.85546875" style="40" customWidth="1"/>
    <col min="8455" max="8455" width="4.140625" style="40" customWidth="1"/>
    <col min="8456" max="8704" width="9.140625" style="40"/>
    <col min="8705" max="8705" width="3.85546875" style="40" customWidth="1"/>
    <col min="8706" max="8706" width="36.140625" style="40" customWidth="1"/>
    <col min="8707" max="8707" width="8.140625" style="40" customWidth="1"/>
    <col min="8708" max="8710" width="7.85546875" style="40" customWidth="1"/>
    <col min="8711" max="8711" width="4.140625" style="40" customWidth="1"/>
    <col min="8712" max="8960" width="9.140625" style="40"/>
    <col min="8961" max="8961" width="3.85546875" style="40" customWidth="1"/>
    <col min="8962" max="8962" width="36.140625" style="40" customWidth="1"/>
    <col min="8963" max="8963" width="8.140625" style="40" customWidth="1"/>
    <col min="8964" max="8966" width="7.85546875" style="40" customWidth="1"/>
    <col min="8967" max="8967" width="4.140625" style="40" customWidth="1"/>
    <col min="8968" max="9216" width="9.140625" style="40"/>
    <col min="9217" max="9217" width="3.85546875" style="40" customWidth="1"/>
    <col min="9218" max="9218" width="36.140625" style="40" customWidth="1"/>
    <col min="9219" max="9219" width="8.140625" style="40" customWidth="1"/>
    <col min="9220" max="9222" width="7.85546875" style="40" customWidth="1"/>
    <col min="9223" max="9223" width="4.140625" style="40" customWidth="1"/>
    <col min="9224" max="9472" width="9.140625" style="40"/>
    <col min="9473" max="9473" width="3.85546875" style="40" customWidth="1"/>
    <col min="9474" max="9474" width="36.140625" style="40" customWidth="1"/>
    <col min="9475" max="9475" width="8.140625" style="40" customWidth="1"/>
    <col min="9476" max="9478" width="7.85546875" style="40" customWidth="1"/>
    <col min="9479" max="9479" width="4.140625" style="40" customWidth="1"/>
    <col min="9480" max="9728" width="9.140625" style="40"/>
    <col min="9729" max="9729" width="3.85546875" style="40" customWidth="1"/>
    <col min="9730" max="9730" width="36.140625" style="40" customWidth="1"/>
    <col min="9731" max="9731" width="8.140625" style="40" customWidth="1"/>
    <col min="9732" max="9734" width="7.85546875" style="40" customWidth="1"/>
    <col min="9735" max="9735" width="4.140625" style="40" customWidth="1"/>
    <col min="9736" max="9984" width="9.140625" style="40"/>
    <col min="9985" max="9985" width="3.85546875" style="40" customWidth="1"/>
    <col min="9986" max="9986" width="36.140625" style="40" customWidth="1"/>
    <col min="9987" max="9987" width="8.140625" style="40" customWidth="1"/>
    <col min="9988" max="9990" width="7.85546875" style="40" customWidth="1"/>
    <col min="9991" max="9991" width="4.140625" style="40" customWidth="1"/>
    <col min="9992" max="10240" width="9.140625" style="40"/>
    <col min="10241" max="10241" width="3.85546875" style="40" customWidth="1"/>
    <col min="10242" max="10242" width="36.140625" style="40" customWidth="1"/>
    <col min="10243" max="10243" width="8.140625" style="40" customWidth="1"/>
    <col min="10244" max="10246" width="7.85546875" style="40" customWidth="1"/>
    <col min="10247" max="10247" width="4.140625" style="40" customWidth="1"/>
    <col min="10248" max="10496" width="9.140625" style="40"/>
    <col min="10497" max="10497" width="3.85546875" style="40" customWidth="1"/>
    <col min="10498" max="10498" width="36.140625" style="40" customWidth="1"/>
    <col min="10499" max="10499" width="8.140625" style="40" customWidth="1"/>
    <col min="10500" max="10502" width="7.85546875" style="40" customWidth="1"/>
    <col min="10503" max="10503" width="4.140625" style="40" customWidth="1"/>
    <col min="10504" max="10752" width="9.140625" style="40"/>
    <col min="10753" max="10753" width="3.85546875" style="40" customWidth="1"/>
    <col min="10754" max="10754" width="36.140625" style="40" customWidth="1"/>
    <col min="10755" max="10755" width="8.140625" style="40" customWidth="1"/>
    <col min="10756" max="10758" width="7.85546875" style="40" customWidth="1"/>
    <col min="10759" max="10759" width="4.140625" style="40" customWidth="1"/>
    <col min="10760" max="11008" width="9.140625" style="40"/>
    <col min="11009" max="11009" width="3.85546875" style="40" customWidth="1"/>
    <col min="11010" max="11010" width="36.140625" style="40" customWidth="1"/>
    <col min="11011" max="11011" width="8.140625" style="40" customWidth="1"/>
    <col min="11012" max="11014" width="7.85546875" style="40" customWidth="1"/>
    <col min="11015" max="11015" width="4.140625" style="40" customWidth="1"/>
    <col min="11016" max="11264" width="9.140625" style="40"/>
    <col min="11265" max="11265" width="3.85546875" style="40" customWidth="1"/>
    <col min="11266" max="11266" width="36.140625" style="40" customWidth="1"/>
    <col min="11267" max="11267" width="8.140625" style="40" customWidth="1"/>
    <col min="11268" max="11270" width="7.85546875" style="40" customWidth="1"/>
    <col min="11271" max="11271" width="4.140625" style="40" customWidth="1"/>
    <col min="11272" max="11520" width="9.140625" style="40"/>
    <col min="11521" max="11521" width="3.85546875" style="40" customWidth="1"/>
    <col min="11522" max="11522" width="36.140625" style="40" customWidth="1"/>
    <col min="11523" max="11523" width="8.140625" style="40" customWidth="1"/>
    <col min="11524" max="11526" width="7.85546875" style="40" customWidth="1"/>
    <col min="11527" max="11527" width="4.140625" style="40" customWidth="1"/>
    <col min="11528" max="11776" width="9.140625" style="40"/>
    <col min="11777" max="11777" width="3.85546875" style="40" customWidth="1"/>
    <col min="11778" max="11778" width="36.140625" style="40" customWidth="1"/>
    <col min="11779" max="11779" width="8.140625" style="40" customWidth="1"/>
    <col min="11780" max="11782" width="7.85546875" style="40" customWidth="1"/>
    <col min="11783" max="11783" width="4.140625" style="40" customWidth="1"/>
    <col min="11784" max="12032" width="9.140625" style="40"/>
    <col min="12033" max="12033" width="3.85546875" style="40" customWidth="1"/>
    <col min="12034" max="12034" width="36.140625" style="40" customWidth="1"/>
    <col min="12035" max="12035" width="8.140625" style="40" customWidth="1"/>
    <col min="12036" max="12038" width="7.85546875" style="40" customWidth="1"/>
    <col min="12039" max="12039" width="4.140625" style="40" customWidth="1"/>
    <col min="12040" max="12288" width="9.140625" style="40"/>
    <col min="12289" max="12289" width="3.85546875" style="40" customWidth="1"/>
    <col min="12290" max="12290" width="36.140625" style="40" customWidth="1"/>
    <col min="12291" max="12291" width="8.140625" style="40" customWidth="1"/>
    <col min="12292" max="12294" width="7.85546875" style="40" customWidth="1"/>
    <col min="12295" max="12295" width="4.140625" style="40" customWidth="1"/>
    <col min="12296" max="12544" width="9.140625" style="40"/>
    <col min="12545" max="12545" width="3.85546875" style="40" customWidth="1"/>
    <col min="12546" max="12546" width="36.140625" style="40" customWidth="1"/>
    <col min="12547" max="12547" width="8.140625" style="40" customWidth="1"/>
    <col min="12548" max="12550" width="7.85546875" style="40" customWidth="1"/>
    <col min="12551" max="12551" width="4.140625" style="40" customWidth="1"/>
    <col min="12552" max="12800" width="9.140625" style="40"/>
    <col min="12801" max="12801" width="3.85546875" style="40" customWidth="1"/>
    <col min="12802" max="12802" width="36.140625" style="40" customWidth="1"/>
    <col min="12803" max="12803" width="8.140625" style="40" customWidth="1"/>
    <col min="12804" max="12806" width="7.85546875" style="40" customWidth="1"/>
    <col min="12807" max="12807" width="4.140625" style="40" customWidth="1"/>
    <col min="12808" max="13056" width="9.140625" style="40"/>
    <col min="13057" max="13057" width="3.85546875" style="40" customWidth="1"/>
    <col min="13058" max="13058" width="36.140625" style="40" customWidth="1"/>
    <col min="13059" max="13059" width="8.140625" style="40" customWidth="1"/>
    <col min="13060" max="13062" width="7.85546875" style="40" customWidth="1"/>
    <col min="13063" max="13063" width="4.140625" style="40" customWidth="1"/>
    <col min="13064" max="13312" width="9.140625" style="40"/>
    <col min="13313" max="13313" width="3.85546875" style="40" customWidth="1"/>
    <col min="13314" max="13314" width="36.140625" style="40" customWidth="1"/>
    <col min="13315" max="13315" width="8.140625" style="40" customWidth="1"/>
    <col min="13316" max="13318" width="7.85546875" style="40" customWidth="1"/>
    <col min="13319" max="13319" width="4.140625" style="40" customWidth="1"/>
    <col min="13320" max="13568" width="9.140625" style="40"/>
    <col min="13569" max="13569" width="3.85546875" style="40" customWidth="1"/>
    <col min="13570" max="13570" width="36.140625" style="40" customWidth="1"/>
    <col min="13571" max="13571" width="8.140625" style="40" customWidth="1"/>
    <col min="13572" max="13574" width="7.85546875" style="40" customWidth="1"/>
    <col min="13575" max="13575" width="4.140625" style="40" customWidth="1"/>
    <col min="13576" max="13824" width="9.140625" style="40"/>
    <col min="13825" max="13825" width="3.85546875" style="40" customWidth="1"/>
    <col min="13826" max="13826" width="36.140625" style="40" customWidth="1"/>
    <col min="13827" max="13827" width="8.140625" style="40" customWidth="1"/>
    <col min="13828" max="13830" width="7.85546875" style="40" customWidth="1"/>
    <col min="13831" max="13831" width="4.140625" style="40" customWidth="1"/>
    <col min="13832" max="14080" width="9.140625" style="40"/>
    <col min="14081" max="14081" width="3.85546875" style="40" customWidth="1"/>
    <col min="14082" max="14082" width="36.140625" style="40" customWidth="1"/>
    <col min="14083" max="14083" width="8.140625" style="40" customWidth="1"/>
    <col min="14084" max="14086" width="7.85546875" style="40" customWidth="1"/>
    <col min="14087" max="14087" width="4.140625" style="40" customWidth="1"/>
    <col min="14088" max="14336" width="9.140625" style="40"/>
    <col min="14337" max="14337" width="3.85546875" style="40" customWidth="1"/>
    <col min="14338" max="14338" width="36.140625" style="40" customWidth="1"/>
    <col min="14339" max="14339" width="8.140625" style="40" customWidth="1"/>
    <col min="14340" max="14342" width="7.85546875" style="40" customWidth="1"/>
    <col min="14343" max="14343" width="4.140625" style="40" customWidth="1"/>
    <col min="14344" max="14592" width="9.140625" style="40"/>
    <col min="14593" max="14593" width="3.85546875" style="40" customWidth="1"/>
    <col min="14594" max="14594" width="36.140625" style="40" customWidth="1"/>
    <col min="14595" max="14595" width="8.140625" style="40" customWidth="1"/>
    <col min="14596" max="14598" width="7.85546875" style="40" customWidth="1"/>
    <col min="14599" max="14599" width="4.140625" style="40" customWidth="1"/>
    <col min="14600" max="14848" width="9.140625" style="40"/>
    <col min="14849" max="14849" width="3.85546875" style="40" customWidth="1"/>
    <col min="14850" max="14850" width="36.140625" style="40" customWidth="1"/>
    <col min="14851" max="14851" width="8.140625" style="40" customWidth="1"/>
    <col min="14852" max="14854" width="7.85546875" style="40" customWidth="1"/>
    <col min="14855" max="14855" width="4.140625" style="40" customWidth="1"/>
    <col min="14856" max="15104" width="9.140625" style="40"/>
    <col min="15105" max="15105" width="3.85546875" style="40" customWidth="1"/>
    <col min="15106" max="15106" width="36.140625" style="40" customWidth="1"/>
    <col min="15107" max="15107" width="8.140625" style="40" customWidth="1"/>
    <col min="15108" max="15110" width="7.85546875" style="40" customWidth="1"/>
    <col min="15111" max="15111" width="4.140625" style="40" customWidth="1"/>
    <col min="15112" max="15360" width="9.140625" style="40"/>
    <col min="15361" max="15361" width="3.85546875" style="40" customWidth="1"/>
    <col min="15362" max="15362" width="36.140625" style="40" customWidth="1"/>
    <col min="15363" max="15363" width="8.140625" style="40" customWidth="1"/>
    <col min="15364" max="15366" width="7.85546875" style="40" customWidth="1"/>
    <col min="15367" max="15367" width="4.140625" style="40" customWidth="1"/>
    <col min="15368" max="15616" width="9.140625" style="40"/>
    <col min="15617" max="15617" width="3.85546875" style="40" customWidth="1"/>
    <col min="15618" max="15618" width="36.140625" style="40" customWidth="1"/>
    <col min="15619" max="15619" width="8.140625" style="40" customWidth="1"/>
    <col min="15620" max="15622" width="7.85546875" style="40" customWidth="1"/>
    <col min="15623" max="15623" width="4.140625" style="40" customWidth="1"/>
    <col min="15624" max="15872" width="9.140625" style="40"/>
    <col min="15873" max="15873" width="3.85546875" style="40" customWidth="1"/>
    <col min="15874" max="15874" width="36.140625" style="40" customWidth="1"/>
    <col min="15875" max="15875" width="8.140625" style="40" customWidth="1"/>
    <col min="15876" max="15878" width="7.85546875" style="40" customWidth="1"/>
    <col min="15879" max="15879" width="4.140625" style="40" customWidth="1"/>
    <col min="15880" max="16128" width="9.140625" style="40"/>
    <col min="16129" max="16129" width="3.85546875" style="40" customWidth="1"/>
    <col min="16130" max="16130" width="36.140625" style="40" customWidth="1"/>
    <col min="16131" max="16131" width="8.140625" style="40" customWidth="1"/>
    <col min="16132" max="16134" width="7.85546875" style="40" customWidth="1"/>
    <col min="16135" max="16135" width="4.140625" style="40" customWidth="1"/>
    <col min="16136" max="16384" width="9.140625" style="40"/>
  </cols>
  <sheetData>
    <row r="1" spans="1:6" ht="24.75" customHeight="1">
      <c r="A1" s="498" t="s">
        <v>281</v>
      </c>
      <c r="B1" s="498"/>
      <c r="C1" s="498"/>
      <c r="D1" s="498"/>
      <c r="E1" s="498"/>
      <c r="F1" s="498"/>
    </row>
    <row r="2" spans="1:6" ht="5.25" hidden="1" customHeight="1">
      <c r="A2" s="207"/>
      <c r="B2" s="208"/>
    </row>
    <row r="3" spans="1:6" ht="21" customHeight="1">
      <c r="A3" s="209" t="s">
        <v>282</v>
      </c>
      <c r="B3" s="210" t="s">
        <v>283</v>
      </c>
      <c r="C3" s="211" t="s">
        <v>284</v>
      </c>
      <c r="D3" s="211" t="s">
        <v>285</v>
      </c>
      <c r="E3" s="211" t="s">
        <v>286</v>
      </c>
      <c r="F3" s="211" t="s">
        <v>287</v>
      </c>
    </row>
    <row r="4" spans="1:6" ht="13.5" customHeight="1">
      <c r="A4" s="212">
        <v>1</v>
      </c>
      <c r="B4" s="213" t="s">
        <v>288</v>
      </c>
      <c r="C4" s="214">
        <v>1250</v>
      </c>
      <c r="D4" s="214">
        <v>1200</v>
      </c>
      <c r="E4" s="215">
        <v>1300</v>
      </c>
      <c r="F4" s="215">
        <v>1125</v>
      </c>
    </row>
    <row r="5" spans="1:6" ht="13.5" customHeight="1">
      <c r="A5" s="212">
        <v>2</v>
      </c>
      <c r="B5" s="213" t="s">
        <v>289</v>
      </c>
      <c r="C5" s="214">
        <v>900</v>
      </c>
      <c r="D5" s="214">
        <v>800</v>
      </c>
      <c r="E5" s="215">
        <v>975</v>
      </c>
      <c r="F5" s="215">
        <v>825</v>
      </c>
    </row>
    <row r="6" spans="1:6" ht="13.5" customHeight="1">
      <c r="A6" s="212">
        <v>3</v>
      </c>
      <c r="B6" s="213" t="s">
        <v>290</v>
      </c>
      <c r="C6" s="214">
        <v>683.33333333333337</v>
      </c>
      <c r="D6" s="214">
        <v>500</v>
      </c>
      <c r="E6" s="215">
        <v>800</v>
      </c>
      <c r="F6" s="215">
        <v>650</v>
      </c>
    </row>
    <row r="7" spans="1:6" ht="13.5" customHeight="1">
      <c r="A7" s="212">
        <v>4</v>
      </c>
      <c r="B7" s="213" t="s">
        <v>291</v>
      </c>
      <c r="C7" s="214">
        <v>800</v>
      </c>
      <c r="D7" s="214">
        <v>833.33333333333337</v>
      </c>
      <c r="E7" s="215">
        <v>833.3</v>
      </c>
      <c r="F7" s="215">
        <v>833</v>
      </c>
    </row>
    <row r="8" spans="1:6" ht="13.5" customHeight="1">
      <c r="A8" s="212">
        <v>5</v>
      </c>
      <c r="B8" s="213" t="s">
        <v>292</v>
      </c>
      <c r="C8" s="214">
        <v>850</v>
      </c>
      <c r="D8" s="214">
        <v>866.66666666666663</v>
      </c>
      <c r="E8" s="215">
        <v>900</v>
      </c>
      <c r="F8" s="215">
        <v>650</v>
      </c>
    </row>
    <row r="9" spans="1:6" ht="13.5" customHeight="1">
      <c r="A9" s="212">
        <v>6</v>
      </c>
      <c r="B9" s="213" t="s">
        <v>293</v>
      </c>
      <c r="C9" s="214">
        <v>1066.6666666666667</v>
      </c>
      <c r="D9" s="214">
        <v>900</v>
      </c>
      <c r="E9" s="215">
        <v>1500</v>
      </c>
      <c r="F9" s="215">
        <v>1600</v>
      </c>
    </row>
    <row r="10" spans="1:6" ht="13.5" customHeight="1">
      <c r="A10" s="212">
        <v>7</v>
      </c>
      <c r="B10" s="213" t="s">
        <v>294</v>
      </c>
      <c r="C10" s="214">
        <v>993.33333333333337</v>
      </c>
      <c r="D10" s="214">
        <v>1000</v>
      </c>
      <c r="E10" s="215">
        <v>966.7</v>
      </c>
      <c r="F10" s="215">
        <v>1000</v>
      </c>
    </row>
    <row r="11" spans="1:6" ht="13.5" customHeight="1">
      <c r="A11" s="212">
        <v>8</v>
      </c>
      <c r="B11" s="213" t="s">
        <v>295</v>
      </c>
      <c r="C11" s="214">
        <v>2166.6666666666665</v>
      </c>
      <c r="D11" s="214">
        <v>2216.6666666666665</v>
      </c>
      <c r="E11" s="215">
        <v>2000</v>
      </c>
      <c r="F11" s="215">
        <v>2000</v>
      </c>
    </row>
    <row r="12" spans="1:6" ht="13.5" customHeight="1">
      <c r="A12" s="212">
        <v>9</v>
      </c>
      <c r="B12" s="213" t="s">
        <v>296</v>
      </c>
      <c r="C12" s="214">
        <v>1700</v>
      </c>
      <c r="D12" s="214">
        <v>1500</v>
      </c>
      <c r="E12" s="215">
        <v>1833.3</v>
      </c>
      <c r="F12" s="215">
        <v>1550</v>
      </c>
    </row>
    <row r="13" spans="1:6" ht="13.5" customHeight="1">
      <c r="A13" s="212">
        <v>10</v>
      </c>
      <c r="B13" s="216" t="s">
        <v>297</v>
      </c>
      <c r="C13" s="214">
        <v>6833.333333333333</v>
      </c>
      <c r="D13" s="214">
        <v>7000</v>
      </c>
      <c r="E13" s="215">
        <v>7000</v>
      </c>
      <c r="F13" s="215">
        <v>7500</v>
      </c>
    </row>
    <row r="14" spans="1:6" ht="13.5" customHeight="1">
      <c r="A14" s="212">
        <v>11</v>
      </c>
      <c r="B14" s="216" t="s">
        <v>298</v>
      </c>
      <c r="C14" s="214"/>
      <c r="D14" s="214">
        <v>6500</v>
      </c>
      <c r="E14" s="215">
        <v>6500</v>
      </c>
      <c r="F14" s="215">
        <v>6666.666666666667</v>
      </c>
    </row>
    <row r="15" spans="1:6" ht="13.5" customHeight="1">
      <c r="A15" s="212">
        <v>12</v>
      </c>
      <c r="B15" s="216" t="s">
        <v>299</v>
      </c>
      <c r="C15" s="214">
        <v>5900</v>
      </c>
      <c r="D15" s="214">
        <v>6000</v>
      </c>
      <c r="E15" s="215">
        <v>6000</v>
      </c>
      <c r="F15" s="215">
        <v>6500</v>
      </c>
    </row>
    <row r="16" spans="1:6" ht="13.5" customHeight="1">
      <c r="A16" s="212">
        <v>13</v>
      </c>
      <c r="B16" s="216" t="s">
        <v>300</v>
      </c>
      <c r="C16" s="214">
        <v>1000</v>
      </c>
      <c r="D16" s="214">
        <v>2750</v>
      </c>
      <c r="E16" s="215">
        <v>3000</v>
      </c>
      <c r="F16" s="215">
        <v>2500</v>
      </c>
    </row>
    <row r="17" spans="1:6" ht="13.5" customHeight="1">
      <c r="A17" s="212">
        <v>14</v>
      </c>
      <c r="B17" s="216" t="s">
        <v>301</v>
      </c>
      <c r="C17" s="214">
        <v>8933.3333333333339</v>
      </c>
      <c r="D17" s="214">
        <v>8500</v>
      </c>
      <c r="E17" s="215">
        <v>8666.7000000000007</v>
      </c>
      <c r="F17" s="215">
        <v>6500</v>
      </c>
    </row>
    <row r="18" spans="1:6" ht="13.5" customHeight="1">
      <c r="A18" s="212">
        <v>15</v>
      </c>
      <c r="B18" s="216" t="s">
        <v>302</v>
      </c>
      <c r="C18" s="214">
        <v>2200</v>
      </c>
      <c r="D18" s="214">
        <v>1500</v>
      </c>
      <c r="E18" s="215">
        <v>3000</v>
      </c>
      <c r="F18" s="215">
        <v>2000</v>
      </c>
    </row>
    <row r="19" spans="1:6" ht="13.5" customHeight="1">
      <c r="A19" s="212">
        <v>16</v>
      </c>
      <c r="B19" s="216" t="s">
        <v>303</v>
      </c>
      <c r="C19" s="214"/>
      <c r="D19" s="214">
        <v>1600</v>
      </c>
      <c r="E19" s="215">
        <v>3000</v>
      </c>
      <c r="F19" s="215">
        <v>1800</v>
      </c>
    </row>
    <row r="20" spans="1:6" ht="13.5" customHeight="1">
      <c r="A20" s="212">
        <v>17</v>
      </c>
      <c r="B20" s="216" t="s">
        <v>304</v>
      </c>
      <c r="C20" s="214">
        <v>15333.333333333334</v>
      </c>
      <c r="D20" s="214">
        <v>11000</v>
      </c>
      <c r="E20" s="215">
        <v>12000</v>
      </c>
      <c r="F20" s="215">
        <v>12000</v>
      </c>
    </row>
    <row r="21" spans="1:6" ht="13.5" customHeight="1">
      <c r="A21" s="212">
        <v>18</v>
      </c>
      <c r="B21" s="217" t="s">
        <v>305</v>
      </c>
      <c r="C21" s="214">
        <v>430</v>
      </c>
      <c r="D21" s="214">
        <v>433.33333333333331</v>
      </c>
      <c r="E21" s="215">
        <v>400</v>
      </c>
      <c r="F21" s="215">
        <v>416.66666666666669</v>
      </c>
    </row>
    <row r="22" spans="1:6" ht="13.5" customHeight="1">
      <c r="A22" s="212">
        <v>19</v>
      </c>
      <c r="B22" s="216" t="s">
        <v>306</v>
      </c>
      <c r="C22" s="214">
        <v>3300</v>
      </c>
      <c r="D22" s="214">
        <v>3366.6666666666665</v>
      </c>
      <c r="E22" s="215">
        <v>3333.3</v>
      </c>
      <c r="F22" s="215">
        <v>3500</v>
      </c>
    </row>
    <row r="23" spans="1:6" ht="13.5" customHeight="1">
      <c r="A23" s="212">
        <v>20</v>
      </c>
      <c r="B23" s="216" t="s">
        <v>307</v>
      </c>
      <c r="C23" s="214"/>
      <c r="D23" s="214">
        <v>800</v>
      </c>
      <c r="E23" s="215">
        <v>800</v>
      </c>
      <c r="F23" s="215">
        <v>1000</v>
      </c>
    </row>
    <row r="24" spans="1:6" ht="13.5" customHeight="1">
      <c r="A24" s="212">
        <v>21</v>
      </c>
      <c r="B24" s="216" t="s">
        <v>308</v>
      </c>
      <c r="C24" s="214">
        <v>8333.3333333333339</v>
      </c>
      <c r="D24" s="214">
        <v>10000</v>
      </c>
      <c r="E24" s="215">
        <v>10000</v>
      </c>
      <c r="F24" s="215">
        <v>12000</v>
      </c>
    </row>
    <row r="25" spans="1:6" ht="13.5" customHeight="1">
      <c r="A25" s="212">
        <v>22</v>
      </c>
      <c r="B25" s="216" t="s">
        <v>309</v>
      </c>
      <c r="C25" s="214">
        <v>3133.3333333333335</v>
      </c>
      <c r="D25" s="214">
        <v>3350</v>
      </c>
      <c r="E25" s="215">
        <v>3500</v>
      </c>
      <c r="F25" s="215">
        <v>3500</v>
      </c>
    </row>
    <row r="26" spans="1:6" ht="13.5" customHeight="1">
      <c r="A26" s="212">
        <v>23</v>
      </c>
      <c r="B26" s="216" t="s">
        <v>310</v>
      </c>
      <c r="C26" s="214">
        <v>833.33333333333337</v>
      </c>
      <c r="D26" s="214">
        <v>800</v>
      </c>
      <c r="E26" s="215">
        <v>1000</v>
      </c>
      <c r="F26" s="215">
        <v>783.33333333333337</v>
      </c>
    </row>
    <row r="27" spans="1:6" ht="13.5" customHeight="1">
      <c r="A27" s="212">
        <v>24</v>
      </c>
      <c r="B27" s="216" t="s">
        <v>311</v>
      </c>
      <c r="C27" s="214">
        <v>1200</v>
      </c>
      <c r="D27" s="214">
        <v>1133.3333333333333</v>
      </c>
      <c r="E27" s="215">
        <v>1500</v>
      </c>
      <c r="F27" s="215">
        <v>1400</v>
      </c>
    </row>
    <row r="28" spans="1:6" ht="13.5" customHeight="1">
      <c r="A28" s="212">
        <v>25</v>
      </c>
      <c r="B28" s="216" t="s">
        <v>312</v>
      </c>
      <c r="C28" s="214">
        <v>1233.3333333333333</v>
      </c>
      <c r="D28" s="214">
        <v>1133.3333333333333</v>
      </c>
      <c r="E28" s="215">
        <v>1400</v>
      </c>
      <c r="F28" s="215">
        <v>1466.6666666666667</v>
      </c>
    </row>
    <row r="29" spans="1:6" ht="13.5" customHeight="1">
      <c r="A29" s="212">
        <v>26</v>
      </c>
      <c r="B29" s="216" t="s">
        <v>313</v>
      </c>
      <c r="C29" s="214">
        <v>1133.3333333333333</v>
      </c>
      <c r="D29" s="214">
        <v>1233.3333333333333</v>
      </c>
      <c r="E29" s="215">
        <v>1600</v>
      </c>
      <c r="F29" s="215">
        <v>1466.6666666666667</v>
      </c>
    </row>
    <row r="30" spans="1:6" ht="13.5" customHeight="1">
      <c r="A30" s="212">
        <v>27</v>
      </c>
      <c r="B30" s="216" t="s">
        <v>314</v>
      </c>
      <c r="C30" s="214">
        <v>1583.3333333333333</v>
      </c>
      <c r="D30" s="214">
        <v>1700</v>
      </c>
      <c r="E30" s="215">
        <v>1900</v>
      </c>
      <c r="F30" s="215">
        <v>1550</v>
      </c>
    </row>
    <row r="31" spans="1:6" ht="13.5" customHeight="1">
      <c r="A31" s="212">
        <v>28</v>
      </c>
      <c r="B31" s="216" t="s">
        <v>315</v>
      </c>
      <c r="C31" s="214">
        <v>4100</v>
      </c>
      <c r="D31" s="214">
        <v>5250</v>
      </c>
      <c r="E31" s="215">
        <v>5666.6</v>
      </c>
      <c r="F31" s="215">
        <v>4600</v>
      </c>
    </row>
    <row r="32" spans="1:6" ht="13.5" customHeight="1">
      <c r="A32" s="212">
        <v>29</v>
      </c>
      <c r="B32" s="216" t="s">
        <v>316</v>
      </c>
      <c r="C32" s="214">
        <v>9000</v>
      </c>
      <c r="D32" s="214">
        <v>9666.6666666666661</v>
      </c>
      <c r="E32" s="215">
        <v>8933.2999999999993</v>
      </c>
      <c r="F32" s="215">
        <v>9500</v>
      </c>
    </row>
    <row r="33" spans="1:6" ht="13.5" customHeight="1">
      <c r="A33" s="212">
        <v>30</v>
      </c>
      <c r="B33" s="216" t="s">
        <v>317</v>
      </c>
      <c r="C33" s="214">
        <v>1600</v>
      </c>
      <c r="D33" s="214">
        <v>1666.6666666666667</v>
      </c>
      <c r="E33" s="215">
        <v>1650</v>
      </c>
      <c r="F33" s="215">
        <v>1600</v>
      </c>
    </row>
    <row r="34" spans="1:6" ht="13.5" customHeight="1">
      <c r="A34" s="212">
        <v>31</v>
      </c>
      <c r="B34" s="216" t="s">
        <v>318</v>
      </c>
      <c r="C34" s="214">
        <v>600</v>
      </c>
      <c r="D34" s="214">
        <v>616.66666666666663</v>
      </c>
      <c r="E34" s="215">
        <v>550</v>
      </c>
      <c r="F34" s="215">
        <v>450</v>
      </c>
    </row>
    <row r="35" spans="1:6" ht="13.5" customHeight="1">
      <c r="A35" s="212">
        <v>32</v>
      </c>
      <c r="B35" s="217" t="s">
        <v>319</v>
      </c>
      <c r="C35" s="214">
        <v>4033.3333333333335</v>
      </c>
      <c r="D35" s="214">
        <v>4500</v>
      </c>
      <c r="E35" s="215">
        <v>4000</v>
      </c>
      <c r="F35" s="215">
        <v>4100</v>
      </c>
    </row>
    <row r="36" spans="1:6" ht="13.5" customHeight="1">
      <c r="A36" s="212">
        <v>33</v>
      </c>
      <c r="B36" s="216" t="s">
        <v>320</v>
      </c>
      <c r="C36" s="214">
        <v>1566.6666666666667</v>
      </c>
      <c r="D36" s="214">
        <v>1800</v>
      </c>
      <c r="E36" s="215">
        <v>1750</v>
      </c>
      <c r="F36" s="215">
        <v>1700</v>
      </c>
    </row>
    <row r="37" spans="1:6" ht="13.5" customHeight="1">
      <c r="A37" s="212">
        <v>34</v>
      </c>
      <c r="B37" s="216" t="s">
        <v>321</v>
      </c>
      <c r="C37" s="214">
        <v>4600</v>
      </c>
      <c r="D37" s="214">
        <v>5500</v>
      </c>
      <c r="E37" s="215">
        <v>5900</v>
      </c>
      <c r="F37" s="215">
        <v>5500</v>
      </c>
    </row>
    <row r="38" spans="1:6" ht="13.5" customHeight="1">
      <c r="A38" s="212">
        <v>35</v>
      </c>
      <c r="B38" s="216" t="s">
        <v>322</v>
      </c>
      <c r="C38" s="214">
        <v>1133.3333333333333</v>
      </c>
      <c r="D38" s="214">
        <v>1333.3333333333333</v>
      </c>
      <c r="E38" s="215">
        <v>1233.3</v>
      </c>
      <c r="F38" s="215">
        <v>1150</v>
      </c>
    </row>
    <row r="39" spans="1:6" ht="13.5" customHeight="1">
      <c r="A39" s="212">
        <v>36</v>
      </c>
      <c r="B39" s="216" t="s">
        <v>323</v>
      </c>
      <c r="C39" s="214">
        <v>6933.333333333333</v>
      </c>
      <c r="D39" s="214">
        <v>7500</v>
      </c>
      <c r="E39" s="215">
        <v>7000</v>
      </c>
      <c r="F39" s="218">
        <v>6300</v>
      </c>
    </row>
    <row r="40" spans="1:6" ht="13.5" customHeight="1">
      <c r="A40" s="212">
        <v>37</v>
      </c>
      <c r="B40" s="216" t="s">
        <v>324</v>
      </c>
      <c r="C40" s="214">
        <v>1200</v>
      </c>
      <c r="D40" s="214">
        <v>1225</v>
      </c>
      <c r="E40" s="215">
        <v>1300</v>
      </c>
      <c r="F40" s="215">
        <v>1325</v>
      </c>
    </row>
    <row r="41" spans="1:6" ht="13.5" customHeight="1">
      <c r="A41" s="212">
        <v>38</v>
      </c>
      <c r="B41" s="217" t="s">
        <v>325</v>
      </c>
      <c r="C41" s="214">
        <v>2283.3333333333335</v>
      </c>
      <c r="D41" s="214">
        <v>2300</v>
      </c>
      <c r="E41" s="215">
        <v>2300</v>
      </c>
      <c r="F41" s="218">
        <v>2100</v>
      </c>
    </row>
    <row r="42" spans="1:6" ht="13.5" customHeight="1">
      <c r="A42" s="212">
        <v>39</v>
      </c>
      <c r="B42" s="216" t="s">
        <v>326</v>
      </c>
      <c r="C42" s="214">
        <v>1700</v>
      </c>
      <c r="D42" s="214">
        <v>1600</v>
      </c>
      <c r="E42" s="215">
        <v>1600</v>
      </c>
      <c r="F42" s="218">
        <v>1300</v>
      </c>
    </row>
    <row r="43" spans="1:6" ht="12.75" customHeight="1">
      <c r="A43" s="212">
        <v>40</v>
      </c>
      <c r="B43" s="219" t="s">
        <v>327</v>
      </c>
      <c r="C43" s="214">
        <v>1570</v>
      </c>
      <c r="D43" s="214">
        <v>1570</v>
      </c>
      <c r="E43" s="215">
        <v>1650</v>
      </c>
      <c r="F43" s="215">
        <v>1537.5</v>
      </c>
    </row>
    <row r="44" spans="1:6" ht="12.75" customHeight="1">
      <c r="A44" s="212">
        <v>41</v>
      </c>
      <c r="B44" s="219" t="s">
        <v>328</v>
      </c>
      <c r="C44" s="214">
        <v>1860</v>
      </c>
      <c r="D44" s="214">
        <v>1690</v>
      </c>
      <c r="E44" s="215">
        <v>1890</v>
      </c>
      <c r="F44" s="218">
        <v>1805</v>
      </c>
    </row>
    <row r="45" spans="1:6" ht="12.75" customHeight="1">
      <c r="A45" s="212">
        <v>42</v>
      </c>
      <c r="B45" s="219" t="s">
        <v>329</v>
      </c>
      <c r="C45" s="214">
        <v>1890</v>
      </c>
      <c r="D45" s="214">
        <v>1790</v>
      </c>
      <c r="E45" s="218">
        <v>1910</v>
      </c>
      <c r="F45" s="218">
        <v>1902.5</v>
      </c>
    </row>
    <row r="46" spans="1:6" ht="12.75" customHeight="1">
      <c r="C46" s="220"/>
    </row>
    <row r="47" spans="1:6" ht="12.75" customHeight="1">
      <c r="C47" s="220"/>
    </row>
  </sheetData>
  <mergeCells count="1">
    <mergeCell ref="A1:F1"/>
  </mergeCells>
  <conditionalFormatting sqref="E23:E42 D43 E14:E21 E2:E12 B2:B42 A1:A45 C2:D3 C4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O35"/>
  <sheetViews>
    <sheetView workbookViewId="0">
      <selection activeCell="H17" sqref="H17"/>
    </sheetView>
  </sheetViews>
  <sheetFormatPr defaultRowHeight="15"/>
  <cols>
    <col min="1" max="7" width="9.140625" style="221"/>
    <col min="8" max="8" width="17.7109375" style="221" customWidth="1"/>
    <col min="9" max="9" width="19.85546875" style="221" customWidth="1"/>
    <col min="10" max="10" width="5" style="221" customWidth="1"/>
    <col min="11" max="11" width="5.5703125" style="221" customWidth="1"/>
    <col min="12" max="12" width="8.42578125" style="48" customWidth="1"/>
    <col min="13" max="13" width="7.85546875" style="48" customWidth="1"/>
    <col min="14" max="15" width="7.85546875" style="221" customWidth="1"/>
    <col min="16" max="263" width="9.140625" style="221"/>
    <col min="264" max="264" width="17.7109375" style="221" customWidth="1"/>
    <col min="265" max="265" width="19.85546875" style="221" customWidth="1"/>
    <col min="266" max="266" width="5" style="221" customWidth="1"/>
    <col min="267" max="267" width="5.5703125" style="221" customWidth="1"/>
    <col min="268" max="268" width="8.42578125" style="221" customWidth="1"/>
    <col min="269" max="271" width="7.85546875" style="221" customWidth="1"/>
    <col min="272" max="519" width="9.140625" style="221"/>
    <col min="520" max="520" width="17.7109375" style="221" customWidth="1"/>
    <col min="521" max="521" width="19.85546875" style="221" customWidth="1"/>
    <col min="522" max="522" width="5" style="221" customWidth="1"/>
    <col min="523" max="523" width="5.5703125" style="221" customWidth="1"/>
    <col min="524" max="524" width="8.42578125" style="221" customWidth="1"/>
    <col min="525" max="527" width="7.85546875" style="221" customWidth="1"/>
    <col min="528" max="775" width="9.140625" style="221"/>
    <col min="776" max="776" width="17.7109375" style="221" customWidth="1"/>
    <col min="777" max="777" width="19.85546875" style="221" customWidth="1"/>
    <col min="778" max="778" width="5" style="221" customWidth="1"/>
    <col min="779" max="779" width="5.5703125" style="221" customWidth="1"/>
    <col min="780" max="780" width="8.42578125" style="221" customWidth="1"/>
    <col min="781" max="783" width="7.85546875" style="221" customWidth="1"/>
    <col min="784" max="1031" width="9.140625" style="221"/>
    <col min="1032" max="1032" width="17.7109375" style="221" customWidth="1"/>
    <col min="1033" max="1033" width="19.85546875" style="221" customWidth="1"/>
    <col min="1034" max="1034" width="5" style="221" customWidth="1"/>
    <col min="1035" max="1035" width="5.5703125" style="221" customWidth="1"/>
    <col min="1036" max="1036" width="8.42578125" style="221" customWidth="1"/>
    <col min="1037" max="1039" width="7.85546875" style="221" customWidth="1"/>
    <col min="1040" max="1287" width="9.140625" style="221"/>
    <col min="1288" max="1288" width="17.7109375" style="221" customWidth="1"/>
    <col min="1289" max="1289" width="19.85546875" style="221" customWidth="1"/>
    <col min="1290" max="1290" width="5" style="221" customWidth="1"/>
    <col min="1291" max="1291" width="5.5703125" style="221" customWidth="1"/>
    <col min="1292" max="1292" width="8.42578125" style="221" customWidth="1"/>
    <col min="1293" max="1295" width="7.85546875" style="221" customWidth="1"/>
    <col min="1296" max="1543" width="9.140625" style="221"/>
    <col min="1544" max="1544" width="17.7109375" style="221" customWidth="1"/>
    <col min="1545" max="1545" width="19.85546875" style="221" customWidth="1"/>
    <col min="1546" max="1546" width="5" style="221" customWidth="1"/>
    <col min="1547" max="1547" width="5.5703125" style="221" customWidth="1"/>
    <col min="1548" max="1548" width="8.42578125" style="221" customWidth="1"/>
    <col min="1549" max="1551" width="7.85546875" style="221" customWidth="1"/>
    <col min="1552" max="1799" width="9.140625" style="221"/>
    <col min="1800" max="1800" width="17.7109375" style="221" customWidth="1"/>
    <col min="1801" max="1801" width="19.85546875" style="221" customWidth="1"/>
    <col min="1802" max="1802" width="5" style="221" customWidth="1"/>
    <col min="1803" max="1803" width="5.5703125" style="221" customWidth="1"/>
    <col min="1804" max="1804" width="8.42578125" style="221" customWidth="1"/>
    <col min="1805" max="1807" width="7.85546875" style="221" customWidth="1"/>
    <col min="1808" max="2055" width="9.140625" style="221"/>
    <col min="2056" max="2056" width="17.7109375" style="221" customWidth="1"/>
    <col min="2057" max="2057" width="19.85546875" style="221" customWidth="1"/>
    <col min="2058" max="2058" width="5" style="221" customWidth="1"/>
    <col min="2059" max="2059" width="5.5703125" style="221" customWidth="1"/>
    <col min="2060" max="2060" width="8.42578125" style="221" customWidth="1"/>
    <col min="2061" max="2063" width="7.85546875" style="221" customWidth="1"/>
    <col min="2064" max="2311" width="9.140625" style="221"/>
    <col min="2312" max="2312" width="17.7109375" style="221" customWidth="1"/>
    <col min="2313" max="2313" width="19.85546875" style="221" customWidth="1"/>
    <col min="2314" max="2314" width="5" style="221" customWidth="1"/>
    <col min="2315" max="2315" width="5.5703125" style="221" customWidth="1"/>
    <col min="2316" max="2316" width="8.42578125" style="221" customWidth="1"/>
    <col min="2317" max="2319" width="7.85546875" style="221" customWidth="1"/>
    <col min="2320" max="2567" width="9.140625" style="221"/>
    <col min="2568" max="2568" width="17.7109375" style="221" customWidth="1"/>
    <col min="2569" max="2569" width="19.85546875" style="221" customWidth="1"/>
    <col min="2570" max="2570" width="5" style="221" customWidth="1"/>
    <col min="2571" max="2571" width="5.5703125" style="221" customWidth="1"/>
    <col min="2572" max="2572" width="8.42578125" style="221" customWidth="1"/>
    <col min="2573" max="2575" width="7.85546875" style="221" customWidth="1"/>
    <col min="2576" max="2823" width="9.140625" style="221"/>
    <col min="2824" max="2824" width="17.7109375" style="221" customWidth="1"/>
    <col min="2825" max="2825" width="19.85546875" style="221" customWidth="1"/>
    <col min="2826" max="2826" width="5" style="221" customWidth="1"/>
    <col min="2827" max="2827" width="5.5703125" style="221" customWidth="1"/>
    <col min="2828" max="2828" width="8.42578125" style="221" customWidth="1"/>
    <col min="2829" max="2831" width="7.85546875" style="221" customWidth="1"/>
    <col min="2832" max="3079" width="9.140625" style="221"/>
    <col min="3080" max="3080" width="17.7109375" style="221" customWidth="1"/>
    <col min="3081" max="3081" width="19.85546875" style="221" customWidth="1"/>
    <col min="3082" max="3082" width="5" style="221" customWidth="1"/>
    <col min="3083" max="3083" width="5.5703125" style="221" customWidth="1"/>
    <col min="3084" max="3084" width="8.42578125" style="221" customWidth="1"/>
    <col min="3085" max="3087" width="7.85546875" style="221" customWidth="1"/>
    <col min="3088" max="3335" width="9.140625" style="221"/>
    <col min="3336" max="3336" width="17.7109375" style="221" customWidth="1"/>
    <col min="3337" max="3337" width="19.85546875" style="221" customWidth="1"/>
    <col min="3338" max="3338" width="5" style="221" customWidth="1"/>
    <col min="3339" max="3339" width="5.5703125" style="221" customWidth="1"/>
    <col min="3340" max="3340" width="8.42578125" style="221" customWidth="1"/>
    <col min="3341" max="3343" width="7.85546875" style="221" customWidth="1"/>
    <col min="3344" max="3591" width="9.140625" style="221"/>
    <col min="3592" max="3592" width="17.7109375" style="221" customWidth="1"/>
    <col min="3593" max="3593" width="19.85546875" style="221" customWidth="1"/>
    <col min="3594" max="3594" width="5" style="221" customWidth="1"/>
    <col min="3595" max="3595" width="5.5703125" style="221" customWidth="1"/>
    <col min="3596" max="3596" width="8.42578125" style="221" customWidth="1"/>
    <col min="3597" max="3599" width="7.85546875" style="221" customWidth="1"/>
    <col min="3600" max="3847" width="9.140625" style="221"/>
    <col min="3848" max="3848" width="17.7109375" style="221" customWidth="1"/>
    <col min="3849" max="3849" width="19.85546875" style="221" customWidth="1"/>
    <col min="3850" max="3850" width="5" style="221" customWidth="1"/>
    <col min="3851" max="3851" width="5.5703125" style="221" customWidth="1"/>
    <col min="3852" max="3852" width="8.42578125" style="221" customWidth="1"/>
    <col min="3853" max="3855" width="7.85546875" style="221" customWidth="1"/>
    <col min="3856" max="4103" width="9.140625" style="221"/>
    <col min="4104" max="4104" width="17.7109375" style="221" customWidth="1"/>
    <col min="4105" max="4105" width="19.85546875" style="221" customWidth="1"/>
    <col min="4106" max="4106" width="5" style="221" customWidth="1"/>
    <col min="4107" max="4107" width="5.5703125" style="221" customWidth="1"/>
    <col min="4108" max="4108" width="8.42578125" style="221" customWidth="1"/>
    <col min="4109" max="4111" width="7.85546875" style="221" customWidth="1"/>
    <col min="4112" max="4359" width="9.140625" style="221"/>
    <col min="4360" max="4360" width="17.7109375" style="221" customWidth="1"/>
    <col min="4361" max="4361" width="19.85546875" style="221" customWidth="1"/>
    <col min="4362" max="4362" width="5" style="221" customWidth="1"/>
    <col min="4363" max="4363" width="5.5703125" style="221" customWidth="1"/>
    <col min="4364" max="4364" width="8.42578125" style="221" customWidth="1"/>
    <col min="4365" max="4367" width="7.85546875" style="221" customWidth="1"/>
    <col min="4368" max="4615" width="9.140625" style="221"/>
    <col min="4616" max="4616" width="17.7109375" style="221" customWidth="1"/>
    <col min="4617" max="4617" width="19.85546875" style="221" customWidth="1"/>
    <col min="4618" max="4618" width="5" style="221" customWidth="1"/>
    <col min="4619" max="4619" width="5.5703125" style="221" customWidth="1"/>
    <col min="4620" max="4620" width="8.42578125" style="221" customWidth="1"/>
    <col min="4621" max="4623" width="7.85546875" style="221" customWidth="1"/>
    <col min="4624" max="4871" width="9.140625" style="221"/>
    <col min="4872" max="4872" width="17.7109375" style="221" customWidth="1"/>
    <col min="4873" max="4873" width="19.85546875" style="221" customWidth="1"/>
    <col min="4874" max="4874" width="5" style="221" customWidth="1"/>
    <col min="4875" max="4875" width="5.5703125" style="221" customWidth="1"/>
    <col min="4876" max="4876" width="8.42578125" style="221" customWidth="1"/>
    <col min="4877" max="4879" width="7.85546875" style="221" customWidth="1"/>
    <col min="4880" max="5127" width="9.140625" style="221"/>
    <col min="5128" max="5128" width="17.7109375" style="221" customWidth="1"/>
    <col min="5129" max="5129" width="19.85546875" style="221" customWidth="1"/>
    <col min="5130" max="5130" width="5" style="221" customWidth="1"/>
    <col min="5131" max="5131" width="5.5703125" style="221" customWidth="1"/>
    <col min="5132" max="5132" width="8.42578125" style="221" customWidth="1"/>
    <col min="5133" max="5135" width="7.85546875" style="221" customWidth="1"/>
    <col min="5136" max="5383" width="9.140625" style="221"/>
    <col min="5384" max="5384" width="17.7109375" style="221" customWidth="1"/>
    <col min="5385" max="5385" width="19.85546875" style="221" customWidth="1"/>
    <col min="5386" max="5386" width="5" style="221" customWidth="1"/>
    <col min="5387" max="5387" width="5.5703125" style="221" customWidth="1"/>
    <col min="5388" max="5388" width="8.42578125" style="221" customWidth="1"/>
    <col min="5389" max="5391" width="7.85546875" style="221" customWidth="1"/>
    <col min="5392" max="5639" width="9.140625" style="221"/>
    <col min="5640" max="5640" width="17.7109375" style="221" customWidth="1"/>
    <col min="5641" max="5641" width="19.85546875" style="221" customWidth="1"/>
    <col min="5642" max="5642" width="5" style="221" customWidth="1"/>
    <col min="5643" max="5643" width="5.5703125" style="221" customWidth="1"/>
    <col min="5644" max="5644" width="8.42578125" style="221" customWidth="1"/>
    <col min="5645" max="5647" width="7.85546875" style="221" customWidth="1"/>
    <col min="5648" max="5895" width="9.140625" style="221"/>
    <col min="5896" max="5896" width="17.7109375" style="221" customWidth="1"/>
    <col min="5897" max="5897" width="19.85546875" style="221" customWidth="1"/>
    <col min="5898" max="5898" width="5" style="221" customWidth="1"/>
    <col min="5899" max="5899" width="5.5703125" style="221" customWidth="1"/>
    <col min="5900" max="5900" width="8.42578125" style="221" customWidth="1"/>
    <col min="5901" max="5903" width="7.85546875" style="221" customWidth="1"/>
    <col min="5904" max="6151" width="9.140625" style="221"/>
    <col min="6152" max="6152" width="17.7109375" style="221" customWidth="1"/>
    <col min="6153" max="6153" width="19.85546875" style="221" customWidth="1"/>
    <col min="6154" max="6154" width="5" style="221" customWidth="1"/>
    <col min="6155" max="6155" width="5.5703125" style="221" customWidth="1"/>
    <col min="6156" max="6156" width="8.42578125" style="221" customWidth="1"/>
    <col min="6157" max="6159" width="7.85546875" style="221" customWidth="1"/>
    <col min="6160" max="6407" width="9.140625" style="221"/>
    <col min="6408" max="6408" width="17.7109375" style="221" customWidth="1"/>
    <col min="6409" max="6409" width="19.85546875" style="221" customWidth="1"/>
    <col min="6410" max="6410" width="5" style="221" customWidth="1"/>
    <col min="6411" max="6411" width="5.5703125" style="221" customWidth="1"/>
    <col min="6412" max="6412" width="8.42578125" style="221" customWidth="1"/>
    <col min="6413" max="6415" width="7.85546875" style="221" customWidth="1"/>
    <col min="6416" max="6663" width="9.140625" style="221"/>
    <col min="6664" max="6664" width="17.7109375" style="221" customWidth="1"/>
    <col min="6665" max="6665" width="19.85546875" style="221" customWidth="1"/>
    <col min="6666" max="6666" width="5" style="221" customWidth="1"/>
    <col min="6667" max="6667" width="5.5703125" style="221" customWidth="1"/>
    <col min="6668" max="6668" width="8.42578125" style="221" customWidth="1"/>
    <col min="6669" max="6671" width="7.85546875" style="221" customWidth="1"/>
    <col min="6672" max="6919" width="9.140625" style="221"/>
    <col min="6920" max="6920" width="17.7109375" style="221" customWidth="1"/>
    <col min="6921" max="6921" width="19.85546875" style="221" customWidth="1"/>
    <col min="6922" max="6922" width="5" style="221" customWidth="1"/>
    <col min="6923" max="6923" width="5.5703125" style="221" customWidth="1"/>
    <col min="6924" max="6924" width="8.42578125" style="221" customWidth="1"/>
    <col min="6925" max="6927" width="7.85546875" style="221" customWidth="1"/>
    <col min="6928" max="7175" width="9.140625" style="221"/>
    <col min="7176" max="7176" width="17.7109375" style="221" customWidth="1"/>
    <col min="7177" max="7177" width="19.85546875" style="221" customWidth="1"/>
    <col min="7178" max="7178" width="5" style="221" customWidth="1"/>
    <col min="7179" max="7179" width="5.5703125" style="221" customWidth="1"/>
    <col min="7180" max="7180" width="8.42578125" style="221" customWidth="1"/>
    <col min="7181" max="7183" width="7.85546875" style="221" customWidth="1"/>
    <col min="7184" max="7431" width="9.140625" style="221"/>
    <col min="7432" max="7432" width="17.7109375" style="221" customWidth="1"/>
    <col min="7433" max="7433" width="19.85546875" style="221" customWidth="1"/>
    <col min="7434" max="7434" width="5" style="221" customWidth="1"/>
    <col min="7435" max="7435" width="5.5703125" style="221" customWidth="1"/>
    <col min="7436" max="7436" width="8.42578125" style="221" customWidth="1"/>
    <col min="7437" max="7439" width="7.85546875" style="221" customWidth="1"/>
    <col min="7440" max="7687" width="9.140625" style="221"/>
    <col min="7688" max="7688" width="17.7109375" style="221" customWidth="1"/>
    <col min="7689" max="7689" width="19.85546875" style="221" customWidth="1"/>
    <col min="7690" max="7690" width="5" style="221" customWidth="1"/>
    <col min="7691" max="7691" width="5.5703125" style="221" customWidth="1"/>
    <col min="7692" max="7692" width="8.42578125" style="221" customWidth="1"/>
    <col min="7693" max="7695" width="7.85546875" style="221" customWidth="1"/>
    <col min="7696" max="7943" width="9.140625" style="221"/>
    <col min="7944" max="7944" width="17.7109375" style="221" customWidth="1"/>
    <col min="7945" max="7945" width="19.85546875" style="221" customWidth="1"/>
    <col min="7946" max="7946" width="5" style="221" customWidth="1"/>
    <col min="7947" max="7947" width="5.5703125" style="221" customWidth="1"/>
    <col min="7948" max="7948" width="8.42578125" style="221" customWidth="1"/>
    <col min="7949" max="7951" width="7.85546875" style="221" customWidth="1"/>
    <col min="7952" max="8199" width="9.140625" style="221"/>
    <col min="8200" max="8200" width="17.7109375" style="221" customWidth="1"/>
    <col min="8201" max="8201" width="19.85546875" style="221" customWidth="1"/>
    <col min="8202" max="8202" width="5" style="221" customWidth="1"/>
    <col min="8203" max="8203" width="5.5703125" style="221" customWidth="1"/>
    <col min="8204" max="8204" width="8.42578125" style="221" customWidth="1"/>
    <col min="8205" max="8207" width="7.85546875" style="221" customWidth="1"/>
    <col min="8208" max="8455" width="9.140625" style="221"/>
    <col min="8456" max="8456" width="17.7109375" style="221" customWidth="1"/>
    <col min="8457" max="8457" width="19.85546875" style="221" customWidth="1"/>
    <col min="8458" max="8458" width="5" style="221" customWidth="1"/>
    <col min="8459" max="8459" width="5.5703125" style="221" customWidth="1"/>
    <col min="8460" max="8460" width="8.42578125" style="221" customWidth="1"/>
    <col min="8461" max="8463" width="7.85546875" style="221" customWidth="1"/>
    <col min="8464" max="8711" width="9.140625" style="221"/>
    <col min="8712" max="8712" width="17.7109375" style="221" customWidth="1"/>
    <col min="8713" max="8713" width="19.85546875" style="221" customWidth="1"/>
    <col min="8714" max="8714" width="5" style="221" customWidth="1"/>
    <col min="8715" max="8715" width="5.5703125" style="221" customWidth="1"/>
    <col min="8716" max="8716" width="8.42578125" style="221" customWidth="1"/>
    <col min="8717" max="8719" width="7.85546875" style="221" customWidth="1"/>
    <col min="8720" max="8967" width="9.140625" style="221"/>
    <col min="8968" max="8968" width="17.7109375" style="221" customWidth="1"/>
    <col min="8969" max="8969" width="19.85546875" style="221" customWidth="1"/>
    <col min="8970" max="8970" width="5" style="221" customWidth="1"/>
    <col min="8971" max="8971" width="5.5703125" style="221" customWidth="1"/>
    <col min="8972" max="8972" width="8.42578125" style="221" customWidth="1"/>
    <col min="8973" max="8975" width="7.85546875" style="221" customWidth="1"/>
    <col min="8976" max="9223" width="9.140625" style="221"/>
    <col min="9224" max="9224" width="17.7109375" style="221" customWidth="1"/>
    <col min="9225" max="9225" width="19.85546875" style="221" customWidth="1"/>
    <col min="9226" max="9226" width="5" style="221" customWidth="1"/>
    <col min="9227" max="9227" width="5.5703125" style="221" customWidth="1"/>
    <col min="9228" max="9228" width="8.42578125" style="221" customWidth="1"/>
    <col min="9229" max="9231" width="7.85546875" style="221" customWidth="1"/>
    <col min="9232" max="9479" width="9.140625" style="221"/>
    <col min="9480" max="9480" width="17.7109375" style="221" customWidth="1"/>
    <col min="9481" max="9481" width="19.85546875" style="221" customWidth="1"/>
    <col min="9482" max="9482" width="5" style="221" customWidth="1"/>
    <col min="9483" max="9483" width="5.5703125" style="221" customWidth="1"/>
    <col min="9484" max="9484" width="8.42578125" style="221" customWidth="1"/>
    <col min="9485" max="9487" width="7.85546875" style="221" customWidth="1"/>
    <col min="9488" max="9735" width="9.140625" style="221"/>
    <col min="9736" max="9736" width="17.7109375" style="221" customWidth="1"/>
    <col min="9737" max="9737" width="19.85546875" style="221" customWidth="1"/>
    <col min="9738" max="9738" width="5" style="221" customWidth="1"/>
    <col min="9739" max="9739" width="5.5703125" style="221" customWidth="1"/>
    <col min="9740" max="9740" width="8.42578125" style="221" customWidth="1"/>
    <col min="9741" max="9743" width="7.85546875" style="221" customWidth="1"/>
    <col min="9744" max="9991" width="9.140625" style="221"/>
    <col min="9992" max="9992" width="17.7109375" style="221" customWidth="1"/>
    <col min="9993" max="9993" width="19.85546875" style="221" customWidth="1"/>
    <col min="9994" max="9994" width="5" style="221" customWidth="1"/>
    <col min="9995" max="9995" width="5.5703125" style="221" customWidth="1"/>
    <col min="9996" max="9996" width="8.42578125" style="221" customWidth="1"/>
    <col min="9997" max="9999" width="7.85546875" style="221" customWidth="1"/>
    <col min="10000" max="10247" width="9.140625" style="221"/>
    <col min="10248" max="10248" width="17.7109375" style="221" customWidth="1"/>
    <col min="10249" max="10249" width="19.85546875" style="221" customWidth="1"/>
    <col min="10250" max="10250" width="5" style="221" customWidth="1"/>
    <col min="10251" max="10251" width="5.5703125" style="221" customWidth="1"/>
    <col min="10252" max="10252" width="8.42578125" style="221" customWidth="1"/>
    <col min="10253" max="10255" width="7.85546875" style="221" customWidth="1"/>
    <col min="10256" max="10503" width="9.140625" style="221"/>
    <col min="10504" max="10504" width="17.7109375" style="221" customWidth="1"/>
    <col min="10505" max="10505" width="19.85546875" style="221" customWidth="1"/>
    <col min="10506" max="10506" width="5" style="221" customWidth="1"/>
    <col min="10507" max="10507" width="5.5703125" style="221" customWidth="1"/>
    <col min="10508" max="10508" width="8.42578125" style="221" customWidth="1"/>
    <col min="10509" max="10511" width="7.85546875" style="221" customWidth="1"/>
    <col min="10512" max="10759" width="9.140625" style="221"/>
    <col min="10760" max="10760" width="17.7109375" style="221" customWidth="1"/>
    <col min="10761" max="10761" width="19.85546875" style="221" customWidth="1"/>
    <col min="10762" max="10762" width="5" style="221" customWidth="1"/>
    <col min="10763" max="10763" width="5.5703125" style="221" customWidth="1"/>
    <col min="10764" max="10764" width="8.42578125" style="221" customWidth="1"/>
    <col min="10765" max="10767" width="7.85546875" style="221" customWidth="1"/>
    <col min="10768" max="11015" width="9.140625" style="221"/>
    <col min="11016" max="11016" width="17.7109375" style="221" customWidth="1"/>
    <col min="11017" max="11017" width="19.85546875" style="221" customWidth="1"/>
    <col min="11018" max="11018" width="5" style="221" customWidth="1"/>
    <col min="11019" max="11019" width="5.5703125" style="221" customWidth="1"/>
    <col min="11020" max="11020" width="8.42578125" style="221" customWidth="1"/>
    <col min="11021" max="11023" width="7.85546875" style="221" customWidth="1"/>
    <col min="11024" max="11271" width="9.140625" style="221"/>
    <col min="11272" max="11272" width="17.7109375" style="221" customWidth="1"/>
    <col min="11273" max="11273" width="19.85546875" style="221" customWidth="1"/>
    <col min="11274" max="11274" width="5" style="221" customWidth="1"/>
    <col min="11275" max="11275" width="5.5703125" style="221" customWidth="1"/>
    <col min="11276" max="11276" width="8.42578125" style="221" customWidth="1"/>
    <col min="11277" max="11279" width="7.85546875" style="221" customWidth="1"/>
    <col min="11280" max="11527" width="9.140625" style="221"/>
    <col min="11528" max="11528" width="17.7109375" style="221" customWidth="1"/>
    <col min="11529" max="11529" width="19.85546875" style="221" customWidth="1"/>
    <col min="11530" max="11530" width="5" style="221" customWidth="1"/>
    <col min="11531" max="11531" width="5.5703125" style="221" customWidth="1"/>
    <col min="11532" max="11532" width="8.42578125" style="221" customWidth="1"/>
    <col min="11533" max="11535" width="7.85546875" style="221" customWidth="1"/>
    <col min="11536" max="11783" width="9.140625" style="221"/>
    <col min="11784" max="11784" width="17.7109375" style="221" customWidth="1"/>
    <col min="11785" max="11785" width="19.85546875" style="221" customWidth="1"/>
    <col min="11786" max="11786" width="5" style="221" customWidth="1"/>
    <col min="11787" max="11787" width="5.5703125" style="221" customWidth="1"/>
    <col min="11788" max="11788" width="8.42578125" style="221" customWidth="1"/>
    <col min="11789" max="11791" width="7.85546875" style="221" customWidth="1"/>
    <col min="11792" max="12039" width="9.140625" style="221"/>
    <col min="12040" max="12040" width="17.7109375" style="221" customWidth="1"/>
    <col min="12041" max="12041" width="19.85546875" style="221" customWidth="1"/>
    <col min="12042" max="12042" width="5" style="221" customWidth="1"/>
    <col min="12043" max="12043" width="5.5703125" style="221" customWidth="1"/>
    <col min="12044" max="12044" width="8.42578125" style="221" customWidth="1"/>
    <col min="12045" max="12047" width="7.85546875" style="221" customWidth="1"/>
    <col min="12048" max="12295" width="9.140625" style="221"/>
    <col min="12296" max="12296" width="17.7109375" style="221" customWidth="1"/>
    <col min="12297" max="12297" width="19.85546875" style="221" customWidth="1"/>
    <col min="12298" max="12298" width="5" style="221" customWidth="1"/>
    <col min="12299" max="12299" width="5.5703125" style="221" customWidth="1"/>
    <col min="12300" max="12300" width="8.42578125" style="221" customWidth="1"/>
    <col min="12301" max="12303" width="7.85546875" style="221" customWidth="1"/>
    <col min="12304" max="12551" width="9.140625" style="221"/>
    <col min="12552" max="12552" width="17.7109375" style="221" customWidth="1"/>
    <col min="12553" max="12553" width="19.85546875" style="221" customWidth="1"/>
    <col min="12554" max="12554" width="5" style="221" customWidth="1"/>
    <col min="12555" max="12555" width="5.5703125" style="221" customWidth="1"/>
    <col min="12556" max="12556" width="8.42578125" style="221" customWidth="1"/>
    <col min="12557" max="12559" width="7.85546875" style="221" customWidth="1"/>
    <col min="12560" max="12807" width="9.140625" style="221"/>
    <col min="12808" max="12808" width="17.7109375" style="221" customWidth="1"/>
    <col min="12809" max="12809" width="19.85546875" style="221" customWidth="1"/>
    <col min="12810" max="12810" width="5" style="221" customWidth="1"/>
    <col min="12811" max="12811" width="5.5703125" style="221" customWidth="1"/>
    <col min="12812" max="12812" width="8.42578125" style="221" customWidth="1"/>
    <col min="12813" max="12815" width="7.85546875" style="221" customWidth="1"/>
    <col min="12816" max="13063" width="9.140625" style="221"/>
    <col min="13064" max="13064" width="17.7109375" style="221" customWidth="1"/>
    <col min="13065" max="13065" width="19.85546875" style="221" customWidth="1"/>
    <col min="13066" max="13066" width="5" style="221" customWidth="1"/>
    <col min="13067" max="13067" width="5.5703125" style="221" customWidth="1"/>
    <col min="13068" max="13068" width="8.42578125" style="221" customWidth="1"/>
    <col min="13069" max="13071" width="7.85546875" style="221" customWidth="1"/>
    <col min="13072" max="13319" width="9.140625" style="221"/>
    <col min="13320" max="13320" width="17.7109375" style="221" customWidth="1"/>
    <col min="13321" max="13321" width="19.85546875" style="221" customWidth="1"/>
    <col min="13322" max="13322" width="5" style="221" customWidth="1"/>
    <col min="13323" max="13323" width="5.5703125" style="221" customWidth="1"/>
    <col min="13324" max="13324" width="8.42578125" style="221" customWidth="1"/>
    <col min="13325" max="13327" width="7.85546875" style="221" customWidth="1"/>
    <col min="13328" max="13575" width="9.140625" style="221"/>
    <col min="13576" max="13576" width="17.7109375" style="221" customWidth="1"/>
    <col min="13577" max="13577" width="19.85546875" style="221" customWidth="1"/>
    <col min="13578" max="13578" width="5" style="221" customWidth="1"/>
    <col min="13579" max="13579" width="5.5703125" style="221" customWidth="1"/>
    <col min="13580" max="13580" width="8.42578125" style="221" customWidth="1"/>
    <col min="13581" max="13583" width="7.85546875" style="221" customWidth="1"/>
    <col min="13584" max="13831" width="9.140625" style="221"/>
    <col min="13832" max="13832" width="17.7109375" style="221" customWidth="1"/>
    <col min="13833" max="13833" width="19.85546875" style="221" customWidth="1"/>
    <col min="13834" max="13834" width="5" style="221" customWidth="1"/>
    <col min="13835" max="13835" width="5.5703125" style="221" customWidth="1"/>
    <col min="13836" max="13836" width="8.42578125" style="221" customWidth="1"/>
    <col min="13837" max="13839" width="7.85546875" style="221" customWidth="1"/>
    <col min="13840" max="14087" width="9.140625" style="221"/>
    <col min="14088" max="14088" width="17.7109375" style="221" customWidth="1"/>
    <col min="14089" max="14089" width="19.85546875" style="221" customWidth="1"/>
    <col min="14090" max="14090" width="5" style="221" customWidth="1"/>
    <col min="14091" max="14091" width="5.5703125" style="221" customWidth="1"/>
    <col min="14092" max="14092" width="8.42578125" style="221" customWidth="1"/>
    <col min="14093" max="14095" width="7.85546875" style="221" customWidth="1"/>
    <col min="14096" max="14343" width="9.140625" style="221"/>
    <col min="14344" max="14344" width="17.7109375" style="221" customWidth="1"/>
    <col min="14345" max="14345" width="19.85546875" style="221" customWidth="1"/>
    <col min="14346" max="14346" width="5" style="221" customWidth="1"/>
    <col min="14347" max="14347" width="5.5703125" style="221" customWidth="1"/>
    <col min="14348" max="14348" width="8.42578125" style="221" customWidth="1"/>
    <col min="14349" max="14351" width="7.85546875" style="221" customWidth="1"/>
    <col min="14352" max="14599" width="9.140625" style="221"/>
    <col min="14600" max="14600" width="17.7109375" style="221" customWidth="1"/>
    <col min="14601" max="14601" width="19.85546875" style="221" customWidth="1"/>
    <col min="14602" max="14602" width="5" style="221" customWidth="1"/>
    <col min="14603" max="14603" width="5.5703125" style="221" customWidth="1"/>
    <col min="14604" max="14604" width="8.42578125" style="221" customWidth="1"/>
    <col min="14605" max="14607" width="7.85546875" style="221" customWidth="1"/>
    <col min="14608" max="14855" width="9.140625" style="221"/>
    <col min="14856" max="14856" width="17.7109375" style="221" customWidth="1"/>
    <col min="14857" max="14857" width="19.85546875" style="221" customWidth="1"/>
    <col min="14858" max="14858" width="5" style="221" customWidth="1"/>
    <col min="14859" max="14859" width="5.5703125" style="221" customWidth="1"/>
    <col min="14860" max="14860" width="8.42578125" style="221" customWidth="1"/>
    <col min="14861" max="14863" width="7.85546875" style="221" customWidth="1"/>
    <col min="14864" max="15111" width="9.140625" style="221"/>
    <col min="15112" max="15112" width="17.7109375" style="221" customWidth="1"/>
    <col min="15113" max="15113" width="19.85546875" style="221" customWidth="1"/>
    <col min="15114" max="15114" width="5" style="221" customWidth="1"/>
    <col min="15115" max="15115" width="5.5703125" style="221" customWidth="1"/>
    <col min="15116" max="15116" width="8.42578125" style="221" customWidth="1"/>
    <col min="15117" max="15119" width="7.85546875" style="221" customWidth="1"/>
    <col min="15120" max="15367" width="9.140625" style="221"/>
    <col min="15368" max="15368" width="17.7109375" style="221" customWidth="1"/>
    <col min="15369" max="15369" width="19.85546875" style="221" customWidth="1"/>
    <col min="15370" max="15370" width="5" style="221" customWidth="1"/>
    <col min="15371" max="15371" width="5.5703125" style="221" customWidth="1"/>
    <col min="15372" max="15372" width="8.42578125" style="221" customWidth="1"/>
    <col min="15373" max="15375" width="7.85546875" style="221" customWidth="1"/>
    <col min="15376" max="15623" width="9.140625" style="221"/>
    <col min="15624" max="15624" width="17.7109375" style="221" customWidth="1"/>
    <col min="15625" max="15625" width="19.85546875" style="221" customWidth="1"/>
    <col min="15626" max="15626" width="5" style="221" customWidth="1"/>
    <col min="15627" max="15627" width="5.5703125" style="221" customWidth="1"/>
    <col min="15628" max="15628" width="8.42578125" style="221" customWidth="1"/>
    <col min="15629" max="15631" width="7.85546875" style="221" customWidth="1"/>
    <col min="15632" max="15879" width="9.140625" style="221"/>
    <col min="15880" max="15880" width="17.7109375" style="221" customWidth="1"/>
    <col min="15881" max="15881" width="19.85546875" style="221" customWidth="1"/>
    <col min="15882" max="15882" width="5" style="221" customWidth="1"/>
    <col min="15883" max="15883" width="5.5703125" style="221" customWidth="1"/>
    <col min="15884" max="15884" width="8.42578125" style="221" customWidth="1"/>
    <col min="15885" max="15887" width="7.85546875" style="221" customWidth="1"/>
    <col min="15888" max="16135" width="9.140625" style="221"/>
    <col min="16136" max="16136" width="17.7109375" style="221" customWidth="1"/>
    <col min="16137" max="16137" width="19.85546875" style="221" customWidth="1"/>
    <col min="16138" max="16138" width="5" style="221" customWidth="1"/>
    <col min="16139" max="16139" width="5.5703125" style="221" customWidth="1"/>
    <col min="16140" max="16140" width="8.42578125" style="221" customWidth="1"/>
    <col min="16141" max="16143" width="7.85546875" style="221" customWidth="1"/>
    <col min="16144" max="16384" width="9.140625" style="221"/>
  </cols>
  <sheetData>
    <row r="1" spans="9:15">
      <c r="I1" s="426" t="s">
        <v>330</v>
      </c>
      <c r="J1" s="426"/>
      <c r="K1" s="426"/>
      <c r="L1" s="426"/>
      <c r="M1" s="426"/>
      <c r="N1" s="426"/>
    </row>
    <row r="2" spans="9:15">
      <c r="I2" s="222"/>
      <c r="J2" s="222"/>
      <c r="K2" s="222"/>
    </row>
    <row r="3" spans="9:15">
      <c r="I3" s="501"/>
      <c r="J3" s="501"/>
      <c r="K3" s="502" t="s">
        <v>331</v>
      </c>
      <c r="L3" s="503" t="s">
        <v>332</v>
      </c>
      <c r="M3" s="503" t="s">
        <v>333</v>
      </c>
      <c r="N3" s="503"/>
      <c r="O3" s="503"/>
    </row>
    <row r="4" spans="9:15">
      <c r="I4" s="501"/>
      <c r="J4" s="501"/>
      <c r="K4" s="502"/>
      <c r="L4" s="503"/>
      <c r="M4" s="223" t="s">
        <v>334</v>
      </c>
      <c r="N4" s="223" t="s">
        <v>335</v>
      </c>
      <c r="O4" s="223" t="s">
        <v>336</v>
      </c>
    </row>
    <row r="5" spans="9:15">
      <c r="I5" s="224" t="s">
        <v>337</v>
      </c>
      <c r="J5" s="224"/>
      <c r="K5" s="224"/>
      <c r="L5" s="224"/>
      <c r="M5" s="224"/>
      <c r="N5" s="224"/>
      <c r="O5" s="224"/>
    </row>
    <row r="6" spans="9:15">
      <c r="I6" s="224" t="s">
        <v>338</v>
      </c>
      <c r="J6" s="224"/>
      <c r="K6" s="224"/>
      <c r="L6" s="224"/>
      <c r="M6" s="224"/>
      <c r="N6" s="224"/>
      <c r="O6" s="224"/>
    </row>
    <row r="7" spans="9:15">
      <c r="I7" s="499" t="s">
        <v>339</v>
      </c>
      <c r="J7" s="212" t="s">
        <v>340</v>
      </c>
      <c r="K7" s="212" t="s">
        <v>341</v>
      </c>
      <c r="L7" s="225">
        <v>1257.6923000000002</v>
      </c>
      <c r="M7" s="225">
        <v>1257.6923000000002</v>
      </c>
      <c r="N7" s="225">
        <v>1257.6923000000002</v>
      </c>
      <c r="O7" s="225">
        <v>1374.1818000000001</v>
      </c>
    </row>
    <row r="8" spans="9:15">
      <c r="I8" s="499"/>
      <c r="J8" s="212" t="s">
        <v>342</v>
      </c>
      <c r="K8" s="212" t="s">
        <v>341</v>
      </c>
      <c r="L8" s="225">
        <v>1036.9231</v>
      </c>
      <c r="M8" s="225">
        <v>1036.9231</v>
      </c>
      <c r="N8" s="225">
        <v>1036.9231</v>
      </c>
      <c r="O8" s="225">
        <v>1115</v>
      </c>
    </row>
    <row r="9" spans="9:15">
      <c r="I9" s="499" t="s">
        <v>343</v>
      </c>
      <c r="J9" s="212" t="s">
        <v>340</v>
      </c>
      <c r="K9" s="212" t="s">
        <v>341</v>
      </c>
      <c r="L9" s="225">
        <v>679.23080000000004</v>
      </c>
      <c r="M9" s="225">
        <v>679.23080000000004</v>
      </c>
      <c r="N9" s="225">
        <v>679.23080000000004</v>
      </c>
      <c r="O9" s="225">
        <v>823.44</v>
      </c>
    </row>
    <row r="10" spans="9:15">
      <c r="I10" s="499"/>
      <c r="J10" s="212" t="s">
        <v>342</v>
      </c>
      <c r="K10" s="212" t="s">
        <v>341</v>
      </c>
      <c r="L10" s="225">
        <v>707.69230000000005</v>
      </c>
      <c r="M10" s="225">
        <v>707.69230000000005</v>
      </c>
      <c r="N10" s="225">
        <v>707.69230000000005</v>
      </c>
      <c r="O10" s="225">
        <v>801.5</v>
      </c>
    </row>
    <row r="11" spans="9:15">
      <c r="I11" s="217" t="s">
        <v>344</v>
      </c>
      <c r="J11" s="212"/>
      <c r="K11" s="212"/>
      <c r="L11" s="226"/>
      <c r="M11" s="226"/>
      <c r="N11" s="226"/>
      <c r="O11" s="226"/>
    </row>
    <row r="12" spans="9:15">
      <c r="I12" s="499" t="s">
        <v>339</v>
      </c>
      <c r="J12" s="212" t="s">
        <v>340</v>
      </c>
      <c r="K12" s="212" t="s">
        <v>341</v>
      </c>
      <c r="L12" s="227">
        <v>888</v>
      </c>
      <c r="M12" s="227">
        <v>888</v>
      </c>
      <c r="N12" s="227">
        <v>888</v>
      </c>
      <c r="O12" s="227">
        <v>996.15380000000005</v>
      </c>
    </row>
    <row r="13" spans="9:15">
      <c r="I13" s="499"/>
      <c r="J13" s="212" t="s">
        <v>342</v>
      </c>
      <c r="K13" s="212" t="s">
        <v>341</v>
      </c>
      <c r="L13" s="227">
        <v>811.5385</v>
      </c>
      <c r="M13" s="227">
        <v>811.5385</v>
      </c>
      <c r="N13" s="227">
        <v>811.5385</v>
      </c>
      <c r="O13" s="227">
        <v>958.33330000000001</v>
      </c>
    </row>
    <row r="14" spans="9:15">
      <c r="I14" s="499" t="s">
        <v>343</v>
      </c>
      <c r="J14" s="212" t="s">
        <v>340</v>
      </c>
      <c r="K14" s="212" t="s">
        <v>341</v>
      </c>
      <c r="L14" s="227">
        <v>596.15380000000005</v>
      </c>
      <c r="M14" s="227">
        <v>596.15380000000005</v>
      </c>
      <c r="N14" s="227">
        <v>596.15380000000005</v>
      </c>
      <c r="O14" s="227">
        <v>758.16669999999999</v>
      </c>
    </row>
    <row r="15" spans="9:15">
      <c r="I15" s="499"/>
      <c r="J15" s="212" t="s">
        <v>342</v>
      </c>
      <c r="K15" s="212" t="s">
        <v>341</v>
      </c>
      <c r="L15" s="227">
        <v>573.07690000000002</v>
      </c>
      <c r="M15" s="227">
        <v>573.07690000000002</v>
      </c>
      <c r="N15" s="227">
        <v>573.07690000000002</v>
      </c>
      <c r="O15" s="227">
        <v>775.72730000000001</v>
      </c>
    </row>
    <row r="16" spans="9:15">
      <c r="I16" s="217" t="s">
        <v>345</v>
      </c>
      <c r="J16" s="212"/>
      <c r="K16" s="212"/>
      <c r="L16" s="226"/>
      <c r="M16" s="226"/>
      <c r="N16" s="226"/>
      <c r="O16" s="226"/>
    </row>
    <row r="17" spans="9:15">
      <c r="I17" s="499" t="s">
        <v>346</v>
      </c>
      <c r="J17" s="212" t="s">
        <v>340</v>
      </c>
      <c r="K17" s="212" t="s">
        <v>341</v>
      </c>
      <c r="L17" s="227">
        <v>1242.3076999999998</v>
      </c>
      <c r="M17" s="227">
        <v>1242.3076999999998</v>
      </c>
      <c r="N17" s="227">
        <v>1242.3076999999998</v>
      </c>
      <c r="O17" s="227">
        <v>1331.9167</v>
      </c>
    </row>
    <row r="18" spans="9:15">
      <c r="I18" s="499"/>
      <c r="J18" s="212" t="s">
        <v>342</v>
      </c>
      <c r="K18" s="212" t="s">
        <v>341</v>
      </c>
      <c r="L18" s="227">
        <v>1125</v>
      </c>
      <c r="M18" s="227">
        <v>1125</v>
      </c>
      <c r="N18" s="227">
        <v>1125</v>
      </c>
      <c r="O18" s="227">
        <v>1201.4545000000001</v>
      </c>
    </row>
    <row r="19" spans="9:15">
      <c r="I19" s="499" t="s">
        <v>343</v>
      </c>
      <c r="J19" s="212" t="s">
        <v>340</v>
      </c>
      <c r="K19" s="212" t="s">
        <v>341</v>
      </c>
      <c r="L19" s="227">
        <v>792.30769999999995</v>
      </c>
      <c r="M19" s="227">
        <v>792.30769999999995</v>
      </c>
      <c r="N19" s="227">
        <v>792.30769999999995</v>
      </c>
      <c r="O19" s="227">
        <v>937.8818</v>
      </c>
    </row>
    <row r="20" spans="9:15">
      <c r="I20" s="499"/>
      <c r="J20" s="212" t="s">
        <v>342</v>
      </c>
      <c r="K20" s="212" t="s">
        <v>341</v>
      </c>
      <c r="L20" s="227">
        <v>761.5385</v>
      </c>
      <c r="M20" s="227">
        <v>761.5385</v>
      </c>
      <c r="N20" s="227">
        <v>761.5385</v>
      </c>
      <c r="O20" s="227">
        <v>878.79090000000008</v>
      </c>
    </row>
    <row r="21" spans="9:15">
      <c r="I21" s="499" t="s">
        <v>347</v>
      </c>
      <c r="J21" s="212" t="s">
        <v>340</v>
      </c>
      <c r="K21" s="212" t="s">
        <v>341</v>
      </c>
      <c r="L21" s="227">
        <v>197.33329999999998</v>
      </c>
      <c r="M21" s="227">
        <v>197.33329999999998</v>
      </c>
      <c r="N21" s="227">
        <v>197.33329999999998</v>
      </c>
      <c r="O21" s="227">
        <v>220.5333</v>
      </c>
    </row>
    <row r="22" spans="9:15">
      <c r="I22" s="499"/>
      <c r="J22" s="212" t="s">
        <v>342</v>
      </c>
      <c r="K22" s="212" t="s">
        <v>341</v>
      </c>
      <c r="L22" s="227">
        <v>162</v>
      </c>
      <c r="M22" s="227">
        <v>162</v>
      </c>
      <c r="N22" s="227">
        <v>162</v>
      </c>
      <c r="O22" s="227">
        <v>159.36150000000001</v>
      </c>
    </row>
    <row r="23" spans="9:15">
      <c r="I23" s="499" t="s">
        <v>348</v>
      </c>
      <c r="J23" s="212" t="s">
        <v>340</v>
      </c>
      <c r="K23" s="212" t="s">
        <v>341</v>
      </c>
      <c r="L23" s="227">
        <v>141.33329999999998</v>
      </c>
      <c r="M23" s="227">
        <v>141.33329999999998</v>
      </c>
      <c r="N23" s="227">
        <v>141.33329999999998</v>
      </c>
      <c r="O23" s="227">
        <v>160.41670000000002</v>
      </c>
    </row>
    <row r="24" spans="9:15">
      <c r="I24" s="499"/>
      <c r="J24" s="212" t="s">
        <v>342</v>
      </c>
      <c r="K24" s="212" t="s">
        <v>341</v>
      </c>
      <c r="L24" s="227">
        <v>105.33330000000001</v>
      </c>
      <c r="M24" s="227">
        <v>105.33330000000001</v>
      </c>
      <c r="N24" s="227">
        <v>105.33330000000001</v>
      </c>
      <c r="O24" s="227">
        <v>116.66669999999999</v>
      </c>
    </row>
    <row r="25" spans="9:15">
      <c r="I25" s="224" t="s">
        <v>349</v>
      </c>
      <c r="J25" s="228"/>
      <c r="K25" s="228"/>
      <c r="L25" s="224"/>
      <c r="M25" s="229"/>
      <c r="N25" s="229"/>
      <c r="O25" s="229"/>
    </row>
    <row r="26" spans="9:15">
      <c r="I26" s="500" t="s">
        <v>350</v>
      </c>
      <c r="J26" s="500"/>
      <c r="K26" s="212" t="s">
        <v>351</v>
      </c>
      <c r="L26" s="224" t="s">
        <v>352</v>
      </c>
      <c r="M26" s="230" t="s">
        <v>352</v>
      </c>
      <c r="N26" s="230" t="s">
        <v>352</v>
      </c>
      <c r="O26" s="230" t="s">
        <v>352</v>
      </c>
    </row>
    <row r="27" spans="9:15">
      <c r="I27" s="500" t="s">
        <v>353</v>
      </c>
      <c r="J27" s="500"/>
      <c r="K27" s="212" t="s">
        <v>351</v>
      </c>
      <c r="L27" s="224">
        <v>55.3</v>
      </c>
      <c r="M27" s="231">
        <v>55.3</v>
      </c>
      <c r="N27" s="231">
        <v>58.7</v>
      </c>
      <c r="O27" s="231">
        <v>85</v>
      </c>
    </row>
    <row r="28" spans="9:15">
      <c r="I28" s="500" t="s">
        <v>354</v>
      </c>
      <c r="J28" s="500"/>
      <c r="K28" s="232" t="s">
        <v>355</v>
      </c>
      <c r="L28" s="224">
        <v>14</v>
      </c>
      <c r="M28" s="231">
        <v>17.3</v>
      </c>
      <c r="N28" s="231">
        <v>17.3</v>
      </c>
      <c r="O28" s="231">
        <v>16.3</v>
      </c>
    </row>
    <row r="29" spans="9:15">
      <c r="I29" s="500" t="s">
        <v>356</v>
      </c>
      <c r="J29" s="500"/>
      <c r="K29" s="232" t="s">
        <v>355</v>
      </c>
      <c r="L29" s="233">
        <v>30</v>
      </c>
      <c r="M29" s="231">
        <v>30</v>
      </c>
      <c r="N29" s="231">
        <v>30</v>
      </c>
      <c r="O29" s="231">
        <v>25.7</v>
      </c>
    </row>
    <row r="30" spans="9:15">
      <c r="I30" s="499" t="s">
        <v>357</v>
      </c>
      <c r="J30" s="499"/>
      <c r="K30" s="234" t="s">
        <v>355</v>
      </c>
      <c r="L30" s="224">
        <v>22.3</v>
      </c>
      <c r="M30" s="231">
        <v>26.6</v>
      </c>
      <c r="N30" s="231">
        <v>26</v>
      </c>
      <c r="O30" s="231">
        <v>25</v>
      </c>
    </row>
    <row r="31" spans="9:15">
      <c r="I31" s="499" t="s">
        <v>358</v>
      </c>
      <c r="J31" s="499"/>
      <c r="K31" s="234" t="s">
        <v>355</v>
      </c>
      <c r="L31" s="224">
        <v>26.7</v>
      </c>
      <c r="M31" s="231">
        <v>27.6</v>
      </c>
      <c r="N31" s="231">
        <v>31.7</v>
      </c>
      <c r="O31" s="231">
        <v>30</v>
      </c>
    </row>
    <row r="32" spans="9:15">
      <c r="I32" s="499" t="s">
        <v>359</v>
      </c>
      <c r="J32" s="499"/>
      <c r="K32" s="234" t="s">
        <v>355</v>
      </c>
      <c r="L32" s="233">
        <v>11</v>
      </c>
      <c r="M32" s="231">
        <v>10</v>
      </c>
      <c r="N32" s="231">
        <v>8</v>
      </c>
      <c r="O32" s="231">
        <v>5</v>
      </c>
    </row>
    <row r="33" spans="9:15">
      <c r="I33" s="499" t="s">
        <v>360</v>
      </c>
      <c r="J33" s="499"/>
      <c r="K33" s="223" t="s">
        <v>355</v>
      </c>
      <c r="L33" s="224">
        <v>17.7</v>
      </c>
      <c r="M33" s="231">
        <v>30</v>
      </c>
      <c r="N33" s="231">
        <v>32</v>
      </c>
      <c r="O33" s="231">
        <v>31.3</v>
      </c>
    </row>
    <row r="34" spans="9:15">
      <c r="K34" s="235"/>
    </row>
    <row r="35" spans="9:15">
      <c r="K35" s="235"/>
    </row>
  </sheetData>
  <mergeCells count="21">
    <mergeCell ref="I21:I22"/>
    <mergeCell ref="I1:N1"/>
    <mergeCell ref="I3:J4"/>
    <mergeCell ref="K3:K4"/>
    <mergeCell ref="L3:L4"/>
    <mergeCell ref="M3:O3"/>
    <mergeCell ref="I7:I8"/>
    <mergeCell ref="I9:I10"/>
    <mergeCell ref="I12:I13"/>
    <mergeCell ref="I14:I15"/>
    <mergeCell ref="I17:I18"/>
    <mergeCell ref="I19:I20"/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G62"/>
  <sheetViews>
    <sheetView topLeftCell="A37" workbookViewId="0">
      <selection activeCell="K52" sqref="K52"/>
    </sheetView>
  </sheetViews>
  <sheetFormatPr defaultRowHeight="12.75"/>
  <cols>
    <col min="1" max="1" width="19" style="147" customWidth="1"/>
    <col min="2" max="2" width="11" style="147" customWidth="1"/>
    <col min="3" max="3" width="12.140625" style="147" customWidth="1"/>
    <col min="4" max="5" width="11" style="147" customWidth="1"/>
    <col min="6" max="7" width="11" style="236" customWidth="1"/>
    <col min="8" max="256" width="9.140625" style="147"/>
    <col min="257" max="257" width="19" style="147" customWidth="1"/>
    <col min="258" max="258" width="11" style="147" customWidth="1"/>
    <col min="259" max="259" width="12.140625" style="147" customWidth="1"/>
    <col min="260" max="263" width="11" style="147" customWidth="1"/>
    <col min="264" max="512" width="9.140625" style="147"/>
    <col min="513" max="513" width="19" style="147" customWidth="1"/>
    <col min="514" max="514" width="11" style="147" customWidth="1"/>
    <col min="515" max="515" width="12.140625" style="147" customWidth="1"/>
    <col min="516" max="519" width="11" style="147" customWidth="1"/>
    <col min="520" max="768" width="9.140625" style="147"/>
    <col min="769" max="769" width="19" style="147" customWidth="1"/>
    <col min="770" max="770" width="11" style="147" customWidth="1"/>
    <col min="771" max="771" width="12.140625" style="147" customWidth="1"/>
    <col min="772" max="775" width="11" style="147" customWidth="1"/>
    <col min="776" max="1024" width="9.140625" style="147"/>
    <col min="1025" max="1025" width="19" style="147" customWidth="1"/>
    <col min="1026" max="1026" width="11" style="147" customWidth="1"/>
    <col min="1027" max="1027" width="12.140625" style="147" customWidth="1"/>
    <col min="1028" max="1031" width="11" style="147" customWidth="1"/>
    <col min="1032" max="1280" width="9.140625" style="147"/>
    <col min="1281" max="1281" width="19" style="147" customWidth="1"/>
    <col min="1282" max="1282" width="11" style="147" customWidth="1"/>
    <col min="1283" max="1283" width="12.140625" style="147" customWidth="1"/>
    <col min="1284" max="1287" width="11" style="147" customWidth="1"/>
    <col min="1288" max="1536" width="9.140625" style="147"/>
    <col min="1537" max="1537" width="19" style="147" customWidth="1"/>
    <col min="1538" max="1538" width="11" style="147" customWidth="1"/>
    <col min="1539" max="1539" width="12.140625" style="147" customWidth="1"/>
    <col min="1540" max="1543" width="11" style="147" customWidth="1"/>
    <col min="1544" max="1792" width="9.140625" style="147"/>
    <col min="1793" max="1793" width="19" style="147" customWidth="1"/>
    <col min="1794" max="1794" width="11" style="147" customWidth="1"/>
    <col min="1795" max="1795" width="12.140625" style="147" customWidth="1"/>
    <col min="1796" max="1799" width="11" style="147" customWidth="1"/>
    <col min="1800" max="2048" width="9.140625" style="147"/>
    <col min="2049" max="2049" width="19" style="147" customWidth="1"/>
    <col min="2050" max="2050" width="11" style="147" customWidth="1"/>
    <col min="2051" max="2051" width="12.140625" style="147" customWidth="1"/>
    <col min="2052" max="2055" width="11" style="147" customWidth="1"/>
    <col min="2056" max="2304" width="9.140625" style="147"/>
    <col min="2305" max="2305" width="19" style="147" customWidth="1"/>
    <col min="2306" max="2306" width="11" style="147" customWidth="1"/>
    <col min="2307" max="2307" width="12.140625" style="147" customWidth="1"/>
    <col min="2308" max="2311" width="11" style="147" customWidth="1"/>
    <col min="2312" max="2560" width="9.140625" style="147"/>
    <col min="2561" max="2561" width="19" style="147" customWidth="1"/>
    <col min="2562" max="2562" width="11" style="147" customWidth="1"/>
    <col min="2563" max="2563" width="12.140625" style="147" customWidth="1"/>
    <col min="2564" max="2567" width="11" style="147" customWidth="1"/>
    <col min="2568" max="2816" width="9.140625" style="147"/>
    <col min="2817" max="2817" width="19" style="147" customWidth="1"/>
    <col min="2818" max="2818" width="11" style="147" customWidth="1"/>
    <col min="2819" max="2819" width="12.140625" style="147" customWidth="1"/>
    <col min="2820" max="2823" width="11" style="147" customWidth="1"/>
    <col min="2824" max="3072" width="9.140625" style="147"/>
    <col min="3073" max="3073" width="19" style="147" customWidth="1"/>
    <col min="3074" max="3074" width="11" style="147" customWidth="1"/>
    <col min="3075" max="3075" width="12.140625" style="147" customWidth="1"/>
    <col min="3076" max="3079" width="11" style="147" customWidth="1"/>
    <col min="3080" max="3328" width="9.140625" style="147"/>
    <col min="3329" max="3329" width="19" style="147" customWidth="1"/>
    <col min="3330" max="3330" width="11" style="147" customWidth="1"/>
    <col min="3331" max="3331" width="12.140625" style="147" customWidth="1"/>
    <col min="3332" max="3335" width="11" style="147" customWidth="1"/>
    <col min="3336" max="3584" width="9.140625" style="147"/>
    <col min="3585" max="3585" width="19" style="147" customWidth="1"/>
    <col min="3586" max="3586" width="11" style="147" customWidth="1"/>
    <col min="3587" max="3587" width="12.140625" style="147" customWidth="1"/>
    <col min="3588" max="3591" width="11" style="147" customWidth="1"/>
    <col min="3592" max="3840" width="9.140625" style="147"/>
    <col min="3841" max="3841" width="19" style="147" customWidth="1"/>
    <col min="3842" max="3842" width="11" style="147" customWidth="1"/>
    <col min="3843" max="3843" width="12.140625" style="147" customWidth="1"/>
    <col min="3844" max="3847" width="11" style="147" customWidth="1"/>
    <col min="3848" max="4096" width="9.140625" style="147"/>
    <col min="4097" max="4097" width="19" style="147" customWidth="1"/>
    <col min="4098" max="4098" width="11" style="147" customWidth="1"/>
    <col min="4099" max="4099" width="12.140625" style="147" customWidth="1"/>
    <col min="4100" max="4103" width="11" style="147" customWidth="1"/>
    <col min="4104" max="4352" width="9.140625" style="147"/>
    <col min="4353" max="4353" width="19" style="147" customWidth="1"/>
    <col min="4354" max="4354" width="11" style="147" customWidth="1"/>
    <col min="4355" max="4355" width="12.140625" style="147" customWidth="1"/>
    <col min="4356" max="4359" width="11" style="147" customWidth="1"/>
    <col min="4360" max="4608" width="9.140625" style="147"/>
    <col min="4609" max="4609" width="19" style="147" customWidth="1"/>
    <col min="4610" max="4610" width="11" style="147" customWidth="1"/>
    <col min="4611" max="4611" width="12.140625" style="147" customWidth="1"/>
    <col min="4612" max="4615" width="11" style="147" customWidth="1"/>
    <col min="4616" max="4864" width="9.140625" style="147"/>
    <col min="4865" max="4865" width="19" style="147" customWidth="1"/>
    <col min="4866" max="4866" width="11" style="147" customWidth="1"/>
    <col min="4867" max="4867" width="12.140625" style="147" customWidth="1"/>
    <col min="4868" max="4871" width="11" style="147" customWidth="1"/>
    <col min="4872" max="5120" width="9.140625" style="147"/>
    <col min="5121" max="5121" width="19" style="147" customWidth="1"/>
    <col min="5122" max="5122" width="11" style="147" customWidth="1"/>
    <col min="5123" max="5123" width="12.140625" style="147" customWidth="1"/>
    <col min="5124" max="5127" width="11" style="147" customWidth="1"/>
    <col min="5128" max="5376" width="9.140625" style="147"/>
    <col min="5377" max="5377" width="19" style="147" customWidth="1"/>
    <col min="5378" max="5378" width="11" style="147" customWidth="1"/>
    <col min="5379" max="5379" width="12.140625" style="147" customWidth="1"/>
    <col min="5380" max="5383" width="11" style="147" customWidth="1"/>
    <col min="5384" max="5632" width="9.140625" style="147"/>
    <col min="5633" max="5633" width="19" style="147" customWidth="1"/>
    <col min="5634" max="5634" width="11" style="147" customWidth="1"/>
    <col min="5635" max="5635" width="12.140625" style="147" customWidth="1"/>
    <col min="5636" max="5639" width="11" style="147" customWidth="1"/>
    <col min="5640" max="5888" width="9.140625" style="147"/>
    <col min="5889" max="5889" width="19" style="147" customWidth="1"/>
    <col min="5890" max="5890" width="11" style="147" customWidth="1"/>
    <col min="5891" max="5891" width="12.140625" style="147" customWidth="1"/>
    <col min="5892" max="5895" width="11" style="147" customWidth="1"/>
    <col min="5896" max="6144" width="9.140625" style="147"/>
    <col min="6145" max="6145" width="19" style="147" customWidth="1"/>
    <col min="6146" max="6146" width="11" style="147" customWidth="1"/>
    <col min="6147" max="6147" width="12.140625" style="147" customWidth="1"/>
    <col min="6148" max="6151" width="11" style="147" customWidth="1"/>
    <col min="6152" max="6400" width="9.140625" style="147"/>
    <col min="6401" max="6401" width="19" style="147" customWidth="1"/>
    <col min="6402" max="6402" width="11" style="147" customWidth="1"/>
    <col min="6403" max="6403" width="12.140625" style="147" customWidth="1"/>
    <col min="6404" max="6407" width="11" style="147" customWidth="1"/>
    <col min="6408" max="6656" width="9.140625" style="147"/>
    <col min="6657" max="6657" width="19" style="147" customWidth="1"/>
    <col min="6658" max="6658" width="11" style="147" customWidth="1"/>
    <col min="6659" max="6659" width="12.140625" style="147" customWidth="1"/>
    <col min="6660" max="6663" width="11" style="147" customWidth="1"/>
    <col min="6664" max="6912" width="9.140625" style="147"/>
    <col min="6913" max="6913" width="19" style="147" customWidth="1"/>
    <col min="6914" max="6914" width="11" style="147" customWidth="1"/>
    <col min="6915" max="6915" width="12.140625" style="147" customWidth="1"/>
    <col min="6916" max="6919" width="11" style="147" customWidth="1"/>
    <col min="6920" max="7168" width="9.140625" style="147"/>
    <col min="7169" max="7169" width="19" style="147" customWidth="1"/>
    <col min="7170" max="7170" width="11" style="147" customWidth="1"/>
    <col min="7171" max="7171" width="12.140625" style="147" customWidth="1"/>
    <col min="7172" max="7175" width="11" style="147" customWidth="1"/>
    <col min="7176" max="7424" width="9.140625" style="147"/>
    <col min="7425" max="7425" width="19" style="147" customWidth="1"/>
    <col min="7426" max="7426" width="11" style="147" customWidth="1"/>
    <col min="7427" max="7427" width="12.140625" style="147" customWidth="1"/>
    <col min="7428" max="7431" width="11" style="147" customWidth="1"/>
    <col min="7432" max="7680" width="9.140625" style="147"/>
    <col min="7681" max="7681" width="19" style="147" customWidth="1"/>
    <col min="7682" max="7682" width="11" style="147" customWidth="1"/>
    <col min="7683" max="7683" width="12.140625" style="147" customWidth="1"/>
    <col min="7684" max="7687" width="11" style="147" customWidth="1"/>
    <col min="7688" max="7936" width="9.140625" style="147"/>
    <col min="7937" max="7937" width="19" style="147" customWidth="1"/>
    <col min="7938" max="7938" width="11" style="147" customWidth="1"/>
    <col min="7939" max="7939" width="12.140625" style="147" customWidth="1"/>
    <col min="7940" max="7943" width="11" style="147" customWidth="1"/>
    <col min="7944" max="8192" width="9.140625" style="147"/>
    <col min="8193" max="8193" width="19" style="147" customWidth="1"/>
    <col min="8194" max="8194" width="11" style="147" customWidth="1"/>
    <col min="8195" max="8195" width="12.140625" style="147" customWidth="1"/>
    <col min="8196" max="8199" width="11" style="147" customWidth="1"/>
    <col min="8200" max="8448" width="9.140625" style="147"/>
    <col min="8449" max="8449" width="19" style="147" customWidth="1"/>
    <col min="8450" max="8450" width="11" style="147" customWidth="1"/>
    <col min="8451" max="8451" width="12.140625" style="147" customWidth="1"/>
    <col min="8452" max="8455" width="11" style="147" customWidth="1"/>
    <col min="8456" max="8704" width="9.140625" style="147"/>
    <col min="8705" max="8705" width="19" style="147" customWidth="1"/>
    <col min="8706" max="8706" width="11" style="147" customWidth="1"/>
    <col min="8707" max="8707" width="12.140625" style="147" customWidth="1"/>
    <col min="8708" max="8711" width="11" style="147" customWidth="1"/>
    <col min="8712" max="8960" width="9.140625" style="147"/>
    <col min="8961" max="8961" width="19" style="147" customWidth="1"/>
    <col min="8962" max="8962" width="11" style="147" customWidth="1"/>
    <col min="8963" max="8963" width="12.140625" style="147" customWidth="1"/>
    <col min="8964" max="8967" width="11" style="147" customWidth="1"/>
    <col min="8968" max="9216" width="9.140625" style="147"/>
    <col min="9217" max="9217" width="19" style="147" customWidth="1"/>
    <col min="9218" max="9218" width="11" style="147" customWidth="1"/>
    <col min="9219" max="9219" width="12.140625" style="147" customWidth="1"/>
    <col min="9220" max="9223" width="11" style="147" customWidth="1"/>
    <col min="9224" max="9472" width="9.140625" style="147"/>
    <col min="9473" max="9473" width="19" style="147" customWidth="1"/>
    <col min="9474" max="9474" width="11" style="147" customWidth="1"/>
    <col min="9475" max="9475" width="12.140625" style="147" customWidth="1"/>
    <col min="9476" max="9479" width="11" style="147" customWidth="1"/>
    <col min="9480" max="9728" width="9.140625" style="147"/>
    <col min="9729" max="9729" width="19" style="147" customWidth="1"/>
    <col min="9730" max="9730" width="11" style="147" customWidth="1"/>
    <col min="9731" max="9731" width="12.140625" style="147" customWidth="1"/>
    <col min="9732" max="9735" width="11" style="147" customWidth="1"/>
    <col min="9736" max="9984" width="9.140625" style="147"/>
    <col min="9985" max="9985" width="19" style="147" customWidth="1"/>
    <col min="9986" max="9986" width="11" style="147" customWidth="1"/>
    <col min="9987" max="9987" width="12.140625" style="147" customWidth="1"/>
    <col min="9988" max="9991" width="11" style="147" customWidth="1"/>
    <col min="9992" max="10240" width="9.140625" style="147"/>
    <col min="10241" max="10241" width="19" style="147" customWidth="1"/>
    <col min="10242" max="10242" width="11" style="147" customWidth="1"/>
    <col min="10243" max="10243" width="12.140625" style="147" customWidth="1"/>
    <col min="10244" max="10247" width="11" style="147" customWidth="1"/>
    <col min="10248" max="10496" width="9.140625" style="147"/>
    <col min="10497" max="10497" width="19" style="147" customWidth="1"/>
    <col min="10498" max="10498" width="11" style="147" customWidth="1"/>
    <col min="10499" max="10499" width="12.140625" style="147" customWidth="1"/>
    <col min="10500" max="10503" width="11" style="147" customWidth="1"/>
    <col min="10504" max="10752" width="9.140625" style="147"/>
    <col min="10753" max="10753" width="19" style="147" customWidth="1"/>
    <col min="10754" max="10754" width="11" style="147" customWidth="1"/>
    <col min="10755" max="10755" width="12.140625" style="147" customWidth="1"/>
    <col min="10756" max="10759" width="11" style="147" customWidth="1"/>
    <col min="10760" max="11008" width="9.140625" style="147"/>
    <col min="11009" max="11009" width="19" style="147" customWidth="1"/>
    <col min="11010" max="11010" width="11" style="147" customWidth="1"/>
    <col min="11011" max="11011" width="12.140625" style="147" customWidth="1"/>
    <col min="11012" max="11015" width="11" style="147" customWidth="1"/>
    <col min="11016" max="11264" width="9.140625" style="147"/>
    <col min="11265" max="11265" width="19" style="147" customWidth="1"/>
    <col min="11266" max="11266" width="11" style="147" customWidth="1"/>
    <col min="11267" max="11267" width="12.140625" style="147" customWidth="1"/>
    <col min="11268" max="11271" width="11" style="147" customWidth="1"/>
    <col min="11272" max="11520" width="9.140625" style="147"/>
    <col min="11521" max="11521" width="19" style="147" customWidth="1"/>
    <col min="11522" max="11522" width="11" style="147" customWidth="1"/>
    <col min="11523" max="11523" width="12.140625" style="147" customWidth="1"/>
    <col min="11524" max="11527" width="11" style="147" customWidth="1"/>
    <col min="11528" max="11776" width="9.140625" style="147"/>
    <col min="11777" max="11777" width="19" style="147" customWidth="1"/>
    <col min="11778" max="11778" width="11" style="147" customWidth="1"/>
    <col min="11779" max="11779" width="12.140625" style="147" customWidth="1"/>
    <col min="11780" max="11783" width="11" style="147" customWidth="1"/>
    <col min="11784" max="12032" width="9.140625" style="147"/>
    <col min="12033" max="12033" width="19" style="147" customWidth="1"/>
    <col min="12034" max="12034" width="11" style="147" customWidth="1"/>
    <col min="12035" max="12035" width="12.140625" style="147" customWidth="1"/>
    <col min="12036" max="12039" width="11" style="147" customWidth="1"/>
    <col min="12040" max="12288" width="9.140625" style="147"/>
    <col min="12289" max="12289" width="19" style="147" customWidth="1"/>
    <col min="12290" max="12290" width="11" style="147" customWidth="1"/>
    <col min="12291" max="12291" width="12.140625" style="147" customWidth="1"/>
    <col min="12292" max="12295" width="11" style="147" customWidth="1"/>
    <col min="12296" max="12544" width="9.140625" style="147"/>
    <col min="12545" max="12545" width="19" style="147" customWidth="1"/>
    <col min="12546" max="12546" width="11" style="147" customWidth="1"/>
    <col min="12547" max="12547" width="12.140625" style="147" customWidth="1"/>
    <col min="12548" max="12551" width="11" style="147" customWidth="1"/>
    <col min="12552" max="12800" width="9.140625" style="147"/>
    <col min="12801" max="12801" width="19" style="147" customWidth="1"/>
    <col min="12802" max="12802" width="11" style="147" customWidth="1"/>
    <col min="12803" max="12803" width="12.140625" style="147" customWidth="1"/>
    <col min="12804" max="12807" width="11" style="147" customWidth="1"/>
    <col min="12808" max="13056" width="9.140625" style="147"/>
    <col min="13057" max="13057" width="19" style="147" customWidth="1"/>
    <col min="13058" max="13058" width="11" style="147" customWidth="1"/>
    <col min="13059" max="13059" width="12.140625" style="147" customWidth="1"/>
    <col min="13060" max="13063" width="11" style="147" customWidth="1"/>
    <col min="13064" max="13312" width="9.140625" style="147"/>
    <col min="13313" max="13313" width="19" style="147" customWidth="1"/>
    <col min="13314" max="13314" width="11" style="147" customWidth="1"/>
    <col min="13315" max="13315" width="12.140625" style="147" customWidth="1"/>
    <col min="13316" max="13319" width="11" style="147" customWidth="1"/>
    <col min="13320" max="13568" width="9.140625" style="147"/>
    <col min="13569" max="13569" width="19" style="147" customWidth="1"/>
    <col min="13570" max="13570" width="11" style="147" customWidth="1"/>
    <col min="13571" max="13571" width="12.140625" style="147" customWidth="1"/>
    <col min="13572" max="13575" width="11" style="147" customWidth="1"/>
    <col min="13576" max="13824" width="9.140625" style="147"/>
    <col min="13825" max="13825" width="19" style="147" customWidth="1"/>
    <col min="13826" max="13826" width="11" style="147" customWidth="1"/>
    <col min="13827" max="13827" width="12.140625" style="147" customWidth="1"/>
    <col min="13828" max="13831" width="11" style="147" customWidth="1"/>
    <col min="13832" max="14080" width="9.140625" style="147"/>
    <col min="14081" max="14081" width="19" style="147" customWidth="1"/>
    <col min="14082" max="14082" width="11" style="147" customWidth="1"/>
    <col min="14083" max="14083" width="12.140625" style="147" customWidth="1"/>
    <col min="14084" max="14087" width="11" style="147" customWidth="1"/>
    <col min="14088" max="14336" width="9.140625" style="147"/>
    <col min="14337" max="14337" width="19" style="147" customWidth="1"/>
    <col min="14338" max="14338" width="11" style="147" customWidth="1"/>
    <col min="14339" max="14339" width="12.140625" style="147" customWidth="1"/>
    <col min="14340" max="14343" width="11" style="147" customWidth="1"/>
    <col min="14344" max="14592" width="9.140625" style="147"/>
    <col min="14593" max="14593" width="19" style="147" customWidth="1"/>
    <col min="14594" max="14594" width="11" style="147" customWidth="1"/>
    <col min="14595" max="14595" width="12.140625" style="147" customWidth="1"/>
    <col min="14596" max="14599" width="11" style="147" customWidth="1"/>
    <col min="14600" max="14848" width="9.140625" style="147"/>
    <col min="14849" max="14849" width="19" style="147" customWidth="1"/>
    <col min="14850" max="14850" width="11" style="147" customWidth="1"/>
    <col min="14851" max="14851" width="12.140625" style="147" customWidth="1"/>
    <col min="14852" max="14855" width="11" style="147" customWidth="1"/>
    <col min="14856" max="15104" width="9.140625" style="147"/>
    <col min="15105" max="15105" width="19" style="147" customWidth="1"/>
    <col min="15106" max="15106" width="11" style="147" customWidth="1"/>
    <col min="15107" max="15107" width="12.140625" style="147" customWidth="1"/>
    <col min="15108" max="15111" width="11" style="147" customWidth="1"/>
    <col min="15112" max="15360" width="9.140625" style="147"/>
    <col min="15361" max="15361" width="19" style="147" customWidth="1"/>
    <col min="15362" max="15362" width="11" style="147" customWidth="1"/>
    <col min="15363" max="15363" width="12.140625" style="147" customWidth="1"/>
    <col min="15364" max="15367" width="11" style="147" customWidth="1"/>
    <col min="15368" max="15616" width="9.140625" style="147"/>
    <col min="15617" max="15617" width="19" style="147" customWidth="1"/>
    <col min="15618" max="15618" width="11" style="147" customWidth="1"/>
    <col min="15619" max="15619" width="12.140625" style="147" customWidth="1"/>
    <col min="15620" max="15623" width="11" style="147" customWidth="1"/>
    <col min="15624" max="15872" width="9.140625" style="147"/>
    <col min="15873" max="15873" width="19" style="147" customWidth="1"/>
    <col min="15874" max="15874" width="11" style="147" customWidth="1"/>
    <col min="15875" max="15875" width="12.140625" style="147" customWidth="1"/>
    <col min="15876" max="15879" width="11" style="147" customWidth="1"/>
    <col min="15880" max="16128" width="9.140625" style="147"/>
    <col min="16129" max="16129" width="19" style="147" customWidth="1"/>
    <col min="16130" max="16130" width="11" style="147" customWidth="1"/>
    <col min="16131" max="16131" width="12.140625" style="147" customWidth="1"/>
    <col min="16132" max="16135" width="11" style="147" customWidth="1"/>
    <col min="16136" max="16384" width="9.140625" style="147"/>
  </cols>
  <sheetData>
    <row r="19" ht="22.5" customHeight="1"/>
    <row r="38" spans="1:7" ht="34.5" customHeight="1">
      <c r="A38" s="506" t="s">
        <v>361</v>
      </c>
      <c r="B38" s="506"/>
      <c r="C38" s="506"/>
      <c r="D38" s="506"/>
      <c r="E38" s="506"/>
      <c r="F38" s="506"/>
      <c r="G38" s="506"/>
    </row>
    <row r="39" spans="1:7" ht="13.5" customHeight="1">
      <c r="A39" s="237" t="s">
        <v>188</v>
      </c>
      <c r="B39" s="238"/>
      <c r="C39" s="238"/>
      <c r="D39" s="238"/>
      <c r="E39" s="238"/>
      <c r="F39" s="238"/>
      <c r="G39" s="238"/>
    </row>
    <row r="40" spans="1:7">
      <c r="A40" s="504" t="s">
        <v>148</v>
      </c>
      <c r="B40" s="507" t="s">
        <v>362</v>
      </c>
      <c r="C40" s="507"/>
      <c r="D40" s="507"/>
      <c r="E40" s="507"/>
      <c r="F40" s="507"/>
      <c r="G40" s="507"/>
    </row>
    <row r="41" spans="1:7">
      <c r="A41" s="505"/>
      <c r="B41" s="508" t="s">
        <v>363</v>
      </c>
      <c r="C41" s="508" t="s">
        <v>364</v>
      </c>
      <c r="D41" s="507" t="s">
        <v>365</v>
      </c>
      <c r="E41" s="507"/>
      <c r="F41" s="507" t="s">
        <v>366</v>
      </c>
      <c r="G41" s="507"/>
    </row>
    <row r="42" spans="1:7" ht="9.75" customHeight="1">
      <c r="A42" s="505"/>
      <c r="B42" s="509"/>
      <c r="C42" s="509"/>
      <c r="D42" s="504" t="s">
        <v>367</v>
      </c>
      <c r="E42" s="504" t="s">
        <v>368</v>
      </c>
      <c r="F42" s="504" t="s">
        <v>369</v>
      </c>
      <c r="G42" s="504" t="s">
        <v>370</v>
      </c>
    </row>
    <row r="43" spans="1:7">
      <c r="A43" s="505"/>
      <c r="B43" s="509"/>
      <c r="C43" s="509"/>
      <c r="D43" s="505"/>
      <c r="E43" s="505"/>
      <c r="F43" s="505"/>
      <c r="G43" s="505"/>
    </row>
    <row r="44" spans="1:7" ht="6.75" customHeight="1">
      <c r="A44" s="505"/>
      <c r="B44" s="509"/>
      <c r="C44" s="509"/>
      <c r="D44" s="505"/>
      <c r="E44" s="505"/>
      <c r="F44" s="505"/>
      <c r="G44" s="505"/>
    </row>
    <row r="45" spans="1:7">
      <c r="A45" s="239" t="s">
        <v>49</v>
      </c>
      <c r="B45" s="240" t="s">
        <v>352</v>
      </c>
      <c r="C45" s="240" t="s">
        <v>352</v>
      </c>
      <c r="D45" s="240" t="s">
        <v>352</v>
      </c>
      <c r="E45" s="240" t="s">
        <v>352</v>
      </c>
      <c r="F45" s="240" t="s">
        <v>352</v>
      </c>
      <c r="G45" s="240" t="s">
        <v>352</v>
      </c>
    </row>
    <row r="46" spans="1:7">
      <c r="A46" s="241" t="s">
        <v>50</v>
      </c>
      <c r="B46" s="242">
        <v>2</v>
      </c>
      <c r="C46" s="242">
        <f>SUM(D46:E46)</f>
        <v>2</v>
      </c>
      <c r="D46" s="242">
        <v>1</v>
      </c>
      <c r="E46" s="242">
        <v>1</v>
      </c>
      <c r="F46" s="242" t="s">
        <v>352</v>
      </c>
      <c r="G46" s="242">
        <v>2</v>
      </c>
    </row>
    <row r="47" spans="1:7">
      <c r="A47" s="241" t="s">
        <v>51</v>
      </c>
      <c r="B47" s="242">
        <v>6</v>
      </c>
      <c r="C47" s="242">
        <f>SUM(D47:E47)</f>
        <v>6</v>
      </c>
      <c r="D47" s="242">
        <v>4</v>
      </c>
      <c r="E47" s="242">
        <v>2</v>
      </c>
      <c r="F47" s="242" t="s">
        <v>352</v>
      </c>
      <c r="G47" s="242">
        <v>6</v>
      </c>
    </row>
    <row r="48" spans="1:7">
      <c r="A48" s="241" t="s">
        <v>52</v>
      </c>
      <c r="B48" s="242" t="s">
        <v>352</v>
      </c>
      <c r="C48" s="242" t="s">
        <v>352</v>
      </c>
      <c r="D48" s="242" t="s">
        <v>352</v>
      </c>
      <c r="E48" s="242" t="s">
        <v>352</v>
      </c>
      <c r="F48" s="242" t="s">
        <v>352</v>
      </c>
      <c r="G48" s="242" t="s">
        <v>352</v>
      </c>
    </row>
    <row r="49" spans="1:7">
      <c r="A49" s="241" t="s">
        <v>53</v>
      </c>
      <c r="B49" s="242">
        <v>1</v>
      </c>
      <c r="C49" s="242">
        <f>SUM(D49:E49)</f>
        <v>1</v>
      </c>
      <c r="D49" s="242">
        <v>1</v>
      </c>
      <c r="E49" s="242" t="s">
        <v>352</v>
      </c>
      <c r="F49" s="242" t="s">
        <v>352</v>
      </c>
      <c r="G49" s="242">
        <v>1</v>
      </c>
    </row>
    <row r="50" spans="1:7">
      <c r="A50" s="241" t="s">
        <v>54</v>
      </c>
      <c r="B50" s="242" t="s">
        <v>352</v>
      </c>
      <c r="C50" s="242" t="s">
        <v>352</v>
      </c>
      <c r="D50" s="242" t="s">
        <v>352</v>
      </c>
      <c r="E50" s="242" t="s">
        <v>352</v>
      </c>
      <c r="F50" s="242" t="s">
        <v>352</v>
      </c>
      <c r="G50" s="242" t="s">
        <v>352</v>
      </c>
    </row>
    <row r="51" spans="1:7">
      <c r="A51" s="241" t="s">
        <v>55</v>
      </c>
      <c r="B51" s="242" t="s">
        <v>352</v>
      </c>
      <c r="C51" s="242" t="s">
        <v>352</v>
      </c>
      <c r="D51" s="242" t="s">
        <v>352</v>
      </c>
      <c r="E51" s="242" t="s">
        <v>352</v>
      </c>
      <c r="F51" s="242" t="s">
        <v>352</v>
      </c>
      <c r="G51" s="242" t="s">
        <v>352</v>
      </c>
    </row>
    <row r="52" spans="1:7">
      <c r="A52" s="241" t="s">
        <v>56</v>
      </c>
      <c r="B52" s="242">
        <v>2</v>
      </c>
      <c r="C52" s="242">
        <f>SUM(D52:E52)</f>
        <v>2</v>
      </c>
      <c r="D52" s="242">
        <v>1</v>
      </c>
      <c r="E52" s="242">
        <v>1</v>
      </c>
      <c r="F52" s="242" t="s">
        <v>352</v>
      </c>
      <c r="G52" s="242">
        <v>2</v>
      </c>
    </row>
    <row r="53" spans="1:7">
      <c r="A53" s="241" t="s">
        <v>57</v>
      </c>
      <c r="B53" s="242" t="s">
        <v>352</v>
      </c>
      <c r="C53" s="242" t="s">
        <v>352</v>
      </c>
      <c r="D53" s="242" t="s">
        <v>352</v>
      </c>
      <c r="E53" s="242" t="s">
        <v>352</v>
      </c>
      <c r="F53" s="242" t="s">
        <v>352</v>
      </c>
      <c r="G53" s="242" t="s">
        <v>352</v>
      </c>
    </row>
    <row r="54" spans="1:7">
      <c r="A54" s="241" t="s">
        <v>58</v>
      </c>
      <c r="B54" s="242">
        <v>1</v>
      </c>
      <c r="C54" s="242">
        <f t="shared" ref="C54:C59" si="0">SUM(D54:E54)</f>
        <v>1</v>
      </c>
      <c r="D54" s="242">
        <v>1</v>
      </c>
      <c r="E54" s="242" t="s">
        <v>352</v>
      </c>
      <c r="F54" s="242" t="s">
        <v>352</v>
      </c>
      <c r="G54" s="242">
        <v>1</v>
      </c>
    </row>
    <row r="55" spans="1:7">
      <c r="A55" s="241" t="s">
        <v>59</v>
      </c>
      <c r="B55" s="242">
        <v>3</v>
      </c>
      <c r="C55" s="242">
        <f t="shared" si="0"/>
        <v>3</v>
      </c>
      <c r="D55" s="242">
        <v>3</v>
      </c>
      <c r="E55" s="242" t="s">
        <v>352</v>
      </c>
      <c r="F55" s="242" t="s">
        <v>352</v>
      </c>
      <c r="G55" s="242">
        <v>3</v>
      </c>
    </row>
    <row r="56" spans="1:7">
      <c r="A56" s="241" t="s">
        <v>60</v>
      </c>
      <c r="B56" s="242">
        <v>2</v>
      </c>
      <c r="C56" s="242">
        <f t="shared" si="0"/>
        <v>2</v>
      </c>
      <c r="D56" s="242">
        <v>2</v>
      </c>
      <c r="E56" s="242" t="s">
        <v>352</v>
      </c>
      <c r="F56" s="242" t="s">
        <v>352</v>
      </c>
      <c r="G56" s="242">
        <v>2</v>
      </c>
    </row>
    <row r="57" spans="1:7">
      <c r="A57" s="241" t="s">
        <v>61</v>
      </c>
      <c r="B57" s="242">
        <v>9</v>
      </c>
      <c r="C57" s="242">
        <f t="shared" si="0"/>
        <v>9</v>
      </c>
      <c r="D57" s="242">
        <v>6</v>
      </c>
      <c r="E57" s="242">
        <v>3</v>
      </c>
      <c r="F57" s="242" t="s">
        <v>352</v>
      </c>
      <c r="G57" s="242">
        <v>9</v>
      </c>
    </row>
    <row r="58" spans="1:7">
      <c r="A58" s="241" t="s">
        <v>63</v>
      </c>
      <c r="B58" s="242">
        <v>3</v>
      </c>
      <c r="C58" s="242">
        <f t="shared" si="0"/>
        <v>3</v>
      </c>
      <c r="D58" s="242">
        <v>2</v>
      </c>
      <c r="E58" s="242">
        <v>1</v>
      </c>
      <c r="F58" s="242" t="s">
        <v>352</v>
      </c>
      <c r="G58" s="242">
        <v>3</v>
      </c>
    </row>
    <row r="59" spans="1:7">
      <c r="A59" s="241" t="s">
        <v>62</v>
      </c>
      <c r="B59" s="242">
        <v>208</v>
      </c>
      <c r="C59" s="242">
        <f t="shared" si="0"/>
        <v>207</v>
      </c>
      <c r="D59" s="242">
        <v>118</v>
      </c>
      <c r="E59" s="242">
        <v>89</v>
      </c>
      <c r="F59" s="242">
        <v>207</v>
      </c>
      <c r="G59" s="242" t="s">
        <v>352</v>
      </c>
    </row>
    <row r="60" spans="1:7">
      <c r="A60" s="243" t="s">
        <v>65</v>
      </c>
      <c r="B60" s="244">
        <f t="shared" ref="B60:G60" si="1">SUM(B45:B59)</f>
        <v>237</v>
      </c>
      <c r="C60" s="244">
        <f t="shared" si="1"/>
        <v>236</v>
      </c>
      <c r="D60" s="244">
        <f t="shared" si="1"/>
        <v>139</v>
      </c>
      <c r="E60" s="244">
        <f t="shared" si="1"/>
        <v>97</v>
      </c>
      <c r="F60" s="244">
        <f t="shared" si="1"/>
        <v>207</v>
      </c>
      <c r="G60" s="244">
        <f t="shared" si="1"/>
        <v>29</v>
      </c>
    </row>
    <row r="61" spans="1:7">
      <c r="A61" s="245" t="s">
        <v>371</v>
      </c>
      <c r="B61" s="246"/>
      <c r="C61" s="246"/>
      <c r="D61" s="246"/>
      <c r="E61" s="246"/>
      <c r="F61" s="247"/>
      <c r="G61" s="247"/>
    </row>
    <row r="62" spans="1:7">
      <c r="A62" s="246"/>
      <c r="B62" s="246"/>
      <c r="C62" s="246"/>
      <c r="D62" s="246"/>
      <c r="E62" s="246"/>
      <c r="F62" s="247"/>
      <c r="G62" s="247"/>
    </row>
  </sheetData>
  <mergeCells count="11">
    <mergeCell ref="G42:G44"/>
    <mergeCell ref="A38:G38"/>
    <mergeCell ref="A40:A44"/>
    <mergeCell ref="B40:G40"/>
    <mergeCell ref="B41:B44"/>
    <mergeCell ref="C41:C44"/>
    <mergeCell ref="D41:E41"/>
    <mergeCell ref="F41:G41"/>
    <mergeCell ref="D42:D44"/>
    <mergeCell ref="E42:E44"/>
    <mergeCell ref="F42:F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18" sqref="M18"/>
    </sheetView>
  </sheetViews>
  <sheetFormatPr defaultRowHeight="12.75"/>
  <cols>
    <col min="1" max="1" width="16.85546875" style="146" customWidth="1"/>
    <col min="2" max="3" width="7.42578125" style="146" customWidth="1"/>
    <col min="4" max="7" width="7.42578125" style="248" customWidth="1"/>
    <col min="8" max="10" width="7.7109375" style="248" customWidth="1"/>
    <col min="11" max="11" width="9.140625" style="248"/>
    <col min="12" max="256" width="9.140625" style="146"/>
    <col min="257" max="257" width="16.85546875" style="146" customWidth="1"/>
    <col min="258" max="263" width="7.42578125" style="146" customWidth="1"/>
    <col min="264" max="266" width="7.7109375" style="146" customWidth="1"/>
    <col min="267" max="512" width="9.140625" style="146"/>
    <col min="513" max="513" width="16.85546875" style="146" customWidth="1"/>
    <col min="514" max="519" width="7.42578125" style="146" customWidth="1"/>
    <col min="520" max="522" width="7.7109375" style="146" customWidth="1"/>
    <col min="523" max="768" width="9.140625" style="146"/>
    <col min="769" max="769" width="16.85546875" style="146" customWidth="1"/>
    <col min="770" max="775" width="7.42578125" style="146" customWidth="1"/>
    <col min="776" max="778" width="7.7109375" style="146" customWidth="1"/>
    <col min="779" max="1024" width="9.140625" style="146"/>
    <col min="1025" max="1025" width="16.85546875" style="146" customWidth="1"/>
    <col min="1026" max="1031" width="7.42578125" style="146" customWidth="1"/>
    <col min="1032" max="1034" width="7.7109375" style="146" customWidth="1"/>
    <col min="1035" max="1280" width="9.140625" style="146"/>
    <col min="1281" max="1281" width="16.85546875" style="146" customWidth="1"/>
    <col min="1282" max="1287" width="7.42578125" style="146" customWidth="1"/>
    <col min="1288" max="1290" width="7.7109375" style="146" customWidth="1"/>
    <col min="1291" max="1536" width="9.140625" style="146"/>
    <col min="1537" max="1537" width="16.85546875" style="146" customWidth="1"/>
    <col min="1538" max="1543" width="7.42578125" style="146" customWidth="1"/>
    <col min="1544" max="1546" width="7.7109375" style="146" customWidth="1"/>
    <col min="1547" max="1792" width="9.140625" style="146"/>
    <col min="1793" max="1793" width="16.85546875" style="146" customWidth="1"/>
    <col min="1794" max="1799" width="7.42578125" style="146" customWidth="1"/>
    <col min="1800" max="1802" width="7.7109375" style="146" customWidth="1"/>
    <col min="1803" max="2048" width="9.140625" style="146"/>
    <col min="2049" max="2049" width="16.85546875" style="146" customWidth="1"/>
    <col min="2050" max="2055" width="7.42578125" style="146" customWidth="1"/>
    <col min="2056" max="2058" width="7.7109375" style="146" customWidth="1"/>
    <col min="2059" max="2304" width="9.140625" style="146"/>
    <col min="2305" max="2305" width="16.85546875" style="146" customWidth="1"/>
    <col min="2306" max="2311" width="7.42578125" style="146" customWidth="1"/>
    <col min="2312" max="2314" width="7.7109375" style="146" customWidth="1"/>
    <col min="2315" max="2560" width="9.140625" style="146"/>
    <col min="2561" max="2561" width="16.85546875" style="146" customWidth="1"/>
    <col min="2562" max="2567" width="7.42578125" style="146" customWidth="1"/>
    <col min="2568" max="2570" width="7.7109375" style="146" customWidth="1"/>
    <col min="2571" max="2816" width="9.140625" style="146"/>
    <col min="2817" max="2817" width="16.85546875" style="146" customWidth="1"/>
    <col min="2818" max="2823" width="7.42578125" style="146" customWidth="1"/>
    <col min="2824" max="2826" width="7.7109375" style="146" customWidth="1"/>
    <col min="2827" max="3072" width="9.140625" style="146"/>
    <col min="3073" max="3073" width="16.85546875" style="146" customWidth="1"/>
    <col min="3074" max="3079" width="7.42578125" style="146" customWidth="1"/>
    <col min="3080" max="3082" width="7.7109375" style="146" customWidth="1"/>
    <col min="3083" max="3328" width="9.140625" style="146"/>
    <col min="3329" max="3329" width="16.85546875" style="146" customWidth="1"/>
    <col min="3330" max="3335" width="7.42578125" style="146" customWidth="1"/>
    <col min="3336" max="3338" width="7.7109375" style="146" customWidth="1"/>
    <col min="3339" max="3584" width="9.140625" style="146"/>
    <col min="3585" max="3585" width="16.85546875" style="146" customWidth="1"/>
    <col min="3586" max="3591" width="7.42578125" style="146" customWidth="1"/>
    <col min="3592" max="3594" width="7.7109375" style="146" customWidth="1"/>
    <col min="3595" max="3840" width="9.140625" style="146"/>
    <col min="3841" max="3841" width="16.85546875" style="146" customWidth="1"/>
    <col min="3842" max="3847" width="7.42578125" style="146" customWidth="1"/>
    <col min="3848" max="3850" width="7.7109375" style="146" customWidth="1"/>
    <col min="3851" max="4096" width="9.140625" style="146"/>
    <col min="4097" max="4097" width="16.85546875" style="146" customWidth="1"/>
    <col min="4098" max="4103" width="7.42578125" style="146" customWidth="1"/>
    <col min="4104" max="4106" width="7.7109375" style="146" customWidth="1"/>
    <col min="4107" max="4352" width="9.140625" style="146"/>
    <col min="4353" max="4353" width="16.85546875" style="146" customWidth="1"/>
    <col min="4354" max="4359" width="7.42578125" style="146" customWidth="1"/>
    <col min="4360" max="4362" width="7.7109375" style="146" customWidth="1"/>
    <col min="4363" max="4608" width="9.140625" style="146"/>
    <col min="4609" max="4609" width="16.85546875" style="146" customWidth="1"/>
    <col min="4610" max="4615" width="7.42578125" style="146" customWidth="1"/>
    <col min="4616" max="4618" width="7.7109375" style="146" customWidth="1"/>
    <col min="4619" max="4864" width="9.140625" style="146"/>
    <col min="4865" max="4865" width="16.85546875" style="146" customWidth="1"/>
    <col min="4866" max="4871" width="7.42578125" style="146" customWidth="1"/>
    <col min="4872" max="4874" width="7.7109375" style="146" customWidth="1"/>
    <col min="4875" max="5120" width="9.140625" style="146"/>
    <col min="5121" max="5121" width="16.85546875" style="146" customWidth="1"/>
    <col min="5122" max="5127" width="7.42578125" style="146" customWidth="1"/>
    <col min="5128" max="5130" width="7.7109375" style="146" customWidth="1"/>
    <col min="5131" max="5376" width="9.140625" style="146"/>
    <col min="5377" max="5377" width="16.85546875" style="146" customWidth="1"/>
    <col min="5378" max="5383" width="7.42578125" style="146" customWidth="1"/>
    <col min="5384" max="5386" width="7.7109375" style="146" customWidth="1"/>
    <col min="5387" max="5632" width="9.140625" style="146"/>
    <col min="5633" max="5633" width="16.85546875" style="146" customWidth="1"/>
    <col min="5634" max="5639" width="7.42578125" style="146" customWidth="1"/>
    <col min="5640" max="5642" width="7.7109375" style="146" customWidth="1"/>
    <col min="5643" max="5888" width="9.140625" style="146"/>
    <col min="5889" max="5889" width="16.85546875" style="146" customWidth="1"/>
    <col min="5890" max="5895" width="7.42578125" style="146" customWidth="1"/>
    <col min="5896" max="5898" width="7.7109375" style="146" customWidth="1"/>
    <col min="5899" max="6144" width="9.140625" style="146"/>
    <col min="6145" max="6145" width="16.85546875" style="146" customWidth="1"/>
    <col min="6146" max="6151" width="7.42578125" style="146" customWidth="1"/>
    <col min="6152" max="6154" width="7.7109375" style="146" customWidth="1"/>
    <col min="6155" max="6400" width="9.140625" style="146"/>
    <col min="6401" max="6401" width="16.85546875" style="146" customWidth="1"/>
    <col min="6402" max="6407" width="7.42578125" style="146" customWidth="1"/>
    <col min="6408" max="6410" width="7.7109375" style="146" customWidth="1"/>
    <col min="6411" max="6656" width="9.140625" style="146"/>
    <col min="6657" max="6657" width="16.85546875" style="146" customWidth="1"/>
    <col min="6658" max="6663" width="7.42578125" style="146" customWidth="1"/>
    <col min="6664" max="6666" width="7.7109375" style="146" customWidth="1"/>
    <col min="6667" max="6912" width="9.140625" style="146"/>
    <col min="6913" max="6913" width="16.85546875" style="146" customWidth="1"/>
    <col min="6914" max="6919" width="7.42578125" style="146" customWidth="1"/>
    <col min="6920" max="6922" width="7.7109375" style="146" customWidth="1"/>
    <col min="6923" max="7168" width="9.140625" style="146"/>
    <col min="7169" max="7169" width="16.85546875" style="146" customWidth="1"/>
    <col min="7170" max="7175" width="7.42578125" style="146" customWidth="1"/>
    <col min="7176" max="7178" width="7.7109375" style="146" customWidth="1"/>
    <col min="7179" max="7424" width="9.140625" style="146"/>
    <col min="7425" max="7425" width="16.85546875" style="146" customWidth="1"/>
    <col min="7426" max="7431" width="7.42578125" style="146" customWidth="1"/>
    <col min="7432" max="7434" width="7.7109375" style="146" customWidth="1"/>
    <col min="7435" max="7680" width="9.140625" style="146"/>
    <col min="7681" max="7681" width="16.85546875" style="146" customWidth="1"/>
    <col min="7682" max="7687" width="7.42578125" style="146" customWidth="1"/>
    <col min="7688" max="7690" width="7.7109375" style="146" customWidth="1"/>
    <col min="7691" max="7936" width="9.140625" style="146"/>
    <col min="7937" max="7937" width="16.85546875" style="146" customWidth="1"/>
    <col min="7938" max="7943" width="7.42578125" style="146" customWidth="1"/>
    <col min="7944" max="7946" width="7.7109375" style="146" customWidth="1"/>
    <col min="7947" max="8192" width="9.140625" style="146"/>
    <col min="8193" max="8193" width="16.85546875" style="146" customWidth="1"/>
    <col min="8194" max="8199" width="7.42578125" style="146" customWidth="1"/>
    <col min="8200" max="8202" width="7.7109375" style="146" customWidth="1"/>
    <col min="8203" max="8448" width="9.140625" style="146"/>
    <col min="8449" max="8449" width="16.85546875" style="146" customWidth="1"/>
    <col min="8450" max="8455" width="7.42578125" style="146" customWidth="1"/>
    <col min="8456" max="8458" width="7.7109375" style="146" customWidth="1"/>
    <col min="8459" max="8704" width="9.140625" style="146"/>
    <col min="8705" max="8705" width="16.85546875" style="146" customWidth="1"/>
    <col min="8706" max="8711" width="7.42578125" style="146" customWidth="1"/>
    <col min="8712" max="8714" width="7.7109375" style="146" customWidth="1"/>
    <col min="8715" max="8960" width="9.140625" style="146"/>
    <col min="8961" max="8961" width="16.85546875" style="146" customWidth="1"/>
    <col min="8962" max="8967" width="7.42578125" style="146" customWidth="1"/>
    <col min="8968" max="8970" width="7.7109375" style="146" customWidth="1"/>
    <col min="8971" max="9216" width="9.140625" style="146"/>
    <col min="9217" max="9217" width="16.85546875" style="146" customWidth="1"/>
    <col min="9218" max="9223" width="7.42578125" style="146" customWidth="1"/>
    <col min="9224" max="9226" width="7.7109375" style="146" customWidth="1"/>
    <col min="9227" max="9472" width="9.140625" style="146"/>
    <col min="9473" max="9473" width="16.85546875" style="146" customWidth="1"/>
    <col min="9474" max="9479" width="7.42578125" style="146" customWidth="1"/>
    <col min="9480" max="9482" width="7.7109375" style="146" customWidth="1"/>
    <col min="9483" max="9728" width="9.140625" style="146"/>
    <col min="9729" max="9729" width="16.85546875" style="146" customWidth="1"/>
    <col min="9730" max="9735" width="7.42578125" style="146" customWidth="1"/>
    <col min="9736" max="9738" width="7.7109375" style="146" customWidth="1"/>
    <col min="9739" max="9984" width="9.140625" style="146"/>
    <col min="9985" max="9985" width="16.85546875" style="146" customWidth="1"/>
    <col min="9986" max="9991" width="7.42578125" style="146" customWidth="1"/>
    <col min="9992" max="9994" width="7.7109375" style="146" customWidth="1"/>
    <col min="9995" max="10240" width="9.140625" style="146"/>
    <col min="10241" max="10241" width="16.85546875" style="146" customWidth="1"/>
    <col min="10242" max="10247" width="7.42578125" style="146" customWidth="1"/>
    <col min="10248" max="10250" width="7.7109375" style="146" customWidth="1"/>
    <col min="10251" max="10496" width="9.140625" style="146"/>
    <col min="10497" max="10497" width="16.85546875" style="146" customWidth="1"/>
    <col min="10498" max="10503" width="7.42578125" style="146" customWidth="1"/>
    <col min="10504" max="10506" width="7.7109375" style="146" customWidth="1"/>
    <col min="10507" max="10752" width="9.140625" style="146"/>
    <col min="10753" max="10753" width="16.85546875" style="146" customWidth="1"/>
    <col min="10754" max="10759" width="7.42578125" style="146" customWidth="1"/>
    <col min="10760" max="10762" width="7.7109375" style="146" customWidth="1"/>
    <col min="10763" max="11008" width="9.140625" style="146"/>
    <col min="11009" max="11009" width="16.85546875" style="146" customWidth="1"/>
    <col min="11010" max="11015" width="7.42578125" style="146" customWidth="1"/>
    <col min="11016" max="11018" width="7.7109375" style="146" customWidth="1"/>
    <col min="11019" max="11264" width="9.140625" style="146"/>
    <col min="11265" max="11265" width="16.85546875" style="146" customWidth="1"/>
    <col min="11266" max="11271" width="7.42578125" style="146" customWidth="1"/>
    <col min="11272" max="11274" width="7.7109375" style="146" customWidth="1"/>
    <col min="11275" max="11520" width="9.140625" style="146"/>
    <col min="11521" max="11521" width="16.85546875" style="146" customWidth="1"/>
    <col min="11522" max="11527" width="7.42578125" style="146" customWidth="1"/>
    <col min="11528" max="11530" width="7.7109375" style="146" customWidth="1"/>
    <col min="11531" max="11776" width="9.140625" style="146"/>
    <col min="11777" max="11777" width="16.85546875" style="146" customWidth="1"/>
    <col min="11778" max="11783" width="7.42578125" style="146" customWidth="1"/>
    <col min="11784" max="11786" width="7.7109375" style="146" customWidth="1"/>
    <col min="11787" max="12032" width="9.140625" style="146"/>
    <col min="12033" max="12033" width="16.85546875" style="146" customWidth="1"/>
    <col min="12034" max="12039" width="7.42578125" style="146" customWidth="1"/>
    <col min="12040" max="12042" width="7.7109375" style="146" customWidth="1"/>
    <col min="12043" max="12288" width="9.140625" style="146"/>
    <col min="12289" max="12289" width="16.85546875" style="146" customWidth="1"/>
    <col min="12290" max="12295" width="7.42578125" style="146" customWidth="1"/>
    <col min="12296" max="12298" width="7.7109375" style="146" customWidth="1"/>
    <col min="12299" max="12544" width="9.140625" style="146"/>
    <col min="12545" max="12545" width="16.85546875" style="146" customWidth="1"/>
    <col min="12546" max="12551" width="7.42578125" style="146" customWidth="1"/>
    <col min="12552" max="12554" width="7.7109375" style="146" customWidth="1"/>
    <col min="12555" max="12800" width="9.140625" style="146"/>
    <col min="12801" max="12801" width="16.85546875" style="146" customWidth="1"/>
    <col min="12802" max="12807" width="7.42578125" style="146" customWidth="1"/>
    <col min="12808" max="12810" width="7.7109375" style="146" customWidth="1"/>
    <col min="12811" max="13056" width="9.140625" style="146"/>
    <col min="13057" max="13057" width="16.85546875" style="146" customWidth="1"/>
    <col min="13058" max="13063" width="7.42578125" style="146" customWidth="1"/>
    <col min="13064" max="13066" width="7.7109375" style="146" customWidth="1"/>
    <col min="13067" max="13312" width="9.140625" style="146"/>
    <col min="13313" max="13313" width="16.85546875" style="146" customWidth="1"/>
    <col min="13314" max="13319" width="7.42578125" style="146" customWidth="1"/>
    <col min="13320" max="13322" width="7.7109375" style="146" customWidth="1"/>
    <col min="13323" max="13568" width="9.140625" style="146"/>
    <col min="13569" max="13569" width="16.85546875" style="146" customWidth="1"/>
    <col min="13570" max="13575" width="7.42578125" style="146" customWidth="1"/>
    <col min="13576" max="13578" width="7.7109375" style="146" customWidth="1"/>
    <col min="13579" max="13824" width="9.140625" style="146"/>
    <col min="13825" max="13825" width="16.85546875" style="146" customWidth="1"/>
    <col min="13826" max="13831" width="7.42578125" style="146" customWidth="1"/>
    <col min="13832" max="13834" width="7.7109375" style="146" customWidth="1"/>
    <col min="13835" max="14080" width="9.140625" style="146"/>
    <col min="14081" max="14081" width="16.85546875" style="146" customWidth="1"/>
    <col min="14082" max="14087" width="7.42578125" style="146" customWidth="1"/>
    <col min="14088" max="14090" width="7.7109375" style="146" customWidth="1"/>
    <col min="14091" max="14336" width="9.140625" style="146"/>
    <col min="14337" max="14337" width="16.85546875" style="146" customWidth="1"/>
    <col min="14338" max="14343" width="7.42578125" style="146" customWidth="1"/>
    <col min="14344" max="14346" width="7.7109375" style="146" customWidth="1"/>
    <col min="14347" max="14592" width="9.140625" style="146"/>
    <col min="14593" max="14593" width="16.85546875" style="146" customWidth="1"/>
    <col min="14594" max="14599" width="7.42578125" style="146" customWidth="1"/>
    <col min="14600" max="14602" width="7.7109375" style="146" customWidth="1"/>
    <col min="14603" max="14848" width="9.140625" style="146"/>
    <col min="14849" max="14849" width="16.85546875" style="146" customWidth="1"/>
    <col min="14850" max="14855" width="7.42578125" style="146" customWidth="1"/>
    <col min="14856" max="14858" width="7.7109375" style="146" customWidth="1"/>
    <col min="14859" max="15104" width="9.140625" style="146"/>
    <col min="15105" max="15105" width="16.85546875" style="146" customWidth="1"/>
    <col min="15106" max="15111" width="7.42578125" style="146" customWidth="1"/>
    <col min="15112" max="15114" width="7.7109375" style="146" customWidth="1"/>
    <col min="15115" max="15360" width="9.140625" style="146"/>
    <col min="15361" max="15361" width="16.85546875" style="146" customWidth="1"/>
    <col min="15362" max="15367" width="7.42578125" style="146" customWidth="1"/>
    <col min="15368" max="15370" width="7.7109375" style="146" customWidth="1"/>
    <col min="15371" max="15616" width="9.140625" style="146"/>
    <col min="15617" max="15617" width="16.85546875" style="146" customWidth="1"/>
    <col min="15618" max="15623" width="7.42578125" style="146" customWidth="1"/>
    <col min="15624" max="15626" width="7.7109375" style="146" customWidth="1"/>
    <col min="15627" max="15872" width="9.140625" style="146"/>
    <col min="15873" max="15873" width="16.85546875" style="146" customWidth="1"/>
    <col min="15874" max="15879" width="7.42578125" style="146" customWidth="1"/>
    <col min="15880" max="15882" width="7.7109375" style="146" customWidth="1"/>
    <col min="15883" max="16128" width="9.140625" style="146"/>
    <col min="16129" max="16129" width="16.85546875" style="146" customWidth="1"/>
    <col min="16130" max="16135" width="7.42578125" style="146" customWidth="1"/>
    <col min="16136" max="16138" width="7.7109375" style="146" customWidth="1"/>
    <col min="16139" max="16384" width="9.140625" style="146"/>
  </cols>
  <sheetData>
    <row r="1" spans="1:11" ht="15">
      <c r="A1" s="506" t="s">
        <v>372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1" ht="15">
      <c r="A2" s="249" t="s">
        <v>188</v>
      </c>
      <c r="B2" s="238"/>
      <c r="C2" s="238"/>
      <c r="D2" s="238"/>
      <c r="E2" s="238"/>
      <c r="F2" s="238"/>
      <c r="G2" s="238"/>
      <c r="H2" s="250"/>
      <c r="I2" s="250"/>
      <c r="J2" s="250"/>
    </row>
    <row r="3" spans="1:11">
      <c r="A3" s="510"/>
      <c r="B3" s="510" t="s">
        <v>373</v>
      </c>
      <c r="C3" s="510"/>
      <c r="D3" s="510" t="s">
        <v>374</v>
      </c>
      <c r="E3" s="510"/>
      <c r="F3" s="510" t="s">
        <v>375</v>
      </c>
      <c r="G3" s="510"/>
      <c r="H3" s="511" t="s">
        <v>376</v>
      </c>
      <c r="I3" s="512"/>
      <c r="J3" s="513"/>
    </row>
    <row r="4" spans="1:11">
      <c r="A4" s="510"/>
      <c r="B4" s="508" t="s">
        <v>377</v>
      </c>
      <c r="C4" s="508" t="s">
        <v>378</v>
      </c>
      <c r="D4" s="508" t="s">
        <v>377</v>
      </c>
      <c r="E4" s="508" t="s">
        <v>378</v>
      </c>
      <c r="F4" s="508" t="s">
        <v>377</v>
      </c>
      <c r="G4" s="508" t="s">
        <v>378</v>
      </c>
      <c r="H4" s="514"/>
      <c r="I4" s="515"/>
      <c r="J4" s="516"/>
    </row>
    <row r="5" spans="1:11">
      <c r="A5" s="504"/>
      <c r="B5" s="509"/>
      <c r="C5" s="509"/>
      <c r="D5" s="509"/>
      <c r="E5" s="509"/>
      <c r="F5" s="509"/>
      <c r="G5" s="509"/>
      <c r="H5" s="251">
        <v>2012</v>
      </c>
      <c r="I5" s="251">
        <v>2013</v>
      </c>
      <c r="J5" s="251">
        <v>2014</v>
      </c>
    </row>
    <row r="6" spans="1:11">
      <c r="A6" s="239" t="s">
        <v>49</v>
      </c>
      <c r="B6" s="252">
        <v>1</v>
      </c>
      <c r="C6" s="252">
        <v>0</v>
      </c>
      <c r="D6" s="252">
        <v>3</v>
      </c>
      <c r="E6" s="252">
        <v>0</v>
      </c>
      <c r="F6" s="252">
        <v>3</v>
      </c>
      <c r="G6" s="252">
        <v>2</v>
      </c>
      <c r="H6" s="253">
        <v>0.61425061425061422</v>
      </c>
      <c r="I6" s="253">
        <v>1.8856065367693275</v>
      </c>
      <c r="J6" s="253">
        <v>1.9392372333548804</v>
      </c>
      <c r="K6" s="254"/>
    </row>
    <row r="7" spans="1:11">
      <c r="A7" s="241" t="s">
        <v>50</v>
      </c>
      <c r="B7" s="255">
        <v>0</v>
      </c>
      <c r="C7" s="255">
        <v>0</v>
      </c>
      <c r="D7" s="255">
        <v>1</v>
      </c>
      <c r="E7" s="255">
        <v>0</v>
      </c>
      <c r="F7" s="255">
        <v>5</v>
      </c>
      <c r="G7" s="255">
        <v>0</v>
      </c>
      <c r="H7" s="256">
        <v>0</v>
      </c>
      <c r="I7" s="256">
        <v>0.48590864917395526</v>
      </c>
      <c r="J7" s="256">
        <v>2.4727992087042532</v>
      </c>
      <c r="K7" s="254"/>
    </row>
    <row r="8" spans="1:11">
      <c r="A8" s="241" t="s">
        <v>51</v>
      </c>
      <c r="B8" s="255">
        <v>4</v>
      </c>
      <c r="C8" s="255">
        <v>1</v>
      </c>
      <c r="D8" s="255">
        <v>1</v>
      </c>
      <c r="E8" s="255">
        <v>0</v>
      </c>
      <c r="F8" s="255">
        <v>4</v>
      </c>
      <c r="G8" s="255">
        <v>1</v>
      </c>
      <c r="H8" s="256">
        <v>2.5559105431309903</v>
      </c>
      <c r="I8" s="256">
        <v>0.64766839378238339</v>
      </c>
      <c r="J8" s="256">
        <v>2.6109660574412534</v>
      </c>
      <c r="K8" s="254"/>
    </row>
    <row r="9" spans="1:11">
      <c r="A9" s="241" t="s">
        <v>52</v>
      </c>
      <c r="B9" s="255">
        <v>1</v>
      </c>
      <c r="C9" s="255">
        <v>0</v>
      </c>
      <c r="D9" s="255">
        <v>0</v>
      </c>
      <c r="E9" s="255">
        <v>0</v>
      </c>
      <c r="F9" s="255">
        <v>1</v>
      </c>
      <c r="G9" s="255">
        <v>0</v>
      </c>
      <c r="H9" s="256">
        <v>0.98911968348170121</v>
      </c>
      <c r="I9" s="256">
        <v>0</v>
      </c>
      <c r="J9" s="256">
        <v>1.021450459652707</v>
      </c>
      <c r="K9" s="254"/>
    </row>
    <row r="10" spans="1:11">
      <c r="A10" s="241" t="s">
        <v>53</v>
      </c>
      <c r="B10" s="255">
        <v>2</v>
      </c>
      <c r="C10" s="255">
        <v>0</v>
      </c>
      <c r="D10" s="255">
        <v>2</v>
      </c>
      <c r="E10" s="255">
        <v>1</v>
      </c>
      <c r="F10" s="255">
        <v>1</v>
      </c>
      <c r="G10" s="255">
        <v>0</v>
      </c>
      <c r="H10" s="256">
        <v>1.7226528854435832</v>
      </c>
      <c r="I10" s="256">
        <v>1.7123287671232876</v>
      </c>
      <c r="J10" s="256">
        <v>0.84745762711864403</v>
      </c>
      <c r="K10" s="254"/>
    </row>
    <row r="11" spans="1:11">
      <c r="A11" s="241" t="s">
        <v>54</v>
      </c>
      <c r="B11" s="255">
        <v>2</v>
      </c>
      <c r="C11" s="255">
        <v>0</v>
      </c>
      <c r="D11" s="255">
        <v>1</v>
      </c>
      <c r="E11" s="255">
        <v>0</v>
      </c>
      <c r="F11" s="255">
        <v>2</v>
      </c>
      <c r="G11" s="255">
        <v>1</v>
      </c>
      <c r="H11" s="256">
        <v>1.3333333333333333</v>
      </c>
      <c r="I11" s="256">
        <v>0.66489361702127658</v>
      </c>
      <c r="J11" s="256">
        <v>1.3559322033898307</v>
      </c>
      <c r="K11" s="254"/>
    </row>
    <row r="12" spans="1:11">
      <c r="A12" s="241" t="s">
        <v>55</v>
      </c>
      <c r="B12" s="255">
        <v>3</v>
      </c>
      <c r="C12" s="255">
        <v>1</v>
      </c>
      <c r="D12" s="255">
        <v>5</v>
      </c>
      <c r="E12" s="255">
        <v>1</v>
      </c>
      <c r="F12" s="255">
        <v>0</v>
      </c>
      <c r="G12" s="255">
        <v>0</v>
      </c>
      <c r="H12" s="256">
        <v>1.3550135501355014</v>
      </c>
      <c r="I12" s="256">
        <v>2.3266635644485807</v>
      </c>
      <c r="J12" s="256">
        <v>0</v>
      </c>
      <c r="K12" s="254"/>
    </row>
    <row r="13" spans="1:11">
      <c r="A13" s="241" t="s">
        <v>56</v>
      </c>
      <c r="B13" s="255">
        <v>1</v>
      </c>
      <c r="C13" s="255">
        <v>0</v>
      </c>
      <c r="D13" s="255">
        <v>3</v>
      </c>
      <c r="E13" s="255">
        <v>0</v>
      </c>
      <c r="F13" s="255">
        <v>3</v>
      </c>
      <c r="G13" s="255">
        <v>1</v>
      </c>
      <c r="H13" s="256">
        <v>0.43196544276457882</v>
      </c>
      <c r="I13" s="256">
        <v>1.3250883392226149</v>
      </c>
      <c r="J13" s="256">
        <v>1.3434841021047916</v>
      </c>
      <c r="K13" s="254"/>
    </row>
    <row r="14" spans="1:11">
      <c r="A14" s="241" t="s">
        <v>57</v>
      </c>
      <c r="B14" s="255">
        <v>1</v>
      </c>
      <c r="C14" s="255">
        <v>0</v>
      </c>
      <c r="D14" s="255">
        <v>6</v>
      </c>
      <c r="E14" s="255">
        <v>1</v>
      </c>
      <c r="F14" s="255">
        <v>3</v>
      </c>
      <c r="G14" s="255">
        <v>0</v>
      </c>
      <c r="H14" s="256">
        <v>0.43956043956043955</v>
      </c>
      <c r="I14" s="256">
        <v>2.6109660574412534</v>
      </c>
      <c r="J14" s="256">
        <v>1.2782275244993608</v>
      </c>
      <c r="K14" s="254"/>
    </row>
    <row r="15" spans="1:11">
      <c r="A15" s="241" t="s">
        <v>58</v>
      </c>
      <c r="B15" s="255">
        <v>2</v>
      </c>
      <c r="C15" s="255">
        <v>1</v>
      </c>
      <c r="D15" s="237">
        <v>1</v>
      </c>
      <c r="E15" s="237">
        <v>0</v>
      </c>
      <c r="F15" s="237">
        <v>2</v>
      </c>
      <c r="G15" s="237">
        <v>0</v>
      </c>
      <c r="H15" s="256">
        <v>1.0070493454179255</v>
      </c>
      <c r="I15" s="256">
        <v>0.51759834368530022</v>
      </c>
      <c r="J15" s="256">
        <v>1.0570824524312896</v>
      </c>
      <c r="K15" s="254"/>
    </row>
    <row r="16" spans="1:11">
      <c r="A16" s="241" t="s">
        <v>59</v>
      </c>
      <c r="B16" s="255">
        <v>2</v>
      </c>
      <c r="C16" s="255">
        <v>0</v>
      </c>
      <c r="D16" s="255">
        <v>3</v>
      </c>
      <c r="E16" s="255">
        <v>0</v>
      </c>
      <c r="F16" s="255">
        <v>3</v>
      </c>
      <c r="G16" s="255">
        <v>0</v>
      </c>
      <c r="H16" s="256">
        <v>0.87145969498910669</v>
      </c>
      <c r="I16" s="256">
        <v>1.3495276653171389</v>
      </c>
      <c r="J16" s="256">
        <v>1.3780431786862655</v>
      </c>
      <c r="K16" s="254"/>
    </row>
    <row r="17" spans="1:11">
      <c r="A17" s="241" t="s">
        <v>60</v>
      </c>
      <c r="B17" s="255">
        <v>5</v>
      </c>
      <c r="C17" s="255">
        <v>2</v>
      </c>
      <c r="D17" s="255">
        <v>1</v>
      </c>
      <c r="E17" s="255">
        <v>0</v>
      </c>
      <c r="F17" s="255">
        <v>2</v>
      </c>
      <c r="G17" s="255">
        <v>2</v>
      </c>
      <c r="H17" s="256">
        <v>1.9992003198720512</v>
      </c>
      <c r="I17" s="256">
        <v>0.4210526315789474</v>
      </c>
      <c r="J17" s="256">
        <v>0.86692674469007369</v>
      </c>
      <c r="K17" s="254"/>
    </row>
    <row r="18" spans="1:11">
      <c r="A18" s="241" t="s">
        <v>61</v>
      </c>
      <c r="B18" s="255">
        <v>10</v>
      </c>
      <c r="C18" s="255">
        <v>3</v>
      </c>
      <c r="D18" s="255">
        <v>10</v>
      </c>
      <c r="E18" s="255">
        <v>1</v>
      </c>
      <c r="F18" s="255">
        <v>8</v>
      </c>
      <c r="G18" s="255">
        <v>0</v>
      </c>
      <c r="H18" s="256">
        <v>1.6611295681063123</v>
      </c>
      <c r="I18" s="256">
        <v>1.7120356103406951</v>
      </c>
      <c r="J18" s="256">
        <v>1.3876843018213356</v>
      </c>
      <c r="K18" s="254"/>
    </row>
    <row r="19" spans="1:11">
      <c r="A19" s="241" t="s">
        <v>62</v>
      </c>
      <c r="B19" s="255">
        <v>24</v>
      </c>
      <c r="C19" s="255">
        <v>8</v>
      </c>
      <c r="D19" s="237">
        <v>20</v>
      </c>
      <c r="E19" s="237">
        <v>8</v>
      </c>
      <c r="F19" s="237">
        <v>23</v>
      </c>
      <c r="G19" s="237">
        <v>7</v>
      </c>
      <c r="H19" s="256">
        <v>1.7903767251025737</v>
      </c>
      <c r="I19" s="256">
        <v>1.4659532360917686</v>
      </c>
      <c r="J19" s="256">
        <v>1.6563445196600894</v>
      </c>
      <c r="K19" s="254"/>
    </row>
    <row r="20" spans="1:11">
      <c r="A20" s="241" t="s">
        <v>63</v>
      </c>
      <c r="B20" s="255">
        <v>0</v>
      </c>
      <c r="C20" s="255">
        <v>0</v>
      </c>
      <c r="D20" s="237">
        <v>2</v>
      </c>
      <c r="E20" s="237">
        <v>0</v>
      </c>
      <c r="F20" s="237">
        <v>3</v>
      </c>
      <c r="G20" s="237">
        <v>0</v>
      </c>
      <c r="H20" s="256">
        <v>0</v>
      </c>
      <c r="I20" s="256">
        <v>0.65854461639776085</v>
      </c>
      <c r="J20" s="256">
        <v>1.0179843909060062</v>
      </c>
      <c r="K20" s="254"/>
    </row>
    <row r="21" spans="1:11">
      <c r="A21" s="243" t="s">
        <v>65</v>
      </c>
      <c r="B21" s="249">
        <f t="shared" ref="B21:G21" si="0">SUM(B6:B20)</f>
        <v>58</v>
      </c>
      <c r="C21" s="249">
        <f t="shared" si="0"/>
        <v>16</v>
      </c>
      <c r="D21" s="249">
        <f t="shared" si="0"/>
        <v>59</v>
      </c>
      <c r="E21" s="249">
        <f t="shared" si="0"/>
        <v>12</v>
      </c>
      <c r="F21" s="249">
        <f t="shared" si="0"/>
        <v>63</v>
      </c>
      <c r="G21" s="249">
        <f t="shared" si="0"/>
        <v>14</v>
      </c>
      <c r="H21" s="257">
        <v>1.2875155389806427</v>
      </c>
      <c r="I21" s="257">
        <v>1.3228402950606488</v>
      </c>
      <c r="J21" s="257">
        <v>1.4189189189189189</v>
      </c>
      <c r="K21" s="258"/>
    </row>
    <row r="22" spans="1:11">
      <c r="A22" s="259" t="s">
        <v>379</v>
      </c>
      <c r="B22" s="259"/>
      <c r="C22" s="259"/>
      <c r="D22" s="260"/>
      <c r="E22" s="260"/>
      <c r="F22" s="260"/>
      <c r="G22" s="260"/>
      <c r="H22" s="260"/>
      <c r="I22" s="260"/>
      <c r="J22" s="260"/>
    </row>
    <row r="23" spans="1:11">
      <c r="A23" s="259"/>
      <c r="B23" s="259"/>
      <c r="C23" s="259"/>
      <c r="D23" s="260"/>
      <c r="E23" s="260"/>
      <c r="F23" s="260"/>
      <c r="G23" s="260"/>
      <c r="H23" s="260"/>
      <c r="I23" s="260"/>
      <c r="J23" s="260"/>
    </row>
    <row r="24" spans="1:11">
      <c r="A24" s="259"/>
      <c r="B24" s="259"/>
      <c r="C24" s="259"/>
      <c r="D24" s="260"/>
      <c r="E24" s="260"/>
      <c r="F24" s="260"/>
      <c r="G24" s="260"/>
      <c r="H24" s="260"/>
      <c r="I24" s="260"/>
      <c r="J24" s="260"/>
    </row>
  </sheetData>
  <mergeCells count="12">
    <mergeCell ref="F4:F5"/>
    <mergeCell ref="G4:G5"/>
    <mergeCell ref="A1:J1"/>
    <mergeCell ref="A3:A5"/>
    <mergeCell ref="B3:C3"/>
    <mergeCell ref="D3:E3"/>
    <mergeCell ref="F3:G3"/>
    <mergeCell ref="H3:J4"/>
    <mergeCell ref="B4:B5"/>
    <mergeCell ref="C4:C5"/>
    <mergeCell ref="D4:D5"/>
    <mergeCell ref="E4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N16" sqref="N16"/>
    </sheetView>
  </sheetViews>
  <sheetFormatPr defaultRowHeight="12.75"/>
  <cols>
    <col min="1" max="1" width="14.28515625" style="146" customWidth="1"/>
    <col min="2" max="3" width="7.42578125" style="146" customWidth="1"/>
    <col min="4" max="7" width="7.42578125" style="248" customWidth="1"/>
    <col min="8" max="10" width="7.7109375" style="248" customWidth="1"/>
    <col min="11" max="11" width="9.140625" style="248"/>
    <col min="12" max="256" width="9.140625" style="146"/>
    <col min="257" max="257" width="14.28515625" style="146" customWidth="1"/>
    <col min="258" max="263" width="7.42578125" style="146" customWidth="1"/>
    <col min="264" max="266" width="7.7109375" style="146" customWidth="1"/>
    <col min="267" max="512" width="9.140625" style="146"/>
    <col min="513" max="513" width="14.28515625" style="146" customWidth="1"/>
    <col min="514" max="519" width="7.42578125" style="146" customWidth="1"/>
    <col min="520" max="522" width="7.7109375" style="146" customWidth="1"/>
    <col min="523" max="768" width="9.140625" style="146"/>
    <col min="769" max="769" width="14.28515625" style="146" customWidth="1"/>
    <col min="770" max="775" width="7.42578125" style="146" customWidth="1"/>
    <col min="776" max="778" width="7.7109375" style="146" customWidth="1"/>
    <col min="779" max="1024" width="9.140625" style="146"/>
    <col min="1025" max="1025" width="14.28515625" style="146" customWidth="1"/>
    <col min="1026" max="1031" width="7.42578125" style="146" customWidth="1"/>
    <col min="1032" max="1034" width="7.7109375" style="146" customWidth="1"/>
    <col min="1035" max="1280" width="9.140625" style="146"/>
    <col min="1281" max="1281" width="14.28515625" style="146" customWidth="1"/>
    <col min="1282" max="1287" width="7.42578125" style="146" customWidth="1"/>
    <col min="1288" max="1290" width="7.7109375" style="146" customWidth="1"/>
    <col min="1291" max="1536" width="9.140625" style="146"/>
    <col min="1537" max="1537" width="14.28515625" style="146" customWidth="1"/>
    <col min="1538" max="1543" width="7.42578125" style="146" customWidth="1"/>
    <col min="1544" max="1546" width="7.7109375" style="146" customWidth="1"/>
    <col min="1547" max="1792" width="9.140625" style="146"/>
    <col min="1793" max="1793" width="14.28515625" style="146" customWidth="1"/>
    <col min="1794" max="1799" width="7.42578125" style="146" customWidth="1"/>
    <col min="1800" max="1802" width="7.7109375" style="146" customWidth="1"/>
    <col min="1803" max="2048" width="9.140625" style="146"/>
    <col min="2049" max="2049" width="14.28515625" style="146" customWidth="1"/>
    <col min="2050" max="2055" width="7.42578125" style="146" customWidth="1"/>
    <col min="2056" max="2058" width="7.7109375" style="146" customWidth="1"/>
    <col min="2059" max="2304" width="9.140625" style="146"/>
    <col min="2305" max="2305" width="14.28515625" style="146" customWidth="1"/>
    <col min="2306" max="2311" width="7.42578125" style="146" customWidth="1"/>
    <col min="2312" max="2314" width="7.7109375" style="146" customWidth="1"/>
    <col min="2315" max="2560" width="9.140625" style="146"/>
    <col min="2561" max="2561" width="14.28515625" style="146" customWidth="1"/>
    <col min="2562" max="2567" width="7.42578125" style="146" customWidth="1"/>
    <col min="2568" max="2570" width="7.7109375" style="146" customWidth="1"/>
    <col min="2571" max="2816" width="9.140625" style="146"/>
    <col min="2817" max="2817" width="14.28515625" style="146" customWidth="1"/>
    <col min="2818" max="2823" width="7.42578125" style="146" customWidth="1"/>
    <col min="2824" max="2826" width="7.7109375" style="146" customWidth="1"/>
    <col min="2827" max="3072" width="9.140625" style="146"/>
    <col min="3073" max="3073" width="14.28515625" style="146" customWidth="1"/>
    <col min="3074" max="3079" width="7.42578125" style="146" customWidth="1"/>
    <col min="3080" max="3082" width="7.7109375" style="146" customWidth="1"/>
    <col min="3083" max="3328" width="9.140625" style="146"/>
    <col min="3329" max="3329" width="14.28515625" style="146" customWidth="1"/>
    <col min="3330" max="3335" width="7.42578125" style="146" customWidth="1"/>
    <col min="3336" max="3338" width="7.7109375" style="146" customWidth="1"/>
    <col min="3339" max="3584" width="9.140625" style="146"/>
    <col min="3585" max="3585" width="14.28515625" style="146" customWidth="1"/>
    <col min="3586" max="3591" width="7.42578125" style="146" customWidth="1"/>
    <col min="3592" max="3594" width="7.7109375" style="146" customWidth="1"/>
    <col min="3595" max="3840" width="9.140625" style="146"/>
    <col min="3841" max="3841" width="14.28515625" style="146" customWidth="1"/>
    <col min="3842" max="3847" width="7.42578125" style="146" customWidth="1"/>
    <col min="3848" max="3850" width="7.7109375" style="146" customWidth="1"/>
    <col min="3851" max="4096" width="9.140625" style="146"/>
    <col min="4097" max="4097" width="14.28515625" style="146" customWidth="1"/>
    <col min="4098" max="4103" width="7.42578125" style="146" customWidth="1"/>
    <col min="4104" max="4106" width="7.7109375" style="146" customWidth="1"/>
    <col min="4107" max="4352" width="9.140625" style="146"/>
    <col min="4353" max="4353" width="14.28515625" style="146" customWidth="1"/>
    <col min="4354" max="4359" width="7.42578125" style="146" customWidth="1"/>
    <col min="4360" max="4362" width="7.7109375" style="146" customWidth="1"/>
    <col min="4363" max="4608" width="9.140625" style="146"/>
    <col min="4609" max="4609" width="14.28515625" style="146" customWidth="1"/>
    <col min="4610" max="4615" width="7.42578125" style="146" customWidth="1"/>
    <col min="4616" max="4618" width="7.7109375" style="146" customWidth="1"/>
    <col min="4619" max="4864" width="9.140625" style="146"/>
    <col min="4865" max="4865" width="14.28515625" style="146" customWidth="1"/>
    <col min="4866" max="4871" width="7.42578125" style="146" customWidth="1"/>
    <col min="4872" max="4874" width="7.7109375" style="146" customWidth="1"/>
    <col min="4875" max="5120" width="9.140625" style="146"/>
    <col min="5121" max="5121" width="14.28515625" style="146" customWidth="1"/>
    <col min="5122" max="5127" width="7.42578125" style="146" customWidth="1"/>
    <col min="5128" max="5130" width="7.7109375" style="146" customWidth="1"/>
    <col min="5131" max="5376" width="9.140625" style="146"/>
    <col min="5377" max="5377" width="14.28515625" style="146" customWidth="1"/>
    <col min="5378" max="5383" width="7.42578125" style="146" customWidth="1"/>
    <col min="5384" max="5386" width="7.7109375" style="146" customWidth="1"/>
    <col min="5387" max="5632" width="9.140625" style="146"/>
    <col min="5633" max="5633" width="14.28515625" style="146" customWidth="1"/>
    <col min="5634" max="5639" width="7.42578125" style="146" customWidth="1"/>
    <col min="5640" max="5642" width="7.7109375" style="146" customWidth="1"/>
    <col min="5643" max="5888" width="9.140625" style="146"/>
    <col min="5889" max="5889" width="14.28515625" style="146" customWidth="1"/>
    <col min="5890" max="5895" width="7.42578125" style="146" customWidth="1"/>
    <col min="5896" max="5898" width="7.7109375" style="146" customWidth="1"/>
    <col min="5899" max="6144" width="9.140625" style="146"/>
    <col min="6145" max="6145" width="14.28515625" style="146" customWidth="1"/>
    <col min="6146" max="6151" width="7.42578125" style="146" customWidth="1"/>
    <col min="6152" max="6154" width="7.7109375" style="146" customWidth="1"/>
    <col min="6155" max="6400" width="9.140625" style="146"/>
    <col min="6401" max="6401" width="14.28515625" style="146" customWidth="1"/>
    <col min="6402" max="6407" width="7.42578125" style="146" customWidth="1"/>
    <col min="6408" max="6410" width="7.7109375" style="146" customWidth="1"/>
    <col min="6411" max="6656" width="9.140625" style="146"/>
    <col min="6657" max="6657" width="14.28515625" style="146" customWidth="1"/>
    <col min="6658" max="6663" width="7.42578125" style="146" customWidth="1"/>
    <col min="6664" max="6666" width="7.7109375" style="146" customWidth="1"/>
    <col min="6667" max="6912" width="9.140625" style="146"/>
    <col min="6913" max="6913" width="14.28515625" style="146" customWidth="1"/>
    <col min="6914" max="6919" width="7.42578125" style="146" customWidth="1"/>
    <col min="6920" max="6922" width="7.7109375" style="146" customWidth="1"/>
    <col min="6923" max="7168" width="9.140625" style="146"/>
    <col min="7169" max="7169" width="14.28515625" style="146" customWidth="1"/>
    <col min="7170" max="7175" width="7.42578125" style="146" customWidth="1"/>
    <col min="7176" max="7178" width="7.7109375" style="146" customWidth="1"/>
    <col min="7179" max="7424" width="9.140625" style="146"/>
    <col min="7425" max="7425" width="14.28515625" style="146" customWidth="1"/>
    <col min="7426" max="7431" width="7.42578125" style="146" customWidth="1"/>
    <col min="7432" max="7434" width="7.7109375" style="146" customWidth="1"/>
    <col min="7435" max="7680" width="9.140625" style="146"/>
    <col min="7681" max="7681" width="14.28515625" style="146" customWidth="1"/>
    <col min="7682" max="7687" width="7.42578125" style="146" customWidth="1"/>
    <col min="7688" max="7690" width="7.7109375" style="146" customWidth="1"/>
    <col min="7691" max="7936" width="9.140625" style="146"/>
    <col min="7937" max="7937" width="14.28515625" style="146" customWidth="1"/>
    <col min="7938" max="7943" width="7.42578125" style="146" customWidth="1"/>
    <col min="7944" max="7946" width="7.7109375" style="146" customWidth="1"/>
    <col min="7947" max="8192" width="9.140625" style="146"/>
    <col min="8193" max="8193" width="14.28515625" style="146" customWidth="1"/>
    <col min="8194" max="8199" width="7.42578125" style="146" customWidth="1"/>
    <col min="8200" max="8202" width="7.7109375" style="146" customWidth="1"/>
    <col min="8203" max="8448" width="9.140625" style="146"/>
    <col min="8449" max="8449" width="14.28515625" style="146" customWidth="1"/>
    <col min="8450" max="8455" width="7.42578125" style="146" customWidth="1"/>
    <col min="8456" max="8458" width="7.7109375" style="146" customWidth="1"/>
    <col min="8459" max="8704" width="9.140625" style="146"/>
    <col min="8705" max="8705" width="14.28515625" style="146" customWidth="1"/>
    <col min="8706" max="8711" width="7.42578125" style="146" customWidth="1"/>
    <col min="8712" max="8714" width="7.7109375" style="146" customWidth="1"/>
    <col min="8715" max="8960" width="9.140625" style="146"/>
    <col min="8961" max="8961" width="14.28515625" style="146" customWidth="1"/>
    <col min="8962" max="8967" width="7.42578125" style="146" customWidth="1"/>
    <col min="8968" max="8970" width="7.7109375" style="146" customWidth="1"/>
    <col min="8971" max="9216" width="9.140625" style="146"/>
    <col min="9217" max="9217" width="14.28515625" style="146" customWidth="1"/>
    <col min="9218" max="9223" width="7.42578125" style="146" customWidth="1"/>
    <col min="9224" max="9226" width="7.7109375" style="146" customWidth="1"/>
    <col min="9227" max="9472" width="9.140625" style="146"/>
    <col min="9473" max="9473" width="14.28515625" style="146" customWidth="1"/>
    <col min="9474" max="9479" width="7.42578125" style="146" customWidth="1"/>
    <col min="9480" max="9482" width="7.7109375" style="146" customWidth="1"/>
    <col min="9483" max="9728" width="9.140625" style="146"/>
    <col min="9729" max="9729" width="14.28515625" style="146" customWidth="1"/>
    <col min="9730" max="9735" width="7.42578125" style="146" customWidth="1"/>
    <col min="9736" max="9738" width="7.7109375" style="146" customWidth="1"/>
    <col min="9739" max="9984" width="9.140625" style="146"/>
    <col min="9985" max="9985" width="14.28515625" style="146" customWidth="1"/>
    <col min="9986" max="9991" width="7.42578125" style="146" customWidth="1"/>
    <col min="9992" max="9994" width="7.7109375" style="146" customWidth="1"/>
    <col min="9995" max="10240" width="9.140625" style="146"/>
    <col min="10241" max="10241" width="14.28515625" style="146" customWidth="1"/>
    <col min="10242" max="10247" width="7.42578125" style="146" customWidth="1"/>
    <col min="10248" max="10250" width="7.7109375" style="146" customWidth="1"/>
    <col min="10251" max="10496" width="9.140625" style="146"/>
    <col min="10497" max="10497" width="14.28515625" style="146" customWidth="1"/>
    <col min="10498" max="10503" width="7.42578125" style="146" customWidth="1"/>
    <col min="10504" max="10506" width="7.7109375" style="146" customWidth="1"/>
    <col min="10507" max="10752" width="9.140625" style="146"/>
    <col min="10753" max="10753" width="14.28515625" style="146" customWidth="1"/>
    <col min="10754" max="10759" width="7.42578125" style="146" customWidth="1"/>
    <col min="10760" max="10762" width="7.7109375" style="146" customWidth="1"/>
    <col min="10763" max="11008" width="9.140625" style="146"/>
    <col min="11009" max="11009" width="14.28515625" style="146" customWidth="1"/>
    <col min="11010" max="11015" width="7.42578125" style="146" customWidth="1"/>
    <col min="11016" max="11018" width="7.7109375" style="146" customWidth="1"/>
    <col min="11019" max="11264" width="9.140625" style="146"/>
    <col min="11265" max="11265" width="14.28515625" style="146" customWidth="1"/>
    <col min="11266" max="11271" width="7.42578125" style="146" customWidth="1"/>
    <col min="11272" max="11274" width="7.7109375" style="146" customWidth="1"/>
    <col min="11275" max="11520" width="9.140625" style="146"/>
    <col min="11521" max="11521" width="14.28515625" style="146" customWidth="1"/>
    <col min="11522" max="11527" width="7.42578125" style="146" customWidth="1"/>
    <col min="11528" max="11530" width="7.7109375" style="146" customWidth="1"/>
    <col min="11531" max="11776" width="9.140625" style="146"/>
    <col min="11777" max="11777" width="14.28515625" style="146" customWidth="1"/>
    <col min="11778" max="11783" width="7.42578125" style="146" customWidth="1"/>
    <col min="11784" max="11786" width="7.7109375" style="146" customWidth="1"/>
    <col min="11787" max="12032" width="9.140625" style="146"/>
    <col min="12033" max="12033" width="14.28515625" style="146" customWidth="1"/>
    <col min="12034" max="12039" width="7.42578125" style="146" customWidth="1"/>
    <col min="12040" max="12042" width="7.7109375" style="146" customWidth="1"/>
    <col min="12043" max="12288" width="9.140625" style="146"/>
    <col min="12289" max="12289" width="14.28515625" style="146" customWidth="1"/>
    <col min="12290" max="12295" width="7.42578125" style="146" customWidth="1"/>
    <col min="12296" max="12298" width="7.7109375" style="146" customWidth="1"/>
    <col min="12299" max="12544" width="9.140625" style="146"/>
    <col min="12545" max="12545" width="14.28515625" style="146" customWidth="1"/>
    <col min="12546" max="12551" width="7.42578125" style="146" customWidth="1"/>
    <col min="12552" max="12554" width="7.7109375" style="146" customWidth="1"/>
    <col min="12555" max="12800" width="9.140625" style="146"/>
    <col min="12801" max="12801" width="14.28515625" style="146" customWidth="1"/>
    <col min="12802" max="12807" width="7.42578125" style="146" customWidth="1"/>
    <col min="12808" max="12810" width="7.7109375" style="146" customWidth="1"/>
    <col min="12811" max="13056" width="9.140625" style="146"/>
    <col min="13057" max="13057" width="14.28515625" style="146" customWidth="1"/>
    <col min="13058" max="13063" width="7.42578125" style="146" customWidth="1"/>
    <col min="13064" max="13066" width="7.7109375" style="146" customWidth="1"/>
    <col min="13067" max="13312" width="9.140625" style="146"/>
    <col min="13313" max="13313" width="14.28515625" style="146" customWidth="1"/>
    <col min="13314" max="13319" width="7.42578125" style="146" customWidth="1"/>
    <col min="13320" max="13322" width="7.7109375" style="146" customWidth="1"/>
    <col min="13323" max="13568" width="9.140625" style="146"/>
    <col min="13569" max="13569" width="14.28515625" style="146" customWidth="1"/>
    <col min="13570" max="13575" width="7.42578125" style="146" customWidth="1"/>
    <col min="13576" max="13578" width="7.7109375" style="146" customWidth="1"/>
    <col min="13579" max="13824" width="9.140625" style="146"/>
    <col min="13825" max="13825" width="14.28515625" style="146" customWidth="1"/>
    <col min="13826" max="13831" width="7.42578125" style="146" customWidth="1"/>
    <col min="13832" max="13834" width="7.7109375" style="146" customWidth="1"/>
    <col min="13835" max="14080" width="9.140625" style="146"/>
    <col min="14081" max="14081" width="14.28515625" style="146" customWidth="1"/>
    <col min="14082" max="14087" width="7.42578125" style="146" customWidth="1"/>
    <col min="14088" max="14090" width="7.7109375" style="146" customWidth="1"/>
    <col min="14091" max="14336" width="9.140625" style="146"/>
    <col min="14337" max="14337" width="14.28515625" style="146" customWidth="1"/>
    <col min="14338" max="14343" width="7.42578125" style="146" customWidth="1"/>
    <col min="14344" max="14346" width="7.7109375" style="146" customWidth="1"/>
    <col min="14347" max="14592" width="9.140625" style="146"/>
    <col min="14593" max="14593" width="14.28515625" style="146" customWidth="1"/>
    <col min="14594" max="14599" width="7.42578125" style="146" customWidth="1"/>
    <col min="14600" max="14602" width="7.7109375" style="146" customWidth="1"/>
    <col min="14603" max="14848" width="9.140625" style="146"/>
    <col min="14849" max="14849" width="14.28515625" style="146" customWidth="1"/>
    <col min="14850" max="14855" width="7.42578125" style="146" customWidth="1"/>
    <col min="14856" max="14858" width="7.7109375" style="146" customWidth="1"/>
    <col min="14859" max="15104" width="9.140625" style="146"/>
    <col min="15105" max="15105" width="14.28515625" style="146" customWidth="1"/>
    <col min="15106" max="15111" width="7.42578125" style="146" customWidth="1"/>
    <col min="15112" max="15114" width="7.7109375" style="146" customWidth="1"/>
    <col min="15115" max="15360" width="9.140625" style="146"/>
    <col min="15361" max="15361" width="14.28515625" style="146" customWidth="1"/>
    <col min="15362" max="15367" width="7.42578125" style="146" customWidth="1"/>
    <col min="15368" max="15370" width="7.7109375" style="146" customWidth="1"/>
    <col min="15371" max="15616" width="9.140625" style="146"/>
    <col min="15617" max="15617" width="14.28515625" style="146" customWidth="1"/>
    <col min="15618" max="15623" width="7.42578125" style="146" customWidth="1"/>
    <col min="15624" max="15626" width="7.7109375" style="146" customWidth="1"/>
    <col min="15627" max="15872" width="9.140625" style="146"/>
    <col min="15873" max="15873" width="14.28515625" style="146" customWidth="1"/>
    <col min="15874" max="15879" width="7.42578125" style="146" customWidth="1"/>
    <col min="15880" max="15882" width="7.7109375" style="146" customWidth="1"/>
    <col min="15883" max="16128" width="9.140625" style="146"/>
    <col min="16129" max="16129" width="14.28515625" style="146" customWidth="1"/>
    <col min="16130" max="16135" width="7.42578125" style="146" customWidth="1"/>
    <col min="16136" max="16138" width="7.7109375" style="146" customWidth="1"/>
    <col min="16139" max="16384" width="9.140625" style="146"/>
  </cols>
  <sheetData>
    <row r="1" spans="1:19" ht="15">
      <c r="A1" s="506" t="s">
        <v>372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9" ht="15">
      <c r="A2" s="249" t="s">
        <v>188</v>
      </c>
      <c r="B2" s="238"/>
      <c r="C2" s="238"/>
      <c r="D2" s="238"/>
      <c r="E2" s="238"/>
      <c r="F2" s="238"/>
      <c r="G2" s="238"/>
      <c r="H2" s="250"/>
      <c r="I2" s="250"/>
      <c r="J2" s="250"/>
    </row>
    <row r="3" spans="1:19">
      <c r="A3" s="510"/>
      <c r="B3" s="510" t="s">
        <v>373</v>
      </c>
      <c r="C3" s="510"/>
      <c r="D3" s="510" t="s">
        <v>374</v>
      </c>
      <c r="E3" s="510"/>
      <c r="F3" s="510" t="s">
        <v>375</v>
      </c>
      <c r="G3" s="510"/>
      <c r="H3" s="511" t="s">
        <v>376</v>
      </c>
      <c r="I3" s="512"/>
      <c r="J3" s="513"/>
    </row>
    <row r="4" spans="1:19">
      <c r="A4" s="510"/>
      <c r="B4" s="508" t="s">
        <v>377</v>
      </c>
      <c r="C4" s="508" t="s">
        <v>378</v>
      </c>
      <c r="D4" s="508" t="s">
        <v>377</v>
      </c>
      <c r="E4" s="508" t="s">
        <v>378</v>
      </c>
      <c r="F4" s="508" t="s">
        <v>377</v>
      </c>
      <c r="G4" s="508" t="s">
        <v>378</v>
      </c>
      <c r="H4" s="514"/>
      <c r="I4" s="515"/>
      <c r="J4" s="516"/>
    </row>
    <row r="5" spans="1:19">
      <c r="A5" s="504"/>
      <c r="B5" s="509"/>
      <c r="C5" s="509"/>
      <c r="D5" s="509"/>
      <c r="E5" s="509"/>
      <c r="F5" s="509"/>
      <c r="G5" s="509"/>
      <c r="H5" s="251">
        <v>2012</v>
      </c>
      <c r="I5" s="251">
        <v>2013</v>
      </c>
      <c r="J5" s="251">
        <v>2014</v>
      </c>
    </row>
    <row r="6" spans="1:19">
      <c r="A6" s="239" t="s">
        <v>49</v>
      </c>
      <c r="B6" s="252">
        <v>1</v>
      </c>
      <c r="C6" s="252">
        <v>0</v>
      </c>
      <c r="D6" s="252">
        <v>3</v>
      </c>
      <c r="E6" s="252">
        <v>0</v>
      </c>
      <c r="F6" s="252">
        <v>3</v>
      </c>
      <c r="G6" s="252">
        <v>2</v>
      </c>
      <c r="H6" s="253">
        <v>0.61425061425061422</v>
      </c>
      <c r="I6" s="253">
        <v>1.8856065367693275</v>
      </c>
      <c r="J6" s="253">
        <v>1.9392372333548804</v>
      </c>
      <c r="K6" s="254"/>
      <c r="M6" s="146" t="s">
        <v>380</v>
      </c>
      <c r="N6" s="146">
        <v>1628</v>
      </c>
      <c r="O6" s="146">
        <v>1591</v>
      </c>
      <c r="P6" s="261">
        <v>1547</v>
      </c>
      <c r="Q6" s="146">
        <f>B6/N6*1000</f>
        <v>0.61425061425061422</v>
      </c>
      <c r="R6" s="146">
        <f>D6/O6*1000</f>
        <v>1.8856065367693275</v>
      </c>
      <c r="S6" s="146">
        <f>F6/P6*1000</f>
        <v>1.9392372333548804</v>
      </c>
    </row>
    <row r="7" spans="1:19">
      <c r="A7" s="241" t="s">
        <v>50</v>
      </c>
      <c r="B7" s="255">
        <v>0</v>
      </c>
      <c r="C7" s="255">
        <v>0</v>
      </c>
      <c r="D7" s="255">
        <v>1</v>
      </c>
      <c r="E7" s="255">
        <v>0</v>
      </c>
      <c r="F7" s="255">
        <v>5</v>
      </c>
      <c r="G7" s="255">
        <v>0</v>
      </c>
      <c r="H7" s="256">
        <v>0</v>
      </c>
      <c r="I7" s="256">
        <v>0.48590864917395526</v>
      </c>
      <c r="J7" s="256">
        <v>2.4727992087042532</v>
      </c>
      <c r="K7" s="254"/>
      <c r="M7" s="146" t="s">
        <v>381</v>
      </c>
      <c r="N7" s="146">
        <v>2138</v>
      </c>
      <c r="O7" s="146">
        <v>2058</v>
      </c>
      <c r="P7" s="262">
        <v>2022</v>
      </c>
      <c r="Q7" s="146">
        <f t="shared" ref="Q7:Q21" si="0">B7/N7*1000</f>
        <v>0</v>
      </c>
      <c r="R7" s="146">
        <f t="shared" ref="R7:R21" si="1">D7/O7*1000</f>
        <v>0.48590864917395526</v>
      </c>
      <c r="S7" s="146">
        <f t="shared" ref="S7:S21" si="2">F7/P7*1000</f>
        <v>2.4727992087042532</v>
      </c>
    </row>
    <row r="8" spans="1:19">
      <c r="A8" s="241" t="s">
        <v>51</v>
      </c>
      <c r="B8" s="255">
        <v>4</v>
      </c>
      <c r="C8" s="255">
        <v>1</v>
      </c>
      <c r="D8" s="255">
        <v>1</v>
      </c>
      <c r="E8" s="255">
        <v>0</v>
      </c>
      <c r="F8" s="255">
        <v>4</v>
      </c>
      <c r="G8" s="255">
        <v>1</v>
      </c>
      <c r="H8" s="256">
        <v>2.5559105431309903</v>
      </c>
      <c r="I8" s="256">
        <v>0.64766839378238339</v>
      </c>
      <c r="J8" s="256">
        <v>2.6109660574412534</v>
      </c>
      <c r="K8" s="254"/>
      <c r="M8" s="146" t="s">
        <v>382</v>
      </c>
      <c r="N8" s="146">
        <v>1565</v>
      </c>
      <c r="O8" s="146">
        <v>1544</v>
      </c>
      <c r="P8" s="262">
        <v>1532</v>
      </c>
      <c r="Q8" s="146">
        <f t="shared" si="0"/>
        <v>2.5559105431309903</v>
      </c>
      <c r="R8" s="146">
        <f t="shared" si="1"/>
        <v>0.64766839378238339</v>
      </c>
      <c r="S8" s="146">
        <f t="shared" si="2"/>
        <v>2.6109660574412534</v>
      </c>
    </row>
    <row r="9" spans="1:19">
      <c r="A9" s="241" t="s">
        <v>52</v>
      </c>
      <c r="B9" s="255">
        <v>1</v>
      </c>
      <c r="C9" s="255">
        <v>0</v>
      </c>
      <c r="D9" s="255">
        <v>0</v>
      </c>
      <c r="E9" s="255">
        <v>0</v>
      </c>
      <c r="F9" s="255">
        <v>1</v>
      </c>
      <c r="G9" s="255">
        <v>0</v>
      </c>
      <c r="H9" s="256">
        <v>0.98911968348170121</v>
      </c>
      <c r="I9" s="256">
        <v>0</v>
      </c>
      <c r="J9" s="256">
        <v>1.021450459652707</v>
      </c>
      <c r="K9" s="254"/>
      <c r="M9" s="146" t="s">
        <v>383</v>
      </c>
      <c r="N9" s="146">
        <v>1011</v>
      </c>
      <c r="O9" s="146">
        <v>974</v>
      </c>
      <c r="P9" s="262">
        <v>979</v>
      </c>
      <c r="Q9" s="146">
        <f t="shared" si="0"/>
        <v>0.98911968348170121</v>
      </c>
      <c r="R9" s="146">
        <f t="shared" si="1"/>
        <v>0</v>
      </c>
      <c r="S9" s="146">
        <f t="shared" si="2"/>
        <v>1.021450459652707</v>
      </c>
    </row>
    <row r="10" spans="1:19">
      <c r="A10" s="241" t="s">
        <v>53</v>
      </c>
      <c r="B10" s="255">
        <v>2</v>
      </c>
      <c r="C10" s="255">
        <v>0</v>
      </c>
      <c r="D10" s="255">
        <v>2</v>
      </c>
      <c r="E10" s="255">
        <v>1</v>
      </c>
      <c r="F10" s="255">
        <v>1</v>
      </c>
      <c r="G10" s="255">
        <v>0</v>
      </c>
      <c r="H10" s="256">
        <v>1.7226528854435832</v>
      </c>
      <c r="I10" s="256">
        <v>1.7123287671232876</v>
      </c>
      <c r="J10" s="256">
        <v>0.84745762711864403</v>
      </c>
      <c r="K10" s="254"/>
      <c r="M10" s="146" t="s">
        <v>384</v>
      </c>
      <c r="N10" s="146">
        <v>1161</v>
      </c>
      <c r="O10" s="146">
        <v>1168</v>
      </c>
      <c r="P10" s="262">
        <v>1180</v>
      </c>
      <c r="Q10" s="146">
        <f t="shared" si="0"/>
        <v>1.7226528854435832</v>
      </c>
      <c r="R10" s="146">
        <f t="shared" si="1"/>
        <v>1.7123287671232876</v>
      </c>
      <c r="S10" s="146">
        <f t="shared" si="2"/>
        <v>0.84745762711864403</v>
      </c>
    </row>
    <row r="11" spans="1:19">
      <c r="A11" s="241" t="s">
        <v>54</v>
      </c>
      <c r="B11" s="255">
        <v>2</v>
      </c>
      <c r="C11" s="255">
        <v>0</v>
      </c>
      <c r="D11" s="255">
        <v>1</v>
      </c>
      <c r="E11" s="255">
        <v>0</v>
      </c>
      <c r="F11" s="255">
        <v>2</v>
      </c>
      <c r="G11" s="255">
        <v>1</v>
      </c>
      <c r="H11" s="256">
        <v>1.3333333333333333</v>
      </c>
      <c r="I11" s="256">
        <v>0.66489361702127658</v>
      </c>
      <c r="J11" s="256">
        <v>1.3559322033898307</v>
      </c>
      <c r="K11" s="254"/>
      <c r="M11" s="146" t="s">
        <v>385</v>
      </c>
      <c r="N11" s="146">
        <v>1500</v>
      </c>
      <c r="O11" s="146">
        <v>1504</v>
      </c>
      <c r="P11" s="262">
        <v>1475</v>
      </c>
      <c r="Q11" s="146">
        <f t="shared" si="0"/>
        <v>1.3333333333333333</v>
      </c>
      <c r="R11" s="146">
        <f t="shared" si="1"/>
        <v>0.66489361702127658</v>
      </c>
      <c r="S11" s="146">
        <f t="shared" si="2"/>
        <v>1.3559322033898307</v>
      </c>
    </row>
    <row r="12" spans="1:19">
      <c r="A12" s="241" t="s">
        <v>55</v>
      </c>
      <c r="B12" s="255">
        <v>3</v>
      </c>
      <c r="C12" s="255">
        <v>1</v>
      </c>
      <c r="D12" s="255">
        <v>5</v>
      </c>
      <c r="E12" s="255">
        <v>1</v>
      </c>
      <c r="F12" s="255">
        <v>0</v>
      </c>
      <c r="G12" s="255">
        <v>0</v>
      </c>
      <c r="H12" s="256">
        <v>1.3550135501355014</v>
      </c>
      <c r="I12" s="256">
        <v>2.3266635644485807</v>
      </c>
      <c r="J12" s="256">
        <v>0</v>
      </c>
      <c r="K12" s="254"/>
      <c r="M12" s="146" t="s">
        <v>386</v>
      </c>
      <c r="N12" s="146">
        <v>2214</v>
      </c>
      <c r="O12" s="146">
        <v>2149</v>
      </c>
      <c r="P12" s="262">
        <v>2111</v>
      </c>
      <c r="Q12" s="146">
        <f t="shared" si="0"/>
        <v>1.3550135501355014</v>
      </c>
      <c r="R12" s="146">
        <f t="shared" si="1"/>
        <v>2.3266635644485807</v>
      </c>
      <c r="S12" s="146">
        <f t="shared" si="2"/>
        <v>0</v>
      </c>
    </row>
    <row r="13" spans="1:19">
      <c r="A13" s="241" t="s">
        <v>56</v>
      </c>
      <c r="B13" s="255">
        <v>1</v>
      </c>
      <c r="C13" s="255">
        <v>0</v>
      </c>
      <c r="D13" s="255">
        <v>3</v>
      </c>
      <c r="E13" s="255">
        <v>0</v>
      </c>
      <c r="F13" s="255">
        <v>3</v>
      </c>
      <c r="G13" s="255">
        <v>1</v>
      </c>
      <c r="H13" s="256">
        <v>0.43196544276457882</v>
      </c>
      <c r="I13" s="256">
        <v>1.3250883392226149</v>
      </c>
      <c r="J13" s="256">
        <v>1.3434841021047916</v>
      </c>
      <c r="K13" s="254"/>
      <c r="M13" s="146" t="s">
        <v>387</v>
      </c>
      <c r="N13" s="146">
        <v>2315</v>
      </c>
      <c r="O13" s="146">
        <v>2264</v>
      </c>
      <c r="P13" s="262">
        <v>2233</v>
      </c>
      <c r="Q13" s="146">
        <f t="shared" si="0"/>
        <v>0.43196544276457882</v>
      </c>
      <c r="R13" s="146">
        <f t="shared" si="1"/>
        <v>1.3250883392226149</v>
      </c>
      <c r="S13" s="146">
        <f t="shared" si="2"/>
        <v>1.3434841021047916</v>
      </c>
    </row>
    <row r="14" spans="1:19">
      <c r="A14" s="241" t="s">
        <v>57</v>
      </c>
      <c r="B14" s="255">
        <v>1</v>
      </c>
      <c r="C14" s="255">
        <v>0</v>
      </c>
      <c r="D14" s="255">
        <v>6</v>
      </c>
      <c r="E14" s="255">
        <v>1</v>
      </c>
      <c r="F14" s="255">
        <v>3</v>
      </c>
      <c r="G14" s="255">
        <v>0</v>
      </c>
      <c r="H14" s="256">
        <v>0.43956043956043955</v>
      </c>
      <c r="I14" s="256">
        <v>2.6109660574412534</v>
      </c>
      <c r="J14" s="256">
        <v>1.2782275244993608</v>
      </c>
      <c r="K14" s="254"/>
      <c r="M14" s="146" t="s">
        <v>388</v>
      </c>
      <c r="N14" s="146">
        <v>2275</v>
      </c>
      <c r="O14" s="146">
        <v>2298</v>
      </c>
      <c r="P14" s="262">
        <v>2347</v>
      </c>
      <c r="Q14" s="146">
        <f t="shared" si="0"/>
        <v>0.43956043956043955</v>
      </c>
      <c r="R14" s="146">
        <f t="shared" si="1"/>
        <v>2.6109660574412534</v>
      </c>
      <c r="S14" s="146">
        <f t="shared" si="2"/>
        <v>1.2782275244993608</v>
      </c>
    </row>
    <row r="15" spans="1:19">
      <c r="A15" s="241" t="s">
        <v>58</v>
      </c>
      <c r="B15" s="255">
        <v>2</v>
      </c>
      <c r="C15" s="255">
        <v>1</v>
      </c>
      <c r="D15" s="237">
        <v>1</v>
      </c>
      <c r="E15" s="237">
        <v>0</v>
      </c>
      <c r="F15" s="237">
        <v>2</v>
      </c>
      <c r="G15" s="237">
        <v>0</v>
      </c>
      <c r="H15" s="256">
        <v>1.0070493454179255</v>
      </c>
      <c r="I15" s="256">
        <v>0.51759834368530022</v>
      </c>
      <c r="J15" s="256">
        <v>1.0570824524312896</v>
      </c>
      <c r="K15" s="254"/>
      <c r="M15" s="146" t="s">
        <v>389</v>
      </c>
      <c r="N15" s="146">
        <v>1986</v>
      </c>
      <c r="O15" s="146">
        <v>1932</v>
      </c>
      <c r="P15" s="262">
        <v>1892</v>
      </c>
      <c r="Q15" s="146">
        <f t="shared" si="0"/>
        <v>1.0070493454179255</v>
      </c>
      <c r="R15" s="146">
        <f t="shared" si="1"/>
        <v>0.51759834368530022</v>
      </c>
      <c r="S15" s="146">
        <f t="shared" si="2"/>
        <v>1.0570824524312896</v>
      </c>
    </row>
    <row r="16" spans="1:19">
      <c r="A16" s="241" t="s">
        <v>59</v>
      </c>
      <c r="B16" s="255">
        <v>2</v>
      </c>
      <c r="C16" s="255">
        <v>0</v>
      </c>
      <c r="D16" s="255">
        <v>3</v>
      </c>
      <c r="E16" s="255">
        <v>0</v>
      </c>
      <c r="F16" s="255">
        <v>3</v>
      </c>
      <c r="G16" s="255">
        <v>0</v>
      </c>
      <c r="H16" s="256">
        <v>0.87145969498910669</v>
      </c>
      <c r="I16" s="256">
        <v>1.3495276653171389</v>
      </c>
      <c r="J16" s="256">
        <v>1.3780431786862655</v>
      </c>
      <c r="K16" s="254"/>
      <c r="M16" s="146" t="s">
        <v>390</v>
      </c>
      <c r="N16" s="146">
        <v>2295</v>
      </c>
      <c r="O16" s="146">
        <v>2223</v>
      </c>
      <c r="P16" s="262">
        <v>2177</v>
      </c>
      <c r="Q16" s="146">
        <f t="shared" si="0"/>
        <v>0.87145969498910669</v>
      </c>
      <c r="R16" s="146">
        <f t="shared" si="1"/>
        <v>1.3495276653171389</v>
      </c>
      <c r="S16" s="146">
        <f t="shared" si="2"/>
        <v>1.3780431786862655</v>
      </c>
    </row>
    <row r="17" spans="1:19">
      <c r="A17" s="241" t="s">
        <v>60</v>
      </c>
      <c r="B17" s="255">
        <v>5</v>
      </c>
      <c r="C17" s="255">
        <v>2</v>
      </c>
      <c r="D17" s="255">
        <v>1</v>
      </c>
      <c r="E17" s="255">
        <v>0</v>
      </c>
      <c r="F17" s="255">
        <v>2</v>
      </c>
      <c r="G17" s="255">
        <v>2</v>
      </c>
      <c r="H17" s="256">
        <v>1.9992003198720512</v>
      </c>
      <c r="I17" s="256">
        <v>0.4210526315789474</v>
      </c>
      <c r="J17" s="256">
        <v>0.86692674469007369</v>
      </c>
      <c r="K17" s="254"/>
      <c r="M17" s="146" t="s">
        <v>391</v>
      </c>
      <c r="N17" s="146">
        <v>2501</v>
      </c>
      <c r="O17" s="146">
        <v>2375</v>
      </c>
      <c r="P17" s="262">
        <v>2307</v>
      </c>
      <c r="Q17" s="146">
        <f t="shared" si="0"/>
        <v>1.9992003198720512</v>
      </c>
      <c r="R17" s="146">
        <f t="shared" si="1"/>
        <v>0.4210526315789474</v>
      </c>
      <c r="S17" s="146">
        <f t="shared" si="2"/>
        <v>0.86692674469007369</v>
      </c>
    </row>
    <row r="18" spans="1:19">
      <c r="A18" s="241" t="s">
        <v>61</v>
      </c>
      <c r="B18" s="255">
        <v>10</v>
      </c>
      <c r="C18" s="255">
        <v>3</v>
      </c>
      <c r="D18" s="255">
        <v>10</v>
      </c>
      <c r="E18" s="255">
        <v>1</v>
      </c>
      <c r="F18" s="255">
        <v>8</v>
      </c>
      <c r="G18" s="255">
        <v>0</v>
      </c>
      <c r="H18" s="256">
        <v>1.6611295681063123</v>
      </c>
      <c r="I18" s="256">
        <v>1.7120356103406951</v>
      </c>
      <c r="J18" s="256">
        <v>1.3876843018213356</v>
      </c>
      <c r="K18" s="254"/>
      <c r="M18" s="146" t="s">
        <v>392</v>
      </c>
      <c r="N18" s="146">
        <v>6020</v>
      </c>
      <c r="O18" s="146">
        <v>5841</v>
      </c>
      <c r="P18" s="262">
        <v>5765</v>
      </c>
      <c r="Q18" s="146">
        <f t="shared" si="0"/>
        <v>1.6611295681063123</v>
      </c>
      <c r="R18" s="146">
        <f t="shared" si="1"/>
        <v>1.7120356103406951</v>
      </c>
      <c r="S18" s="146">
        <f t="shared" si="2"/>
        <v>1.3876843018213356</v>
      </c>
    </row>
    <row r="19" spans="1:19">
      <c r="A19" s="241" t="s">
        <v>62</v>
      </c>
      <c r="B19" s="255">
        <v>24</v>
      </c>
      <c r="C19" s="255">
        <v>8</v>
      </c>
      <c r="D19" s="237">
        <v>20</v>
      </c>
      <c r="E19" s="237">
        <v>8</v>
      </c>
      <c r="F19" s="237">
        <v>23</v>
      </c>
      <c r="G19" s="237">
        <v>7</v>
      </c>
      <c r="H19" s="256">
        <v>1.7903767251025737</v>
      </c>
      <c r="I19" s="256">
        <v>1.4659532360917686</v>
      </c>
      <c r="J19" s="256">
        <v>1.6563445196600894</v>
      </c>
      <c r="K19" s="254"/>
      <c r="M19" s="146" t="s">
        <v>393</v>
      </c>
      <c r="N19" s="146">
        <v>13405</v>
      </c>
      <c r="O19" s="146">
        <v>13643</v>
      </c>
      <c r="P19" s="262">
        <v>13886</v>
      </c>
      <c r="Q19" s="146">
        <f t="shared" si="0"/>
        <v>1.7903767251025737</v>
      </c>
      <c r="R19" s="146">
        <f t="shared" si="1"/>
        <v>1.4659532360917686</v>
      </c>
      <c r="S19" s="146">
        <f t="shared" si="2"/>
        <v>1.6563445196600894</v>
      </c>
    </row>
    <row r="20" spans="1:19">
      <c r="A20" s="241" t="s">
        <v>63</v>
      </c>
      <c r="B20" s="255">
        <v>0</v>
      </c>
      <c r="C20" s="255">
        <v>0</v>
      </c>
      <c r="D20" s="237">
        <v>2</v>
      </c>
      <c r="E20" s="237">
        <v>0</v>
      </c>
      <c r="F20" s="237">
        <v>3</v>
      </c>
      <c r="G20" s="237">
        <v>0</v>
      </c>
      <c r="H20" s="256">
        <v>0</v>
      </c>
      <c r="I20" s="256">
        <v>0.65854461639776085</v>
      </c>
      <c r="J20" s="256">
        <v>1.0179843909060062</v>
      </c>
      <c r="K20" s="254"/>
      <c r="M20" s="146" t="s">
        <v>394</v>
      </c>
      <c r="N20" s="146">
        <v>3034</v>
      </c>
      <c r="O20" s="146">
        <v>3037</v>
      </c>
      <c r="P20" s="262">
        <v>2947</v>
      </c>
      <c r="Q20" s="146">
        <f t="shared" si="0"/>
        <v>0</v>
      </c>
      <c r="R20" s="146">
        <f t="shared" si="1"/>
        <v>0.65854461639776085</v>
      </c>
      <c r="S20" s="146">
        <f t="shared" si="2"/>
        <v>1.0179843909060062</v>
      </c>
    </row>
    <row r="21" spans="1:19">
      <c r="A21" s="243" t="s">
        <v>65</v>
      </c>
      <c r="B21" s="249">
        <f t="shared" ref="B21:G21" si="3">SUM(B6:B20)</f>
        <v>58</v>
      </c>
      <c r="C21" s="249">
        <f t="shared" si="3"/>
        <v>16</v>
      </c>
      <c r="D21" s="249">
        <f t="shared" si="3"/>
        <v>59</v>
      </c>
      <c r="E21" s="249">
        <f t="shared" si="3"/>
        <v>12</v>
      </c>
      <c r="F21" s="249">
        <f t="shared" si="3"/>
        <v>63</v>
      </c>
      <c r="G21" s="249">
        <f t="shared" si="3"/>
        <v>14</v>
      </c>
      <c r="H21" s="257">
        <v>1.2875155389806427</v>
      </c>
      <c r="I21" s="257">
        <v>1.3228402950606488</v>
      </c>
      <c r="J21" s="257">
        <v>1.4189189189189189</v>
      </c>
      <c r="K21" s="258"/>
      <c r="M21" s="146" t="s">
        <v>395</v>
      </c>
      <c r="N21" s="146">
        <v>45048</v>
      </c>
      <c r="O21" s="146">
        <v>44601</v>
      </c>
      <c r="P21" s="146">
        <f>SUM(P6:P20)</f>
        <v>44400</v>
      </c>
      <c r="Q21" s="146">
        <f t="shared" si="0"/>
        <v>1.2875155389806427</v>
      </c>
      <c r="R21" s="146">
        <f t="shared" si="1"/>
        <v>1.3228402950606488</v>
      </c>
      <c r="S21" s="146">
        <f t="shared" si="2"/>
        <v>1.4189189189189189</v>
      </c>
    </row>
    <row r="22" spans="1:19">
      <c r="A22" s="259" t="s">
        <v>379</v>
      </c>
      <c r="B22" s="259"/>
      <c r="C22" s="259"/>
      <c r="D22" s="260"/>
      <c r="E22" s="260"/>
      <c r="F22" s="260"/>
      <c r="G22" s="260"/>
      <c r="H22" s="260"/>
      <c r="I22" s="260"/>
      <c r="J22" s="260"/>
    </row>
    <row r="23" spans="1:19">
      <c r="A23" s="259"/>
      <c r="B23" s="259"/>
      <c r="C23" s="259"/>
      <c r="D23" s="260"/>
      <c r="E23" s="260"/>
      <c r="F23" s="260"/>
      <c r="G23" s="260"/>
      <c r="H23" s="260"/>
      <c r="I23" s="260"/>
      <c r="J23" s="260"/>
    </row>
    <row r="24" spans="1:19">
      <c r="A24" s="259"/>
      <c r="B24" s="259"/>
      <c r="C24" s="259"/>
      <c r="D24" s="260"/>
      <c r="E24" s="260"/>
      <c r="F24" s="260"/>
      <c r="G24" s="260"/>
      <c r="H24" s="260"/>
      <c r="I24" s="260"/>
      <c r="J24" s="260"/>
    </row>
  </sheetData>
  <mergeCells count="12">
    <mergeCell ref="F4:F5"/>
    <mergeCell ref="G4:G5"/>
    <mergeCell ref="A1:J1"/>
    <mergeCell ref="A3:A5"/>
    <mergeCell ref="B3:C3"/>
    <mergeCell ref="D3:E3"/>
    <mergeCell ref="F3:G3"/>
    <mergeCell ref="H3:J4"/>
    <mergeCell ref="B4:B5"/>
    <mergeCell ref="C4:C5"/>
    <mergeCell ref="D4:D5"/>
    <mergeCell ref="E4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5" workbookViewId="0">
      <selection activeCell="H5" sqref="H5"/>
    </sheetView>
  </sheetViews>
  <sheetFormatPr defaultRowHeight="12.75"/>
  <cols>
    <col min="1" max="1" width="16.42578125" style="248" customWidth="1"/>
    <col min="2" max="2" width="8" style="248" customWidth="1"/>
    <col min="3" max="4" width="5.5703125" style="248" customWidth="1"/>
    <col min="5" max="6" width="6.5703125" style="248" customWidth="1"/>
    <col min="7" max="12" width="5.5703125" style="248" customWidth="1"/>
    <col min="13" max="256" width="9.140625" style="248"/>
    <col min="257" max="257" width="16.42578125" style="248" customWidth="1"/>
    <col min="258" max="258" width="8" style="248" customWidth="1"/>
    <col min="259" max="260" width="5.5703125" style="248" customWidth="1"/>
    <col min="261" max="262" width="6.5703125" style="248" customWidth="1"/>
    <col min="263" max="268" width="5.5703125" style="248" customWidth="1"/>
    <col min="269" max="512" width="9.140625" style="248"/>
    <col min="513" max="513" width="16.42578125" style="248" customWidth="1"/>
    <col min="514" max="514" width="8" style="248" customWidth="1"/>
    <col min="515" max="516" width="5.5703125" style="248" customWidth="1"/>
    <col min="517" max="518" width="6.5703125" style="248" customWidth="1"/>
    <col min="519" max="524" width="5.5703125" style="248" customWidth="1"/>
    <col min="525" max="768" width="9.140625" style="248"/>
    <col min="769" max="769" width="16.42578125" style="248" customWidth="1"/>
    <col min="770" max="770" width="8" style="248" customWidth="1"/>
    <col min="771" max="772" width="5.5703125" style="248" customWidth="1"/>
    <col min="773" max="774" width="6.5703125" style="248" customWidth="1"/>
    <col min="775" max="780" width="5.5703125" style="248" customWidth="1"/>
    <col min="781" max="1024" width="9.140625" style="248"/>
    <col min="1025" max="1025" width="16.42578125" style="248" customWidth="1"/>
    <col min="1026" max="1026" width="8" style="248" customWidth="1"/>
    <col min="1027" max="1028" width="5.5703125" style="248" customWidth="1"/>
    <col min="1029" max="1030" width="6.5703125" style="248" customWidth="1"/>
    <col min="1031" max="1036" width="5.5703125" style="248" customWidth="1"/>
    <col min="1037" max="1280" width="9.140625" style="248"/>
    <col min="1281" max="1281" width="16.42578125" style="248" customWidth="1"/>
    <col min="1282" max="1282" width="8" style="248" customWidth="1"/>
    <col min="1283" max="1284" width="5.5703125" style="248" customWidth="1"/>
    <col min="1285" max="1286" width="6.5703125" style="248" customWidth="1"/>
    <col min="1287" max="1292" width="5.5703125" style="248" customWidth="1"/>
    <col min="1293" max="1536" width="9.140625" style="248"/>
    <col min="1537" max="1537" width="16.42578125" style="248" customWidth="1"/>
    <col min="1538" max="1538" width="8" style="248" customWidth="1"/>
    <col min="1539" max="1540" width="5.5703125" style="248" customWidth="1"/>
    <col min="1541" max="1542" width="6.5703125" style="248" customWidth="1"/>
    <col min="1543" max="1548" width="5.5703125" style="248" customWidth="1"/>
    <col min="1549" max="1792" width="9.140625" style="248"/>
    <col min="1793" max="1793" width="16.42578125" style="248" customWidth="1"/>
    <col min="1794" max="1794" width="8" style="248" customWidth="1"/>
    <col min="1795" max="1796" width="5.5703125" style="248" customWidth="1"/>
    <col min="1797" max="1798" width="6.5703125" style="248" customWidth="1"/>
    <col min="1799" max="1804" width="5.5703125" style="248" customWidth="1"/>
    <col min="1805" max="2048" width="9.140625" style="248"/>
    <col min="2049" max="2049" width="16.42578125" style="248" customWidth="1"/>
    <col min="2050" max="2050" width="8" style="248" customWidth="1"/>
    <col min="2051" max="2052" width="5.5703125" style="248" customWidth="1"/>
    <col min="2053" max="2054" width="6.5703125" style="248" customWidth="1"/>
    <col min="2055" max="2060" width="5.5703125" style="248" customWidth="1"/>
    <col min="2061" max="2304" width="9.140625" style="248"/>
    <col min="2305" max="2305" width="16.42578125" style="248" customWidth="1"/>
    <col min="2306" max="2306" width="8" style="248" customWidth="1"/>
    <col min="2307" max="2308" width="5.5703125" style="248" customWidth="1"/>
    <col min="2309" max="2310" width="6.5703125" style="248" customWidth="1"/>
    <col min="2311" max="2316" width="5.5703125" style="248" customWidth="1"/>
    <col min="2317" max="2560" width="9.140625" style="248"/>
    <col min="2561" max="2561" width="16.42578125" style="248" customWidth="1"/>
    <col min="2562" max="2562" width="8" style="248" customWidth="1"/>
    <col min="2563" max="2564" width="5.5703125" style="248" customWidth="1"/>
    <col min="2565" max="2566" width="6.5703125" style="248" customWidth="1"/>
    <col min="2567" max="2572" width="5.5703125" style="248" customWidth="1"/>
    <col min="2573" max="2816" width="9.140625" style="248"/>
    <col min="2817" max="2817" width="16.42578125" style="248" customWidth="1"/>
    <col min="2818" max="2818" width="8" style="248" customWidth="1"/>
    <col min="2819" max="2820" width="5.5703125" style="248" customWidth="1"/>
    <col min="2821" max="2822" width="6.5703125" style="248" customWidth="1"/>
    <col min="2823" max="2828" width="5.5703125" style="248" customWidth="1"/>
    <col min="2829" max="3072" width="9.140625" style="248"/>
    <col min="3073" max="3073" width="16.42578125" style="248" customWidth="1"/>
    <col min="3074" max="3074" width="8" style="248" customWidth="1"/>
    <col min="3075" max="3076" width="5.5703125" style="248" customWidth="1"/>
    <col min="3077" max="3078" width="6.5703125" style="248" customWidth="1"/>
    <col min="3079" max="3084" width="5.5703125" style="248" customWidth="1"/>
    <col min="3085" max="3328" width="9.140625" style="248"/>
    <col min="3329" max="3329" width="16.42578125" style="248" customWidth="1"/>
    <col min="3330" max="3330" width="8" style="248" customWidth="1"/>
    <col min="3331" max="3332" width="5.5703125" style="248" customWidth="1"/>
    <col min="3333" max="3334" width="6.5703125" style="248" customWidth="1"/>
    <col min="3335" max="3340" width="5.5703125" style="248" customWidth="1"/>
    <col min="3341" max="3584" width="9.140625" style="248"/>
    <col min="3585" max="3585" width="16.42578125" style="248" customWidth="1"/>
    <col min="3586" max="3586" width="8" style="248" customWidth="1"/>
    <col min="3587" max="3588" width="5.5703125" style="248" customWidth="1"/>
    <col min="3589" max="3590" width="6.5703125" style="248" customWidth="1"/>
    <col min="3591" max="3596" width="5.5703125" style="248" customWidth="1"/>
    <col min="3597" max="3840" width="9.140625" style="248"/>
    <col min="3841" max="3841" width="16.42578125" style="248" customWidth="1"/>
    <col min="3842" max="3842" width="8" style="248" customWidth="1"/>
    <col min="3843" max="3844" width="5.5703125" style="248" customWidth="1"/>
    <col min="3845" max="3846" width="6.5703125" style="248" customWidth="1"/>
    <col min="3847" max="3852" width="5.5703125" style="248" customWidth="1"/>
    <col min="3853" max="4096" width="9.140625" style="248"/>
    <col min="4097" max="4097" width="16.42578125" style="248" customWidth="1"/>
    <col min="4098" max="4098" width="8" style="248" customWidth="1"/>
    <col min="4099" max="4100" width="5.5703125" style="248" customWidth="1"/>
    <col min="4101" max="4102" width="6.5703125" style="248" customWidth="1"/>
    <col min="4103" max="4108" width="5.5703125" style="248" customWidth="1"/>
    <col min="4109" max="4352" width="9.140625" style="248"/>
    <col min="4353" max="4353" width="16.42578125" style="248" customWidth="1"/>
    <col min="4354" max="4354" width="8" style="248" customWidth="1"/>
    <col min="4355" max="4356" width="5.5703125" style="248" customWidth="1"/>
    <col min="4357" max="4358" width="6.5703125" style="248" customWidth="1"/>
    <col min="4359" max="4364" width="5.5703125" style="248" customWidth="1"/>
    <col min="4365" max="4608" width="9.140625" style="248"/>
    <col min="4609" max="4609" width="16.42578125" style="248" customWidth="1"/>
    <col min="4610" max="4610" width="8" style="248" customWidth="1"/>
    <col min="4611" max="4612" width="5.5703125" style="248" customWidth="1"/>
    <col min="4613" max="4614" width="6.5703125" style="248" customWidth="1"/>
    <col min="4615" max="4620" width="5.5703125" style="248" customWidth="1"/>
    <col min="4621" max="4864" width="9.140625" style="248"/>
    <col min="4865" max="4865" width="16.42578125" style="248" customWidth="1"/>
    <col min="4866" max="4866" width="8" style="248" customWidth="1"/>
    <col min="4867" max="4868" width="5.5703125" style="248" customWidth="1"/>
    <col min="4869" max="4870" width="6.5703125" style="248" customWidth="1"/>
    <col min="4871" max="4876" width="5.5703125" style="248" customWidth="1"/>
    <col min="4877" max="5120" width="9.140625" style="248"/>
    <col min="5121" max="5121" width="16.42578125" style="248" customWidth="1"/>
    <col min="5122" max="5122" width="8" style="248" customWidth="1"/>
    <col min="5123" max="5124" width="5.5703125" style="248" customWidth="1"/>
    <col min="5125" max="5126" width="6.5703125" style="248" customWidth="1"/>
    <col min="5127" max="5132" width="5.5703125" style="248" customWidth="1"/>
    <col min="5133" max="5376" width="9.140625" style="248"/>
    <col min="5377" max="5377" width="16.42578125" style="248" customWidth="1"/>
    <col min="5378" max="5378" width="8" style="248" customWidth="1"/>
    <col min="5379" max="5380" width="5.5703125" style="248" customWidth="1"/>
    <col min="5381" max="5382" width="6.5703125" style="248" customWidth="1"/>
    <col min="5383" max="5388" width="5.5703125" style="248" customWidth="1"/>
    <col min="5389" max="5632" width="9.140625" style="248"/>
    <col min="5633" max="5633" width="16.42578125" style="248" customWidth="1"/>
    <col min="5634" max="5634" width="8" style="248" customWidth="1"/>
    <col min="5635" max="5636" width="5.5703125" style="248" customWidth="1"/>
    <col min="5637" max="5638" width="6.5703125" style="248" customWidth="1"/>
    <col min="5639" max="5644" width="5.5703125" style="248" customWidth="1"/>
    <col min="5645" max="5888" width="9.140625" style="248"/>
    <col min="5889" max="5889" width="16.42578125" style="248" customWidth="1"/>
    <col min="5890" max="5890" width="8" style="248" customWidth="1"/>
    <col min="5891" max="5892" width="5.5703125" style="248" customWidth="1"/>
    <col min="5893" max="5894" width="6.5703125" style="248" customWidth="1"/>
    <col min="5895" max="5900" width="5.5703125" style="248" customWidth="1"/>
    <col min="5901" max="6144" width="9.140625" style="248"/>
    <col min="6145" max="6145" width="16.42578125" style="248" customWidth="1"/>
    <col min="6146" max="6146" width="8" style="248" customWidth="1"/>
    <col min="6147" max="6148" width="5.5703125" style="248" customWidth="1"/>
    <col min="6149" max="6150" width="6.5703125" style="248" customWidth="1"/>
    <col min="6151" max="6156" width="5.5703125" style="248" customWidth="1"/>
    <col min="6157" max="6400" width="9.140625" style="248"/>
    <col min="6401" max="6401" width="16.42578125" style="248" customWidth="1"/>
    <col min="6402" max="6402" width="8" style="248" customWidth="1"/>
    <col min="6403" max="6404" width="5.5703125" style="248" customWidth="1"/>
    <col min="6405" max="6406" width="6.5703125" style="248" customWidth="1"/>
    <col min="6407" max="6412" width="5.5703125" style="248" customWidth="1"/>
    <col min="6413" max="6656" width="9.140625" style="248"/>
    <col min="6657" max="6657" width="16.42578125" style="248" customWidth="1"/>
    <col min="6658" max="6658" width="8" style="248" customWidth="1"/>
    <col min="6659" max="6660" width="5.5703125" style="248" customWidth="1"/>
    <col min="6661" max="6662" width="6.5703125" style="248" customWidth="1"/>
    <col min="6663" max="6668" width="5.5703125" style="248" customWidth="1"/>
    <col min="6669" max="6912" width="9.140625" style="248"/>
    <col min="6913" max="6913" width="16.42578125" style="248" customWidth="1"/>
    <col min="6914" max="6914" width="8" style="248" customWidth="1"/>
    <col min="6915" max="6916" width="5.5703125" style="248" customWidth="1"/>
    <col min="6917" max="6918" width="6.5703125" style="248" customWidth="1"/>
    <col min="6919" max="6924" width="5.5703125" style="248" customWidth="1"/>
    <col min="6925" max="7168" width="9.140625" style="248"/>
    <col min="7169" max="7169" width="16.42578125" style="248" customWidth="1"/>
    <col min="7170" max="7170" width="8" style="248" customWidth="1"/>
    <col min="7171" max="7172" width="5.5703125" style="248" customWidth="1"/>
    <col min="7173" max="7174" width="6.5703125" style="248" customWidth="1"/>
    <col min="7175" max="7180" width="5.5703125" style="248" customWidth="1"/>
    <col min="7181" max="7424" width="9.140625" style="248"/>
    <col min="7425" max="7425" width="16.42578125" style="248" customWidth="1"/>
    <col min="7426" max="7426" width="8" style="248" customWidth="1"/>
    <col min="7427" max="7428" width="5.5703125" style="248" customWidth="1"/>
    <col min="7429" max="7430" width="6.5703125" style="248" customWidth="1"/>
    <col min="7431" max="7436" width="5.5703125" style="248" customWidth="1"/>
    <col min="7437" max="7680" width="9.140625" style="248"/>
    <col min="7681" max="7681" width="16.42578125" style="248" customWidth="1"/>
    <col min="7682" max="7682" width="8" style="248" customWidth="1"/>
    <col min="7683" max="7684" width="5.5703125" style="248" customWidth="1"/>
    <col min="7685" max="7686" width="6.5703125" style="248" customWidth="1"/>
    <col min="7687" max="7692" width="5.5703125" style="248" customWidth="1"/>
    <col min="7693" max="7936" width="9.140625" style="248"/>
    <col min="7937" max="7937" width="16.42578125" style="248" customWidth="1"/>
    <col min="7938" max="7938" width="8" style="248" customWidth="1"/>
    <col min="7939" max="7940" width="5.5703125" style="248" customWidth="1"/>
    <col min="7941" max="7942" width="6.5703125" style="248" customWidth="1"/>
    <col min="7943" max="7948" width="5.5703125" style="248" customWidth="1"/>
    <col min="7949" max="8192" width="9.140625" style="248"/>
    <col min="8193" max="8193" width="16.42578125" style="248" customWidth="1"/>
    <col min="8194" max="8194" width="8" style="248" customWidth="1"/>
    <col min="8195" max="8196" width="5.5703125" style="248" customWidth="1"/>
    <col min="8197" max="8198" width="6.5703125" style="248" customWidth="1"/>
    <col min="8199" max="8204" width="5.5703125" style="248" customWidth="1"/>
    <col min="8205" max="8448" width="9.140625" style="248"/>
    <col min="8449" max="8449" width="16.42578125" style="248" customWidth="1"/>
    <col min="8450" max="8450" width="8" style="248" customWidth="1"/>
    <col min="8451" max="8452" width="5.5703125" style="248" customWidth="1"/>
    <col min="8453" max="8454" width="6.5703125" style="248" customWidth="1"/>
    <col min="8455" max="8460" width="5.5703125" style="248" customWidth="1"/>
    <col min="8461" max="8704" width="9.140625" style="248"/>
    <col min="8705" max="8705" width="16.42578125" style="248" customWidth="1"/>
    <col min="8706" max="8706" width="8" style="248" customWidth="1"/>
    <col min="8707" max="8708" width="5.5703125" style="248" customWidth="1"/>
    <col min="8709" max="8710" width="6.5703125" style="248" customWidth="1"/>
    <col min="8711" max="8716" width="5.5703125" style="248" customWidth="1"/>
    <col min="8717" max="8960" width="9.140625" style="248"/>
    <col min="8961" max="8961" width="16.42578125" style="248" customWidth="1"/>
    <col min="8962" max="8962" width="8" style="248" customWidth="1"/>
    <col min="8963" max="8964" width="5.5703125" style="248" customWidth="1"/>
    <col min="8965" max="8966" width="6.5703125" style="248" customWidth="1"/>
    <col min="8967" max="8972" width="5.5703125" style="248" customWidth="1"/>
    <col min="8973" max="9216" width="9.140625" style="248"/>
    <col min="9217" max="9217" width="16.42578125" style="248" customWidth="1"/>
    <col min="9218" max="9218" width="8" style="248" customWidth="1"/>
    <col min="9219" max="9220" width="5.5703125" style="248" customWidth="1"/>
    <col min="9221" max="9222" width="6.5703125" style="248" customWidth="1"/>
    <col min="9223" max="9228" width="5.5703125" style="248" customWidth="1"/>
    <col min="9229" max="9472" width="9.140625" style="248"/>
    <col min="9473" max="9473" width="16.42578125" style="248" customWidth="1"/>
    <col min="9474" max="9474" width="8" style="248" customWidth="1"/>
    <col min="9475" max="9476" width="5.5703125" style="248" customWidth="1"/>
    <col min="9477" max="9478" width="6.5703125" style="248" customWidth="1"/>
    <col min="9479" max="9484" width="5.5703125" style="248" customWidth="1"/>
    <col min="9485" max="9728" width="9.140625" style="248"/>
    <col min="9729" max="9729" width="16.42578125" style="248" customWidth="1"/>
    <col min="9730" max="9730" width="8" style="248" customWidth="1"/>
    <col min="9731" max="9732" width="5.5703125" style="248" customWidth="1"/>
    <col min="9733" max="9734" width="6.5703125" style="248" customWidth="1"/>
    <col min="9735" max="9740" width="5.5703125" style="248" customWidth="1"/>
    <col min="9741" max="9984" width="9.140625" style="248"/>
    <col min="9985" max="9985" width="16.42578125" style="248" customWidth="1"/>
    <col min="9986" max="9986" width="8" style="248" customWidth="1"/>
    <col min="9987" max="9988" width="5.5703125" style="248" customWidth="1"/>
    <col min="9989" max="9990" width="6.5703125" style="248" customWidth="1"/>
    <col min="9991" max="9996" width="5.5703125" style="248" customWidth="1"/>
    <col min="9997" max="10240" width="9.140625" style="248"/>
    <col min="10241" max="10241" width="16.42578125" style="248" customWidth="1"/>
    <col min="10242" max="10242" width="8" style="248" customWidth="1"/>
    <col min="10243" max="10244" width="5.5703125" style="248" customWidth="1"/>
    <col min="10245" max="10246" width="6.5703125" style="248" customWidth="1"/>
    <col min="10247" max="10252" width="5.5703125" style="248" customWidth="1"/>
    <col min="10253" max="10496" width="9.140625" style="248"/>
    <col min="10497" max="10497" width="16.42578125" style="248" customWidth="1"/>
    <col min="10498" max="10498" width="8" style="248" customWidth="1"/>
    <col min="10499" max="10500" width="5.5703125" style="248" customWidth="1"/>
    <col min="10501" max="10502" width="6.5703125" style="248" customWidth="1"/>
    <col min="10503" max="10508" width="5.5703125" style="248" customWidth="1"/>
    <col min="10509" max="10752" width="9.140625" style="248"/>
    <col min="10753" max="10753" width="16.42578125" style="248" customWidth="1"/>
    <col min="10754" max="10754" width="8" style="248" customWidth="1"/>
    <col min="10755" max="10756" width="5.5703125" style="248" customWidth="1"/>
    <col min="10757" max="10758" width="6.5703125" style="248" customWidth="1"/>
    <col min="10759" max="10764" width="5.5703125" style="248" customWidth="1"/>
    <col min="10765" max="11008" width="9.140625" style="248"/>
    <col min="11009" max="11009" width="16.42578125" style="248" customWidth="1"/>
    <col min="11010" max="11010" width="8" style="248" customWidth="1"/>
    <col min="11011" max="11012" width="5.5703125" style="248" customWidth="1"/>
    <col min="11013" max="11014" width="6.5703125" style="248" customWidth="1"/>
    <col min="11015" max="11020" width="5.5703125" style="248" customWidth="1"/>
    <col min="11021" max="11264" width="9.140625" style="248"/>
    <col min="11265" max="11265" width="16.42578125" style="248" customWidth="1"/>
    <col min="11266" max="11266" width="8" style="248" customWidth="1"/>
    <col min="11267" max="11268" width="5.5703125" style="248" customWidth="1"/>
    <col min="11269" max="11270" width="6.5703125" style="248" customWidth="1"/>
    <col min="11271" max="11276" width="5.5703125" style="248" customWidth="1"/>
    <col min="11277" max="11520" width="9.140625" style="248"/>
    <col min="11521" max="11521" width="16.42578125" style="248" customWidth="1"/>
    <col min="11522" max="11522" width="8" style="248" customWidth="1"/>
    <col min="11523" max="11524" width="5.5703125" style="248" customWidth="1"/>
    <col min="11525" max="11526" width="6.5703125" style="248" customWidth="1"/>
    <col min="11527" max="11532" width="5.5703125" style="248" customWidth="1"/>
    <col min="11533" max="11776" width="9.140625" style="248"/>
    <col min="11777" max="11777" width="16.42578125" style="248" customWidth="1"/>
    <col min="11778" max="11778" width="8" style="248" customWidth="1"/>
    <col min="11779" max="11780" width="5.5703125" style="248" customWidth="1"/>
    <col min="11781" max="11782" width="6.5703125" style="248" customWidth="1"/>
    <col min="11783" max="11788" width="5.5703125" style="248" customWidth="1"/>
    <col min="11789" max="12032" width="9.140625" style="248"/>
    <col min="12033" max="12033" width="16.42578125" style="248" customWidth="1"/>
    <col min="12034" max="12034" width="8" style="248" customWidth="1"/>
    <col min="12035" max="12036" width="5.5703125" style="248" customWidth="1"/>
    <col min="12037" max="12038" width="6.5703125" style="248" customWidth="1"/>
    <col min="12039" max="12044" width="5.5703125" style="248" customWidth="1"/>
    <col min="12045" max="12288" width="9.140625" style="248"/>
    <col min="12289" max="12289" width="16.42578125" style="248" customWidth="1"/>
    <col min="12290" max="12290" width="8" style="248" customWidth="1"/>
    <col min="12291" max="12292" width="5.5703125" style="248" customWidth="1"/>
    <col min="12293" max="12294" width="6.5703125" style="248" customWidth="1"/>
    <col min="12295" max="12300" width="5.5703125" style="248" customWidth="1"/>
    <col min="12301" max="12544" width="9.140625" style="248"/>
    <col min="12545" max="12545" width="16.42578125" style="248" customWidth="1"/>
    <col min="12546" max="12546" width="8" style="248" customWidth="1"/>
    <col min="12547" max="12548" width="5.5703125" style="248" customWidth="1"/>
    <col min="12549" max="12550" width="6.5703125" style="248" customWidth="1"/>
    <col min="12551" max="12556" width="5.5703125" style="248" customWidth="1"/>
    <col min="12557" max="12800" width="9.140625" style="248"/>
    <col min="12801" max="12801" width="16.42578125" style="248" customWidth="1"/>
    <col min="12802" max="12802" width="8" style="248" customWidth="1"/>
    <col min="12803" max="12804" width="5.5703125" style="248" customWidth="1"/>
    <col min="12805" max="12806" width="6.5703125" style="248" customWidth="1"/>
    <col min="12807" max="12812" width="5.5703125" style="248" customWidth="1"/>
    <col min="12813" max="13056" width="9.140625" style="248"/>
    <col min="13057" max="13057" width="16.42578125" style="248" customWidth="1"/>
    <col min="13058" max="13058" width="8" style="248" customWidth="1"/>
    <col min="13059" max="13060" width="5.5703125" style="248" customWidth="1"/>
    <col min="13061" max="13062" width="6.5703125" style="248" customWidth="1"/>
    <col min="13063" max="13068" width="5.5703125" style="248" customWidth="1"/>
    <col min="13069" max="13312" width="9.140625" style="248"/>
    <col min="13313" max="13313" width="16.42578125" style="248" customWidth="1"/>
    <col min="13314" max="13314" width="8" style="248" customWidth="1"/>
    <col min="13315" max="13316" width="5.5703125" style="248" customWidth="1"/>
    <col min="13317" max="13318" width="6.5703125" style="248" customWidth="1"/>
    <col min="13319" max="13324" width="5.5703125" style="248" customWidth="1"/>
    <col min="13325" max="13568" width="9.140625" style="248"/>
    <col min="13569" max="13569" width="16.42578125" style="248" customWidth="1"/>
    <col min="13570" max="13570" width="8" style="248" customWidth="1"/>
    <col min="13571" max="13572" width="5.5703125" style="248" customWidth="1"/>
    <col min="13573" max="13574" width="6.5703125" style="248" customWidth="1"/>
    <col min="13575" max="13580" width="5.5703125" style="248" customWidth="1"/>
    <col min="13581" max="13824" width="9.140625" style="248"/>
    <col min="13825" max="13825" width="16.42578125" style="248" customWidth="1"/>
    <col min="13826" max="13826" width="8" style="248" customWidth="1"/>
    <col min="13827" max="13828" width="5.5703125" style="248" customWidth="1"/>
    <col min="13829" max="13830" width="6.5703125" style="248" customWidth="1"/>
    <col min="13831" max="13836" width="5.5703125" style="248" customWidth="1"/>
    <col min="13837" max="14080" width="9.140625" style="248"/>
    <col min="14081" max="14081" width="16.42578125" style="248" customWidth="1"/>
    <col min="14082" max="14082" width="8" style="248" customWidth="1"/>
    <col min="14083" max="14084" width="5.5703125" style="248" customWidth="1"/>
    <col min="14085" max="14086" width="6.5703125" style="248" customWidth="1"/>
    <col min="14087" max="14092" width="5.5703125" style="248" customWidth="1"/>
    <col min="14093" max="14336" width="9.140625" style="248"/>
    <col min="14337" max="14337" width="16.42578125" style="248" customWidth="1"/>
    <col min="14338" max="14338" width="8" style="248" customWidth="1"/>
    <col min="14339" max="14340" width="5.5703125" style="248" customWidth="1"/>
    <col min="14341" max="14342" width="6.5703125" style="248" customWidth="1"/>
    <col min="14343" max="14348" width="5.5703125" style="248" customWidth="1"/>
    <col min="14349" max="14592" width="9.140625" style="248"/>
    <col min="14593" max="14593" width="16.42578125" style="248" customWidth="1"/>
    <col min="14594" max="14594" width="8" style="248" customWidth="1"/>
    <col min="14595" max="14596" width="5.5703125" style="248" customWidth="1"/>
    <col min="14597" max="14598" width="6.5703125" style="248" customWidth="1"/>
    <col min="14599" max="14604" width="5.5703125" style="248" customWidth="1"/>
    <col min="14605" max="14848" width="9.140625" style="248"/>
    <col min="14849" max="14849" width="16.42578125" style="248" customWidth="1"/>
    <col min="14850" max="14850" width="8" style="248" customWidth="1"/>
    <col min="14851" max="14852" width="5.5703125" style="248" customWidth="1"/>
    <col min="14853" max="14854" width="6.5703125" style="248" customWidth="1"/>
    <col min="14855" max="14860" width="5.5703125" style="248" customWidth="1"/>
    <col min="14861" max="15104" width="9.140625" style="248"/>
    <col min="15105" max="15105" width="16.42578125" style="248" customWidth="1"/>
    <col min="15106" max="15106" width="8" style="248" customWidth="1"/>
    <col min="15107" max="15108" width="5.5703125" style="248" customWidth="1"/>
    <col min="15109" max="15110" width="6.5703125" style="248" customWidth="1"/>
    <col min="15111" max="15116" width="5.5703125" style="248" customWidth="1"/>
    <col min="15117" max="15360" width="9.140625" style="248"/>
    <col min="15361" max="15361" width="16.42578125" style="248" customWidth="1"/>
    <col min="15362" max="15362" width="8" style="248" customWidth="1"/>
    <col min="15363" max="15364" width="5.5703125" style="248" customWidth="1"/>
    <col min="15365" max="15366" width="6.5703125" style="248" customWidth="1"/>
    <col min="15367" max="15372" width="5.5703125" style="248" customWidth="1"/>
    <col min="15373" max="15616" width="9.140625" style="248"/>
    <col min="15617" max="15617" width="16.42578125" style="248" customWidth="1"/>
    <col min="15618" max="15618" width="8" style="248" customWidth="1"/>
    <col min="15619" max="15620" width="5.5703125" style="248" customWidth="1"/>
    <col min="15621" max="15622" width="6.5703125" style="248" customWidth="1"/>
    <col min="15623" max="15628" width="5.5703125" style="248" customWidth="1"/>
    <col min="15629" max="15872" width="9.140625" style="248"/>
    <col min="15873" max="15873" width="16.42578125" style="248" customWidth="1"/>
    <col min="15874" max="15874" width="8" style="248" customWidth="1"/>
    <col min="15875" max="15876" width="5.5703125" style="248" customWidth="1"/>
    <col min="15877" max="15878" width="6.5703125" style="248" customWidth="1"/>
    <col min="15879" max="15884" width="5.5703125" style="248" customWidth="1"/>
    <col min="15885" max="16128" width="9.140625" style="248"/>
    <col min="16129" max="16129" width="16.42578125" style="248" customWidth="1"/>
    <col min="16130" max="16130" width="8" style="248" customWidth="1"/>
    <col min="16131" max="16132" width="5.5703125" style="248" customWidth="1"/>
    <col min="16133" max="16134" width="6.5703125" style="248" customWidth="1"/>
    <col min="16135" max="16140" width="5.5703125" style="248" customWidth="1"/>
    <col min="16141" max="16384" width="9.140625" style="248"/>
  </cols>
  <sheetData>
    <row r="1" ht="20.25" customHeight="1"/>
    <row r="2" ht="20.25" customHeight="1"/>
    <row r="3" ht="20.25" customHeight="1"/>
    <row r="4" ht="20.25" customHeight="1"/>
    <row r="5" ht="20.25" customHeight="1"/>
    <row r="6" ht="20.25" customHeight="1"/>
    <row r="7" ht="20.25" customHeight="1"/>
    <row r="8" ht="20.25" customHeight="1"/>
    <row r="9" ht="20.25" customHeight="1"/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spans="1:12" ht="20.25" customHeight="1"/>
    <row r="18" spans="1:12" ht="20.25" customHeight="1"/>
    <row r="19" spans="1:12" ht="20.25" customHeight="1"/>
    <row r="20" spans="1:12" ht="20.25" customHeight="1"/>
    <row r="21" spans="1:12" ht="20.25" customHeight="1"/>
    <row r="22" spans="1:12" ht="20.25" customHeight="1"/>
    <row r="23" spans="1:12" ht="20.25" customHeight="1"/>
    <row r="24" spans="1:12" ht="20.25" customHeight="1"/>
    <row r="25" spans="1:12" ht="17.25" customHeight="1">
      <c r="A25" s="517" t="s">
        <v>396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</row>
    <row r="26" spans="1:12">
      <c r="A26" s="260"/>
      <c r="B26" s="260"/>
      <c r="C26" s="260"/>
      <c r="D26" s="260"/>
      <c r="E26" s="260"/>
      <c r="F26" s="260"/>
      <c r="G26" s="260"/>
      <c r="H26" s="260"/>
      <c r="I26" s="260"/>
      <c r="J26" s="260" t="s">
        <v>188</v>
      </c>
      <c r="K26" s="260"/>
      <c r="L26" s="260"/>
    </row>
    <row r="27" spans="1:12" ht="15" customHeight="1">
      <c r="A27" s="504" t="s">
        <v>397</v>
      </c>
      <c r="B27" s="519" t="s">
        <v>398</v>
      </c>
      <c r="C27" s="520"/>
      <c r="D27" s="520"/>
      <c r="E27" s="507" t="s">
        <v>399</v>
      </c>
      <c r="F27" s="507"/>
      <c r="G27" s="507"/>
      <c r="H27" s="507"/>
      <c r="I27" s="507"/>
      <c r="J27" s="507"/>
      <c r="K27" s="507"/>
      <c r="L27" s="507"/>
    </row>
    <row r="28" spans="1:12" ht="14.25" customHeight="1">
      <c r="A28" s="505"/>
      <c r="B28" s="508" t="s">
        <v>400</v>
      </c>
      <c r="C28" s="510" t="s">
        <v>401</v>
      </c>
      <c r="D28" s="510"/>
      <c r="E28" s="521" t="s">
        <v>402</v>
      </c>
      <c r="F28" s="521" t="s">
        <v>403</v>
      </c>
      <c r="G28" s="507" t="s">
        <v>404</v>
      </c>
      <c r="H28" s="507"/>
      <c r="I28" s="507"/>
      <c r="J28" s="507"/>
      <c r="K28" s="507"/>
      <c r="L28" s="507"/>
    </row>
    <row r="29" spans="1:12" ht="64.5" customHeight="1">
      <c r="A29" s="518"/>
      <c r="B29" s="509"/>
      <c r="C29" s="251" t="s">
        <v>405</v>
      </c>
      <c r="D29" s="251" t="s">
        <v>406</v>
      </c>
      <c r="E29" s="521"/>
      <c r="F29" s="521"/>
      <c r="G29" s="263" t="s">
        <v>407</v>
      </c>
      <c r="H29" s="263" t="s">
        <v>408</v>
      </c>
      <c r="I29" s="263" t="s">
        <v>409</v>
      </c>
      <c r="J29" s="263" t="s">
        <v>410</v>
      </c>
      <c r="K29" s="263" t="s">
        <v>411</v>
      </c>
      <c r="L29" s="263" t="s">
        <v>412</v>
      </c>
    </row>
    <row r="30" spans="1:12">
      <c r="A30" s="239" t="s">
        <v>49</v>
      </c>
      <c r="B30" s="264">
        <f>SUM(C30:D30)</f>
        <v>3</v>
      </c>
      <c r="C30" s="264">
        <v>2</v>
      </c>
      <c r="D30" s="264">
        <v>1</v>
      </c>
      <c r="E30" s="265">
        <v>1</v>
      </c>
      <c r="F30" s="143">
        <f>SUM(G30:L30)</f>
        <v>1</v>
      </c>
      <c r="G30" s="240" t="s">
        <v>352</v>
      </c>
      <c r="H30" s="240" t="s">
        <v>352</v>
      </c>
      <c r="I30" s="240" t="s">
        <v>352</v>
      </c>
      <c r="J30" s="240">
        <v>1</v>
      </c>
      <c r="K30" s="242" t="s">
        <v>352</v>
      </c>
      <c r="L30" s="247" t="s">
        <v>352</v>
      </c>
    </row>
    <row r="31" spans="1:12">
      <c r="A31" s="241" t="s">
        <v>50</v>
      </c>
      <c r="B31" s="237">
        <f t="shared" ref="B31:B44" si="0">SUM(C31:D31)</f>
        <v>5</v>
      </c>
      <c r="C31" s="237">
        <v>4</v>
      </c>
      <c r="D31" s="237">
        <v>1</v>
      </c>
      <c r="E31" s="143">
        <v>1</v>
      </c>
      <c r="F31" s="143">
        <f t="shared" ref="F31:F44" si="1">SUM(G31:L31)</f>
        <v>0</v>
      </c>
      <c r="G31" s="242" t="s">
        <v>352</v>
      </c>
      <c r="H31" s="242" t="s">
        <v>352</v>
      </c>
      <c r="I31" s="242" t="s">
        <v>352</v>
      </c>
      <c r="J31" s="242" t="s">
        <v>352</v>
      </c>
      <c r="K31" s="242" t="s">
        <v>352</v>
      </c>
      <c r="L31" s="242" t="s">
        <v>352</v>
      </c>
    </row>
    <row r="32" spans="1:12">
      <c r="A32" s="241" t="s">
        <v>51</v>
      </c>
      <c r="B32" s="237">
        <f t="shared" si="0"/>
        <v>4</v>
      </c>
      <c r="C32" s="237">
        <v>2</v>
      </c>
      <c r="D32" s="237">
        <v>2</v>
      </c>
      <c r="E32" s="143">
        <v>0</v>
      </c>
      <c r="F32" s="143">
        <f t="shared" si="1"/>
        <v>0</v>
      </c>
      <c r="G32" s="242" t="s">
        <v>352</v>
      </c>
      <c r="H32" s="242" t="s">
        <v>352</v>
      </c>
      <c r="I32" s="242" t="s">
        <v>352</v>
      </c>
      <c r="J32" s="242" t="s">
        <v>352</v>
      </c>
      <c r="K32" s="242" t="s">
        <v>352</v>
      </c>
      <c r="L32" s="242" t="s">
        <v>352</v>
      </c>
    </row>
    <row r="33" spans="1:12">
      <c r="A33" s="241" t="s">
        <v>52</v>
      </c>
      <c r="B33" s="237">
        <f t="shared" si="0"/>
        <v>1</v>
      </c>
      <c r="C33" s="237">
        <v>0</v>
      </c>
      <c r="D33" s="237">
        <v>1</v>
      </c>
      <c r="E33" s="143">
        <v>0</v>
      </c>
      <c r="F33" s="143">
        <f t="shared" si="1"/>
        <v>0</v>
      </c>
      <c r="G33" s="242" t="s">
        <v>352</v>
      </c>
      <c r="H33" s="242" t="s">
        <v>352</v>
      </c>
      <c r="I33" s="242" t="s">
        <v>352</v>
      </c>
      <c r="J33" s="242" t="s">
        <v>352</v>
      </c>
      <c r="K33" s="242" t="s">
        <v>352</v>
      </c>
      <c r="L33" s="242" t="s">
        <v>352</v>
      </c>
    </row>
    <row r="34" spans="1:12">
      <c r="A34" s="241" t="s">
        <v>53</v>
      </c>
      <c r="B34" s="237">
        <f t="shared" si="0"/>
        <v>1</v>
      </c>
      <c r="C34" s="237">
        <v>1</v>
      </c>
      <c r="D34" s="237">
        <v>0</v>
      </c>
      <c r="E34" s="143">
        <v>0</v>
      </c>
      <c r="F34" s="143">
        <f t="shared" si="1"/>
        <v>0</v>
      </c>
      <c r="G34" s="242" t="s">
        <v>352</v>
      </c>
      <c r="H34" s="242" t="s">
        <v>352</v>
      </c>
      <c r="I34" s="242" t="s">
        <v>352</v>
      </c>
      <c r="J34" s="242" t="s">
        <v>352</v>
      </c>
      <c r="K34" s="242" t="s">
        <v>352</v>
      </c>
      <c r="L34" s="242" t="s">
        <v>352</v>
      </c>
    </row>
    <row r="35" spans="1:12">
      <c r="A35" s="241" t="s">
        <v>54</v>
      </c>
      <c r="B35" s="237">
        <f t="shared" si="0"/>
        <v>2</v>
      </c>
      <c r="C35" s="237">
        <v>2</v>
      </c>
      <c r="D35" s="237">
        <v>0</v>
      </c>
      <c r="E35" s="143">
        <v>0</v>
      </c>
      <c r="F35" s="143">
        <f t="shared" si="1"/>
        <v>1</v>
      </c>
      <c r="G35" s="242" t="s">
        <v>352</v>
      </c>
      <c r="H35" s="242" t="s">
        <v>352</v>
      </c>
      <c r="I35" s="242" t="s">
        <v>352</v>
      </c>
      <c r="J35" s="242" t="s">
        <v>352</v>
      </c>
      <c r="K35" s="242">
        <v>1</v>
      </c>
      <c r="L35" s="242" t="s">
        <v>352</v>
      </c>
    </row>
    <row r="36" spans="1:12">
      <c r="A36" s="241" t="s">
        <v>55</v>
      </c>
      <c r="B36" s="237">
        <f t="shared" si="0"/>
        <v>0</v>
      </c>
      <c r="C36" s="237">
        <v>0</v>
      </c>
      <c r="D36" s="237">
        <v>0</v>
      </c>
      <c r="E36" s="143">
        <v>0</v>
      </c>
      <c r="F36" s="143">
        <f t="shared" si="1"/>
        <v>0</v>
      </c>
      <c r="G36" s="242" t="s">
        <v>352</v>
      </c>
      <c r="H36" s="242" t="s">
        <v>352</v>
      </c>
      <c r="I36" s="242" t="s">
        <v>352</v>
      </c>
      <c r="J36" s="242" t="s">
        <v>352</v>
      </c>
      <c r="K36" s="242" t="s">
        <v>352</v>
      </c>
      <c r="L36" s="242" t="s">
        <v>352</v>
      </c>
    </row>
    <row r="37" spans="1:12">
      <c r="A37" s="241" t="s">
        <v>56</v>
      </c>
      <c r="B37" s="237">
        <f t="shared" si="0"/>
        <v>3</v>
      </c>
      <c r="C37" s="237">
        <v>0</v>
      </c>
      <c r="D37" s="237">
        <v>3</v>
      </c>
      <c r="E37" s="143">
        <v>0</v>
      </c>
      <c r="F37" s="143">
        <f t="shared" si="1"/>
        <v>0</v>
      </c>
      <c r="G37" s="242" t="s">
        <v>352</v>
      </c>
      <c r="H37" s="242" t="s">
        <v>352</v>
      </c>
      <c r="I37" s="242" t="s">
        <v>352</v>
      </c>
      <c r="J37" s="242" t="s">
        <v>352</v>
      </c>
      <c r="K37" s="242" t="s">
        <v>352</v>
      </c>
      <c r="L37" s="242" t="s">
        <v>352</v>
      </c>
    </row>
    <row r="38" spans="1:12">
      <c r="A38" s="241" t="s">
        <v>57</v>
      </c>
      <c r="B38" s="237">
        <f t="shared" si="0"/>
        <v>3</v>
      </c>
      <c r="C38" s="237">
        <v>2</v>
      </c>
      <c r="D38" s="237">
        <v>1</v>
      </c>
      <c r="E38" s="143">
        <v>1</v>
      </c>
      <c r="F38" s="143">
        <f t="shared" si="1"/>
        <v>0</v>
      </c>
      <c r="G38" s="242" t="s">
        <v>352</v>
      </c>
      <c r="H38" s="242" t="s">
        <v>352</v>
      </c>
      <c r="I38" s="242" t="s">
        <v>352</v>
      </c>
      <c r="J38" s="242" t="s">
        <v>352</v>
      </c>
      <c r="K38" s="242" t="s">
        <v>352</v>
      </c>
      <c r="L38" s="242" t="s">
        <v>352</v>
      </c>
    </row>
    <row r="39" spans="1:12">
      <c r="A39" s="241" t="s">
        <v>58</v>
      </c>
      <c r="B39" s="237">
        <f t="shared" si="0"/>
        <v>2</v>
      </c>
      <c r="C39" s="237">
        <v>2</v>
      </c>
      <c r="D39" s="237">
        <v>0</v>
      </c>
      <c r="E39" s="143">
        <v>1</v>
      </c>
      <c r="F39" s="143">
        <f t="shared" si="1"/>
        <v>0</v>
      </c>
      <c r="G39" s="242" t="s">
        <v>352</v>
      </c>
      <c r="H39" s="242" t="s">
        <v>352</v>
      </c>
      <c r="I39" s="242" t="s">
        <v>352</v>
      </c>
      <c r="J39" s="242" t="s">
        <v>352</v>
      </c>
      <c r="K39" s="242" t="s">
        <v>352</v>
      </c>
      <c r="L39" s="242" t="s">
        <v>352</v>
      </c>
    </row>
    <row r="40" spans="1:12">
      <c r="A40" s="241" t="s">
        <v>59</v>
      </c>
      <c r="B40" s="237">
        <f t="shared" si="0"/>
        <v>3</v>
      </c>
      <c r="C40" s="237">
        <v>2</v>
      </c>
      <c r="D40" s="237">
        <v>1</v>
      </c>
      <c r="E40" s="143">
        <v>0</v>
      </c>
      <c r="F40" s="143">
        <f t="shared" si="1"/>
        <v>1</v>
      </c>
      <c r="G40" s="242">
        <v>1</v>
      </c>
      <c r="H40" s="242" t="s">
        <v>352</v>
      </c>
      <c r="I40" s="242" t="s">
        <v>352</v>
      </c>
      <c r="J40" s="242" t="s">
        <v>352</v>
      </c>
      <c r="K40" s="242" t="s">
        <v>352</v>
      </c>
      <c r="L40" s="242" t="s">
        <v>352</v>
      </c>
    </row>
    <row r="41" spans="1:12">
      <c r="A41" s="241" t="s">
        <v>60</v>
      </c>
      <c r="B41" s="237">
        <f t="shared" si="0"/>
        <v>2</v>
      </c>
      <c r="C41" s="237">
        <v>2</v>
      </c>
      <c r="D41" s="237">
        <v>0</v>
      </c>
      <c r="E41" s="143">
        <v>0</v>
      </c>
      <c r="F41" s="143">
        <f t="shared" si="1"/>
        <v>0</v>
      </c>
      <c r="G41" s="242" t="s">
        <v>352</v>
      </c>
      <c r="H41" s="242" t="s">
        <v>352</v>
      </c>
      <c r="I41" s="242" t="s">
        <v>352</v>
      </c>
      <c r="J41" s="242" t="s">
        <v>352</v>
      </c>
      <c r="K41" s="242" t="s">
        <v>352</v>
      </c>
      <c r="L41" s="242" t="s">
        <v>352</v>
      </c>
    </row>
    <row r="42" spans="1:12">
      <c r="A42" s="241" t="s">
        <v>61</v>
      </c>
      <c r="B42" s="237">
        <f t="shared" si="0"/>
        <v>8</v>
      </c>
      <c r="C42" s="237">
        <v>6</v>
      </c>
      <c r="D42" s="237">
        <v>2</v>
      </c>
      <c r="E42" s="143">
        <v>2</v>
      </c>
      <c r="F42" s="143">
        <f t="shared" si="1"/>
        <v>1</v>
      </c>
      <c r="G42" s="242" t="s">
        <v>352</v>
      </c>
      <c r="H42" s="242" t="s">
        <v>352</v>
      </c>
      <c r="I42" s="242" t="s">
        <v>352</v>
      </c>
      <c r="J42" s="242" t="s">
        <v>352</v>
      </c>
      <c r="K42" s="242">
        <v>1</v>
      </c>
      <c r="L42" s="242" t="s">
        <v>352</v>
      </c>
    </row>
    <row r="43" spans="1:12">
      <c r="A43" s="241" t="s">
        <v>62</v>
      </c>
      <c r="B43" s="237">
        <f t="shared" si="0"/>
        <v>23</v>
      </c>
      <c r="C43" s="237">
        <v>12</v>
      </c>
      <c r="D43" s="237">
        <v>11</v>
      </c>
      <c r="E43" s="143">
        <v>6</v>
      </c>
      <c r="F43" s="143">
        <f t="shared" si="1"/>
        <v>4</v>
      </c>
      <c r="G43" s="242" t="s">
        <v>352</v>
      </c>
      <c r="H43" s="242">
        <v>1</v>
      </c>
      <c r="I43" s="242" t="s">
        <v>352</v>
      </c>
      <c r="J43" s="242">
        <v>1</v>
      </c>
      <c r="K43" s="242">
        <v>2</v>
      </c>
      <c r="L43" s="242" t="s">
        <v>352</v>
      </c>
    </row>
    <row r="44" spans="1:12">
      <c r="A44" s="241" t="s">
        <v>63</v>
      </c>
      <c r="B44" s="237">
        <f t="shared" si="0"/>
        <v>3</v>
      </c>
      <c r="C44" s="237">
        <v>2</v>
      </c>
      <c r="D44" s="237">
        <v>1</v>
      </c>
      <c r="E44" s="143">
        <v>1</v>
      </c>
      <c r="F44" s="143">
        <f t="shared" si="1"/>
        <v>0</v>
      </c>
      <c r="G44" s="242"/>
      <c r="H44" s="242" t="s">
        <v>352</v>
      </c>
      <c r="I44" s="242" t="s">
        <v>352</v>
      </c>
      <c r="J44" s="242" t="s">
        <v>352</v>
      </c>
      <c r="K44" s="242" t="s">
        <v>352</v>
      </c>
      <c r="L44" s="242" t="s">
        <v>352</v>
      </c>
    </row>
    <row r="45" spans="1:12">
      <c r="A45" s="249" t="s">
        <v>65</v>
      </c>
      <c r="B45" s="249">
        <f t="shared" ref="B45:L45" si="2">SUM(B30:B44)</f>
        <v>63</v>
      </c>
      <c r="C45" s="249">
        <f t="shared" si="2"/>
        <v>39</v>
      </c>
      <c r="D45" s="249">
        <f t="shared" si="2"/>
        <v>24</v>
      </c>
      <c r="E45" s="154">
        <f t="shared" si="2"/>
        <v>13</v>
      </c>
      <c r="F45" s="154">
        <f t="shared" si="2"/>
        <v>8</v>
      </c>
      <c r="G45" s="244">
        <f t="shared" si="2"/>
        <v>1</v>
      </c>
      <c r="H45" s="244">
        <f t="shared" si="2"/>
        <v>1</v>
      </c>
      <c r="I45" s="244">
        <f t="shared" si="2"/>
        <v>0</v>
      </c>
      <c r="J45" s="244">
        <f t="shared" si="2"/>
        <v>2</v>
      </c>
      <c r="K45" s="244">
        <f t="shared" si="2"/>
        <v>4</v>
      </c>
      <c r="L45" s="244">
        <f t="shared" si="2"/>
        <v>0</v>
      </c>
    </row>
    <row r="46" spans="1:12">
      <c r="A46" s="266" t="s">
        <v>371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</row>
    <row r="47" spans="1:12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</row>
  </sheetData>
  <mergeCells count="9">
    <mergeCell ref="A25:L25"/>
    <mergeCell ref="A27:A29"/>
    <mergeCell ref="B27:D27"/>
    <mergeCell ref="E27:L27"/>
    <mergeCell ref="B28:B29"/>
    <mergeCell ref="C28:D28"/>
    <mergeCell ref="E28:E29"/>
    <mergeCell ref="F28:F29"/>
    <mergeCell ref="G28:L2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N21" sqref="N21"/>
    </sheetView>
  </sheetViews>
  <sheetFormatPr defaultRowHeight="12"/>
  <cols>
    <col min="1" max="1" width="15.5703125" style="267" customWidth="1"/>
    <col min="2" max="3" width="11.28515625" style="267" customWidth="1"/>
    <col min="4" max="4" width="10.5703125" style="267" customWidth="1"/>
    <col min="5" max="6" width="7.42578125" style="267" customWidth="1"/>
    <col min="7" max="7" width="9.42578125" style="267" customWidth="1"/>
    <col min="8" max="8" width="9.5703125" style="267" customWidth="1"/>
    <col min="9" max="9" width="11.140625" style="267" customWidth="1"/>
    <col min="10" max="256" width="9.140625" style="267"/>
    <col min="257" max="257" width="15.5703125" style="267" customWidth="1"/>
    <col min="258" max="259" width="11.28515625" style="267" customWidth="1"/>
    <col min="260" max="260" width="10.5703125" style="267" customWidth="1"/>
    <col min="261" max="262" width="7.42578125" style="267" customWidth="1"/>
    <col min="263" max="263" width="9.42578125" style="267" customWidth="1"/>
    <col min="264" max="264" width="9.5703125" style="267" customWidth="1"/>
    <col min="265" max="265" width="11.140625" style="267" customWidth="1"/>
    <col min="266" max="512" width="9.140625" style="267"/>
    <col min="513" max="513" width="15.5703125" style="267" customWidth="1"/>
    <col min="514" max="515" width="11.28515625" style="267" customWidth="1"/>
    <col min="516" max="516" width="10.5703125" style="267" customWidth="1"/>
    <col min="517" max="518" width="7.42578125" style="267" customWidth="1"/>
    <col min="519" max="519" width="9.42578125" style="267" customWidth="1"/>
    <col min="520" max="520" width="9.5703125" style="267" customWidth="1"/>
    <col min="521" max="521" width="11.140625" style="267" customWidth="1"/>
    <col min="522" max="768" width="9.140625" style="267"/>
    <col min="769" max="769" width="15.5703125" style="267" customWidth="1"/>
    <col min="770" max="771" width="11.28515625" style="267" customWidth="1"/>
    <col min="772" max="772" width="10.5703125" style="267" customWidth="1"/>
    <col min="773" max="774" width="7.42578125" style="267" customWidth="1"/>
    <col min="775" max="775" width="9.42578125" style="267" customWidth="1"/>
    <col min="776" max="776" width="9.5703125" style="267" customWidth="1"/>
    <col min="777" max="777" width="11.140625" style="267" customWidth="1"/>
    <col min="778" max="1024" width="9.140625" style="267"/>
    <col min="1025" max="1025" width="15.5703125" style="267" customWidth="1"/>
    <col min="1026" max="1027" width="11.28515625" style="267" customWidth="1"/>
    <col min="1028" max="1028" width="10.5703125" style="267" customWidth="1"/>
    <col min="1029" max="1030" width="7.42578125" style="267" customWidth="1"/>
    <col min="1031" max="1031" width="9.42578125" style="267" customWidth="1"/>
    <col min="1032" max="1032" width="9.5703125" style="267" customWidth="1"/>
    <col min="1033" max="1033" width="11.140625" style="267" customWidth="1"/>
    <col min="1034" max="1280" width="9.140625" style="267"/>
    <col min="1281" max="1281" width="15.5703125" style="267" customWidth="1"/>
    <col min="1282" max="1283" width="11.28515625" style="267" customWidth="1"/>
    <col min="1284" max="1284" width="10.5703125" style="267" customWidth="1"/>
    <col min="1285" max="1286" width="7.42578125" style="267" customWidth="1"/>
    <col min="1287" max="1287" width="9.42578125" style="267" customWidth="1"/>
    <col min="1288" max="1288" width="9.5703125" style="267" customWidth="1"/>
    <col min="1289" max="1289" width="11.140625" style="267" customWidth="1"/>
    <col min="1290" max="1536" width="9.140625" style="267"/>
    <col min="1537" max="1537" width="15.5703125" style="267" customWidth="1"/>
    <col min="1538" max="1539" width="11.28515625" style="267" customWidth="1"/>
    <col min="1540" max="1540" width="10.5703125" style="267" customWidth="1"/>
    <col min="1541" max="1542" width="7.42578125" style="267" customWidth="1"/>
    <col min="1543" max="1543" width="9.42578125" style="267" customWidth="1"/>
    <col min="1544" max="1544" width="9.5703125" style="267" customWidth="1"/>
    <col min="1545" max="1545" width="11.140625" style="267" customWidth="1"/>
    <col min="1546" max="1792" width="9.140625" style="267"/>
    <col min="1793" max="1793" width="15.5703125" style="267" customWidth="1"/>
    <col min="1794" max="1795" width="11.28515625" style="267" customWidth="1"/>
    <col min="1796" max="1796" width="10.5703125" style="267" customWidth="1"/>
    <col min="1797" max="1798" width="7.42578125" style="267" customWidth="1"/>
    <col min="1799" max="1799" width="9.42578125" style="267" customWidth="1"/>
    <col min="1800" max="1800" width="9.5703125" style="267" customWidth="1"/>
    <col min="1801" max="1801" width="11.140625" style="267" customWidth="1"/>
    <col min="1802" max="2048" width="9.140625" style="267"/>
    <col min="2049" max="2049" width="15.5703125" style="267" customWidth="1"/>
    <col min="2050" max="2051" width="11.28515625" style="267" customWidth="1"/>
    <col min="2052" max="2052" width="10.5703125" style="267" customWidth="1"/>
    <col min="2053" max="2054" width="7.42578125" style="267" customWidth="1"/>
    <col min="2055" max="2055" width="9.42578125" style="267" customWidth="1"/>
    <col min="2056" max="2056" width="9.5703125" style="267" customWidth="1"/>
    <col min="2057" max="2057" width="11.140625" style="267" customWidth="1"/>
    <col min="2058" max="2304" width="9.140625" style="267"/>
    <col min="2305" max="2305" width="15.5703125" style="267" customWidth="1"/>
    <col min="2306" max="2307" width="11.28515625" style="267" customWidth="1"/>
    <col min="2308" max="2308" width="10.5703125" style="267" customWidth="1"/>
    <col min="2309" max="2310" width="7.42578125" style="267" customWidth="1"/>
    <col min="2311" max="2311" width="9.42578125" style="267" customWidth="1"/>
    <col min="2312" max="2312" width="9.5703125" style="267" customWidth="1"/>
    <col min="2313" max="2313" width="11.140625" style="267" customWidth="1"/>
    <col min="2314" max="2560" width="9.140625" style="267"/>
    <col min="2561" max="2561" width="15.5703125" style="267" customWidth="1"/>
    <col min="2562" max="2563" width="11.28515625" style="267" customWidth="1"/>
    <col min="2564" max="2564" width="10.5703125" style="267" customWidth="1"/>
    <col min="2565" max="2566" width="7.42578125" style="267" customWidth="1"/>
    <col min="2567" max="2567" width="9.42578125" style="267" customWidth="1"/>
    <col min="2568" max="2568" width="9.5703125" style="267" customWidth="1"/>
    <col min="2569" max="2569" width="11.140625" style="267" customWidth="1"/>
    <col min="2570" max="2816" width="9.140625" style="267"/>
    <col min="2817" max="2817" width="15.5703125" style="267" customWidth="1"/>
    <col min="2818" max="2819" width="11.28515625" style="267" customWidth="1"/>
    <col min="2820" max="2820" width="10.5703125" style="267" customWidth="1"/>
    <col min="2821" max="2822" width="7.42578125" style="267" customWidth="1"/>
    <col min="2823" max="2823" width="9.42578125" style="267" customWidth="1"/>
    <col min="2824" max="2824" width="9.5703125" style="267" customWidth="1"/>
    <col min="2825" max="2825" width="11.140625" style="267" customWidth="1"/>
    <col min="2826" max="3072" width="9.140625" style="267"/>
    <col min="3073" max="3073" width="15.5703125" style="267" customWidth="1"/>
    <col min="3074" max="3075" width="11.28515625" style="267" customWidth="1"/>
    <col min="3076" max="3076" width="10.5703125" style="267" customWidth="1"/>
    <col min="3077" max="3078" width="7.42578125" style="267" customWidth="1"/>
    <col min="3079" max="3079" width="9.42578125" style="267" customWidth="1"/>
    <col min="3080" max="3080" width="9.5703125" style="267" customWidth="1"/>
    <col min="3081" max="3081" width="11.140625" style="267" customWidth="1"/>
    <col min="3082" max="3328" width="9.140625" style="267"/>
    <col min="3329" max="3329" width="15.5703125" style="267" customWidth="1"/>
    <col min="3330" max="3331" width="11.28515625" style="267" customWidth="1"/>
    <col min="3332" max="3332" width="10.5703125" style="267" customWidth="1"/>
    <col min="3333" max="3334" width="7.42578125" style="267" customWidth="1"/>
    <col min="3335" max="3335" width="9.42578125" style="267" customWidth="1"/>
    <col min="3336" max="3336" width="9.5703125" style="267" customWidth="1"/>
    <col min="3337" max="3337" width="11.140625" style="267" customWidth="1"/>
    <col min="3338" max="3584" width="9.140625" style="267"/>
    <col min="3585" max="3585" width="15.5703125" style="267" customWidth="1"/>
    <col min="3586" max="3587" width="11.28515625" style="267" customWidth="1"/>
    <col min="3588" max="3588" width="10.5703125" style="267" customWidth="1"/>
    <col min="3589" max="3590" width="7.42578125" style="267" customWidth="1"/>
    <col min="3591" max="3591" width="9.42578125" style="267" customWidth="1"/>
    <col min="3592" max="3592" width="9.5703125" style="267" customWidth="1"/>
    <col min="3593" max="3593" width="11.140625" style="267" customWidth="1"/>
    <col min="3594" max="3840" width="9.140625" style="267"/>
    <col min="3841" max="3841" width="15.5703125" style="267" customWidth="1"/>
    <col min="3842" max="3843" width="11.28515625" style="267" customWidth="1"/>
    <col min="3844" max="3844" width="10.5703125" style="267" customWidth="1"/>
    <col min="3845" max="3846" width="7.42578125" style="267" customWidth="1"/>
    <col min="3847" max="3847" width="9.42578125" style="267" customWidth="1"/>
    <col min="3848" max="3848" width="9.5703125" style="267" customWidth="1"/>
    <col min="3849" max="3849" width="11.140625" style="267" customWidth="1"/>
    <col min="3850" max="4096" width="9.140625" style="267"/>
    <col min="4097" max="4097" width="15.5703125" style="267" customWidth="1"/>
    <col min="4098" max="4099" width="11.28515625" style="267" customWidth="1"/>
    <col min="4100" max="4100" width="10.5703125" style="267" customWidth="1"/>
    <col min="4101" max="4102" width="7.42578125" style="267" customWidth="1"/>
    <col min="4103" max="4103" width="9.42578125" style="267" customWidth="1"/>
    <col min="4104" max="4104" width="9.5703125" style="267" customWidth="1"/>
    <col min="4105" max="4105" width="11.140625" style="267" customWidth="1"/>
    <col min="4106" max="4352" width="9.140625" style="267"/>
    <col min="4353" max="4353" width="15.5703125" style="267" customWidth="1"/>
    <col min="4354" max="4355" width="11.28515625" style="267" customWidth="1"/>
    <col min="4356" max="4356" width="10.5703125" style="267" customWidth="1"/>
    <col min="4357" max="4358" width="7.42578125" style="267" customWidth="1"/>
    <col min="4359" max="4359" width="9.42578125" style="267" customWidth="1"/>
    <col min="4360" max="4360" width="9.5703125" style="267" customWidth="1"/>
    <col min="4361" max="4361" width="11.140625" style="267" customWidth="1"/>
    <col min="4362" max="4608" width="9.140625" style="267"/>
    <col min="4609" max="4609" width="15.5703125" style="267" customWidth="1"/>
    <col min="4610" max="4611" width="11.28515625" style="267" customWidth="1"/>
    <col min="4612" max="4612" width="10.5703125" style="267" customWidth="1"/>
    <col min="4613" max="4614" width="7.42578125" style="267" customWidth="1"/>
    <col min="4615" max="4615" width="9.42578125" style="267" customWidth="1"/>
    <col min="4616" max="4616" width="9.5703125" style="267" customWidth="1"/>
    <col min="4617" max="4617" width="11.140625" style="267" customWidth="1"/>
    <col min="4618" max="4864" width="9.140625" style="267"/>
    <col min="4865" max="4865" width="15.5703125" style="267" customWidth="1"/>
    <col min="4866" max="4867" width="11.28515625" style="267" customWidth="1"/>
    <col min="4868" max="4868" width="10.5703125" style="267" customWidth="1"/>
    <col min="4869" max="4870" width="7.42578125" style="267" customWidth="1"/>
    <col min="4871" max="4871" width="9.42578125" style="267" customWidth="1"/>
    <col min="4872" max="4872" width="9.5703125" style="267" customWidth="1"/>
    <col min="4873" max="4873" width="11.140625" style="267" customWidth="1"/>
    <col min="4874" max="5120" width="9.140625" style="267"/>
    <col min="5121" max="5121" width="15.5703125" style="267" customWidth="1"/>
    <col min="5122" max="5123" width="11.28515625" style="267" customWidth="1"/>
    <col min="5124" max="5124" width="10.5703125" style="267" customWidth="1"/>
    <col min="5125" max="5126" width="7.42578125" style="267" customWidth="1"/>
    <col min="5127" max="5127" width="9.42578125" style="267" customWidth="1"/>
    <col min="5128" max="5128" width="9.5703125" style="267" customWidth="1"/>
    <col min="5129" max="5129" width="11.140625" style="267" customWidth="1"/>
    <col min="5130" max="5376" width="9.140625" style="267"/>
    <col min="5377" max="5377" width="15.5703125" style="267" customWidth="1"/>
    <col min="5378" max="5379" width="11.28515625" style="267" customWidth="1"/>
    <col min="5380" max="5380" width="10.5703125" style="267" customWidth="1"/>
    <col min="5381" max="5382" width="7.42578125" style="267" customWidth="1"/>
    <col min="5383" max="5383" width="9.42578125" style="267" customWidth="1"/>
    <col min="5384" max="5384" width="9.5703125" style="267" customWidth="1"/>
    <col min="5385" max="5385" width="11.140625" style="267" customWidth="1"/>
    <col min="5386" max="5632" width="9.140625" style="267"/>
    <col min="5633" max="5633" width="15.5703125" style="267" customWidth="1"/>
    <col min="5634" max="5635" width="11.28515625" style="267" customWidth="1"/>
    <col min="5636" max="5636" width="10.5703125" style="267" customWidth="1"/>
    <col min="5637" max="5638" width="7.42578125" style="267" customWidth="1"/>
    <col min="5639" max="5639" width="9.42578125" style="267" customWidth="1"/>
    <col min="5640" max="5640" width="9.5703125" style="267" customWidth="1"/>
    <col min="5641" max="5641" width="11.140625" style="267" customWidth="1"/>
    <col min="5642" max="5888" width="9.140625" style="267"/>
    <col min="5889" max="5889" width="15.5703125" style="267" customWidth="1"/>
    <col min="5890" max="5891" width="11.28515625" style="267" customWidth="1"/>
    <col min="5892" max="5892" width="10.5703125" style="267" customWidth="1"/>
    <col min="5893" max="5894" width="7.42578125" style="267" customWidth="1"/>
    <col min="5895" max="5895" width="9.42578125" style="267" customWidth="1"/>
    <col min="5896" max="5896" width="9.5703125" style="267" customWidth="1"/>
    <col min="5897" max="5897" width="11.140625" style="267" customWidth="1"/>
    <col min="5898" max="6144" width="9.140625" style="267"/>
    <col min="6145" max="6145" width="15.5703125" style="267" customWidth="1"/>
    <col min="6146" max="6147" width="11.28515625" style="267" customWidth="1"/>
    <col min="6148" max="6148" width="10.5703125" style="267" customWidth="1"/>
    <col min="6149" max="6150" width="7.42578125" style="267" customWidth="1"/>
    <col min="6151" max="6151" width="9.42578125" style="267" customWidth="1"/>
    <col min="6152" max="6152" width="9.5703125" style="267" customWidth="1"/>
    <col min="6153" max="6153" width="11.140625" style="267" customWidth="1"/>
    <col min="6154" max="6400" width="9.140625" style="267"/>
    <col min="6401" max="6401" width="15.5703125" style="267" customWidth="1"/>
    <col min="6402" max="6403" width="11.28515625" style="267" customWidth="1"/>
    <col min="6404" max="6404" width="10.5703125" style="267" customWidth="1"/>
    <col min="6405" max="6406" width="7.42578125" style="267" customWidth="1"/>
    <col min="6407" max="6407" width="9.42578125" style="267" customWidth="1"/>
    <col min="6408" max="6408" width="9.5703125" style="267" customWidth="1"/>
    <col min="6409" max="6409" width="11.140625" style="267" customWidth="1"/>
    <col min="6410" max="6656" width="9.140625" style="267"/>
    <col min="6657" max="6657" width="15.5703125" style="267" customWidth="1"/>
    <col min="6658" max="6659" width="11.28515625" style="267" customWidth="1"/>
    <col min="6660" max="6660" width="10.5703125" style="267" customWidth="1"/>
    <col min="6661" max="6662" width="7.42578125" style="267" customWidth="1"/>
    <col min="6663" max="6663" width="9.42578125" style="267" customWidth="1"/>
    <col min="6664" max="6664" width="9.5703125" style="267" customWidth="1"/>
    <col min="6665" max="6665" width="11.140625" style="267" customWidth="1"/>
    <col min="6666" max="6912" width="9.140625" style="267"/>
    <col min="6913" max="6913" width="15.5703125" style="267" customWidth="1"/>
    <col min="6914" max="6915" width="11.28515625" style="267" customWidth="1"/>
    <col min="6916" max="6916" width="10.5703125" style="267" customWidth="1"/>
    <col min="6917" max="6918" width="7.42578125" style="267" customWidth="1"/>
    <col min="6919" max="6919" width="9.42578125" style="267" customWidth="1"/>
    <col min="6920" max="6920" width="9.5703125" style="267" customWidth="1"/>
    <col min="6921" max="6921" width="11.140625" style="267" customWidth="1"/>
    <col min="6922" max="7168" width="9.140625" style="267"/>
    <col min="7169" max="7169" width="15.5703125" style="267" customWidth="1"/>
    <col min="7170" max="7171" width="11.28515625" style="267" customWidth="1"/>
    <col min="7172" max="7172" width="10.5703125" style="267" customWidth="1"/>
    <col min="7173" max="7174" width="7.42578125" style="267" customWidth="1"/>
    <col min="7175" max="7175" width="9.42578125" style="267" customWidth="1"/>
    <col min="7176" max="7176" width="9.5703125" style="267" customWidth="1"/>
    <col min="7177" max="7177" width="11.140625" style="267" customWidth="1"/>
    <col min="7178" max="7424" width="9.140625" style="267"/>
    <col min="7425" max="7425" width="15.5703125" style="267" customWidth="1"/>
    <col min="7426" max="7427" width="11.28515625" style="267" customWidth="1"/>
    <col min="7428" max="7428" width="10.5703125" style="267" customWidth="1"/>
    <col min="7429" max="7430" width="7.42578125" style="267" customWidth="1"/>
    <col min="7431" max="7431" width="9.42578125" style="267" customWidth="1"/>
    <col min="7432" max="7432" width="9.5703125" style="267" customWidth="1"/>
    <col min="7433" max="7433" width="11.140625" style="267" customWidth="1"/>
    <col min="7434" max="7680" width="9.140625" style="267"/>
    <col min="7681" max="7681" width="15.5703125" style="267" customWidth="1"/>
    <col min="7682" max="7683" width="11.28515625" style="267" customWidth="1"/>
    <col min="7684" max="7684" width="10.5703125" style="267" customWidth="1"/>
    <col min="7685" max="7686" width="7.42578125" style="267" customWidth="1"/>
    <col min="7687" max="7687" width="9.42578125" style="267" customWidth="1"/>
    <col min="7688" max="7688" width="9.5703125" style="267" customWidth="1"/>
    <col min="7689" max="7689" width="11.140625" style="267" customWidth="1"/>
    <col min="7690" max="7936" width="9.140625" style="267"/>
    <col min="7937" max="7937" width="15.5703125" style="267" customWidth="1"/>
    <col min="7938" max="7939" width="11.28515625" style="267" customWidth="1"/>
    <col min="7940" max="7940" width="10.5703125" style="267" customWidth="1"/>
    <col min="7941" max="7942" width="7.42578125" style="267" customWidth="1"/>
    <col min="7943" max="7943" width="9.42578125" style="267" customWidth="1"/>
    <col min="7944" max="7944" width="9.5703125" style="267" customWidth="1"/>
    <col min="7945" max="7945" width="11.140625" style="267" customWidth="1"/>
    <col min="7946" max="8192" width="9.140625" style="267"/>
    <col min="8193" max="8193" width="15.5703125" style="267" customWidth="1"/>
    <col min="8194" max="8195" width="11.28515625" style="267" customWidth="1"/>
    <col min="8196" max="8196" width="10.5703125" style="267" customWidth="1"/>
    <col min="8197" max="8198" width="7.42578125" style="267" customWidth="1"/>
    <col min="8199" max="8199" width="9.42578125" style="267" customWidth="1"/>
    <col min="8200" max="8200" width="9.5703125" style="267" customWidth="1"/>
    <col min="8201" max="8201" width="11.140625" style="267" customWidth="1"/>
    <col min="8202" max="8448" width="9.140625" style="267"/>
    <col min="8449" max="8449" width="15.5703125" style="267" customWidth="1"/>
    <col min="8450" max="8451" width="11.28515625" style="267" customWidth="1"/>
    <col min="8452" max="8452" width="10.5703125" style="267" customWidth="1"/>
    <col min="8453" max="8454" width="7.42578125" style="267" customWidth="1"/>
    <col min="8455" max="8455" width="9.42578125" style="267" customWidth="1"/>
    <col min="8456" max="8456" width="9.5703125" style="267" customWidth="1"/>
    <col min="8457" max="8457" width="11.140625" style="267" customWidth="1"/>
    <col min="8458" max="8704" width="9.140625" style="267"/>
    <col min="8705" max="8705" width="15.5703125" style="267" customWidth="1"/>
    <col min="8706" max="8707" width="11.28515625" style="267" customWidth="1"/>
    <col min="8708" max="8708" width="10.5703125" style="267" customWidth="1"/>
    <col min="8709" max="8710" width="7.42578125" style="267" customWidth="1"/>
    <col min="8711" max="8711" width="9.42578125" style="267" customWidth="1"/>
    <col min="8712" max="8712" width="9.5703125" style="267" customWidth="1"/>
    <col min="8713" max="8713" width="11.140625" style="267" customWidth="1"/>
    <col min="8714" max="8960" width="9.140625" style="267"/>
    <col min="8961" max="8961" width="15.5703125" style="267" customWidth="1"/>
    <col min="8962" max="8963" width="11.28515625" style="267" customWidth="1"/>
    <col min="8964" max="8964" width="10.5703125" style="267" customWidth="1"/>
    <col min="8965" max="8966" width="7.42578125" style="267" customWidth="1"/>
    <col min="8967" max="8967" width="9.42578125" style="267" customWidth="1"/>
    <col min="8968" max="8968" width="9.5703125" style="267" customWidth="1"/>
    <col min="8969" max="8969" width="11.140625" style="267" customWidth="1"/>
    <col min="8970" max="9216" width="9.140625" style="267"/>
    <col min="9217" max="9217" width="15.5703125" style="267" customWidth="1"/>
    <col min="9218" max="9219" width="11.28515625" style="267" customWidth="1"/>
    <col min="9220" max="9220" width="10.5703125" style="267" customWidth="1"/>
    <col min="9221" max="9222" width="7.42578125" style="267" customWidth="1"/>
    <col min="9223" max="9223" width="9.42578125" style="267" customWidth="1"/>
    <col min="9224" max="9224" width="9.5703125" style="267" customWidth="1"/>
    <col min="9225" max="9225" width="11.140625" style="267" customWidth="1"/>
    <col min="9226" max="9472" width="9.140625" style="267"/>
    <col min="9473" max="9473" width="15.5703125" style="267" customWidth="1"/>
    <col min="9474" max="9475" width="11.28515625" style="267" customWidth="1"/>
    <col min="9476" max="9476" width="10.5703125" style="267" customWidth="1"/>
    <col min="9477" max="9478" width="7.42578125" style="267" customWidth="1"/>
    <col min="9479" max="9479" width="9.42578125" style="267" customWidth="1"/>
    <col min="9480" max="9480" width="9.5703125" style="267" customWidth="1"/>
    <col min="9481" max="9481" width="11.140625" style="267" customWidth="1"/>
    <col min="9482" max="9728" width="9.140625" style="267"/>
    <col min="9729" max="9729" width="15.5703125" style="267" customWidth="1"/>
    <col min="9730" max="9731" width="11.28515625" style="267" customWidth="1"/>
    <col min="9732" max="9732" width="10.5703125" style="267" customWidth="1"/>
    <col min="9733" max="9734" width="7.42578125" style="267" customWidth="1"/>
    <col min="9735" max="9735" width="9.42578125" style="267" customWidth="1"/>
    <col min="9736" max="9736" width="9.5703125" style="267" customWidth="1"/>
    <col min="9737" max="9737" width="11.140625" style="267" customWidth="1"/>
    <col min="9738" max="9984" width="9.140625" style="267"/>
    <col min="9985" max="9985" width="15.5703125" style="267" customWidth="1"/>
    <col min="9986" max="9987" width="11.28515625" style="267" customWidth="1"/>
    <col min="9988" max="9988" width="10.5703125" style="267" customWidth="1"/>
    <col min="9989" max="9990" width="7.42578125" style="267" customWidth="1"/>
    <col min="9991" max="9991" width="9.42578125" style="267" customWidth="1"/>
    <col min="9992" max="9992" width="9.5703125" style="267" customWidth="1"/>
    <col min="9993" max="9993" width="11.140625" style="267" customWidth="1"/>
    <col min="9994" max="10240" width="9.140625" style="267"/>
    <col min="10241" max="10241" width="15.5703125" style="267" customWidth="1"/>
    <col min="10242" max="10243" width="11.28515625" style="267" customWidth="1"/>
    <col min="10244" max="10244" width="10.5703125" style="267" customWidth="1"/>
    <col min="10245" max="10246" width="7.42578125" style="267" customWidth="1"/>
    <col min="10247" max="10247" width="9.42578125" style="267" customWidth="1"/>
    <col min="10248" max="10248" width="9.5703125" style="267" customWidth="1"/>
    <col min="10249" max="10249" width="11.140625" style="267" customWidth="1"/>
    <col min="10250" max="10496" width="9.140625" style="267"/>
    <col min="10497" max="10497" width="15.5703125" style="267" customWidth="1"/>
    <col min="10498" max="10499" width="11.28515625" style="267" customWidth="1"/>
    <col min="10500" max="10500" width="10.5703125" style="267" customWidth="1"/>
    <col min="10501" max="10502" width="7.42578125" style="267" customWidth="1"/>
    <col min="10503" max="10503" width="9.42578125" style="267" customWidth="1"/>
    <col min="10504" max="10504" width="9.5703125" style="267" customWidth="1"/>
    <col min="10505" max="10505" width="11.140625" style="267" customWidth="1"/>
    <col min="10506" max="10752" width="9.140625" style="267"/>
    <col min="10753" max="10753" width="15.5703125" style="267" customWidth="1"/>
    <col min="10754" max="10755" width="11.28515625" style="267" customWidth="1"/>
    <col min="10756" max="10756" width="10.5703125" style="267" customWidth="1"/>
    <col min="10757" max="10758" width="7.42578125" style="267" customWidth="1"/>
    <col min="10759" max="10759" width="9.42578125" style="267" customWidth="1"/>
    <col min="10760" max="10760" width="9.5703125" style="267" customWidth="1"/>
    <col min="10761" max="10761" width="11.140625" style="267" customWidth="1"/>
    <col min="10762" max="11008" width="9.140625" style="267"/>
    <col min="11009" max="11009" width="15.5703125" style="267" customWidth="1"/>
    <col min="11010" max="11011" width="11.28515625" style="267" customWidth="1"/>
    <col min="11012" max="11012" width="10.5703125" style="267" customWidth="1"/>
    <col min="11013" max="11014" width="7.42578125" style="267" customWidth="1"/>
    <col min="11015" max="11015" width="9.42578125" style="267" customWidth="1"/>
    <col min="11016" max="11016" width="9.5703125" style="267" customWidth="1"/>
    <col min="11017" max="11017" width="11.140625" style="267" customWidth="1"/>
    <col min="11018" max="11264" width="9.140625" style="267"/>
    <col min="11265" max="11265" width="15.5703125" style="267" customWidth="1"/>
    <col min="11266" max="11267" width="11.28515625" style="267" customWidth="1"/>
    <col min="11268" max="11268" width="10.5703125" style="267" customWidth="1"/>
    <col min="11269" max="11270" width="7.42578125" style="267" customWidth="1"/>
    <col min="11271" max="11271" width="9.42578125" style="267" customWidth="1"/>
    <col min="11272" max="11272" width="9.5703125" style="267" customWidth="1"/>
    <col min="11273" max="11273" width="11.140625" style="267" customWidth="1"/>
    <col min="11274" max="11520" width="9.140625" style="267"/>
    <col min="11521" max="11521" width="15.5703125" style="267" customWidth="1"/>
    <col min="11522" max="11523" width="11.28515625" style="267" customWidth="1"/>
    <col min="11524" max="11524" width="10.5703125" style="267" customWidth="1"/>
    <col min="11525" max="11526" width="7.42578125" style="267" customWidth="1"/>
    <col min="11527" max="11527" width="9.42578125" style="267" customWidth="1"/>
    <col min="11528" max="11528" width="9.5703125" style="267" customWidth="1"/>
    <col min="11529" max="11529" width="11.140625" style="267" customWidth="1"/>
    <col min="11530" max="11776" width="9.140625" style="267"/>
    <col min="11777" max="11777" width="15.5703125" style="267" customWidth="1"/>
    <col min="11778" max="11779" width="11.28515625" style="267" customWidth="1"/>
    <col min="11780" max="11780" width="10.5703125" style="267" customWidth="1"/>
    <col min="11781" max="11782" width="7.42578125" style="267" customWidth="1"/>
    <col min="11783" max="11783" width="9.42578125" style="267" customWidth="1"/>
    <col min="11784" max="11784" width="9.5703125" style="267" customWidth="1"/>
    <col min="11785" max="11785" width="11.140625" style="267" customWidth="1"/>
    <col min="11786" max="12032" width="9.140625" style="267"/>
    <col min="12033" max="12033" width="15.5703125" style="267" customWidth="1"/>
    <col min="12034" max="12035" width="11.28515625" style="267" customWidth="1"/>
    <col min="12036" max="12036" width="10.5703125" style="267" customWidth="1"/>
    <col min="12037" max="12038" width="7.42578125" style="267" customWidth="1"/>
    <col min="12039" max="12039" width="9.42578125" style="267" customWidth="1"/>
    <col min="12040" max="12040" width="9.5703125" style="267" customWidth="1"/>
    <col min="12041" max="12041" width="11.140625" style="267" customWidth="1"/>
    <col min="12042" max="12288" width="9.140625" style="267"/>
    <col min="12289" max="12289" width="15.5703125" style="267" customWidth="1"/>
    <col min="12290" max="12291" width="11.28515625" style="267" customWidth="1"/>
    <col min="12292" max="12292" width="10.5703125" style="267" customWidth="1"/>
    <col min="12293" max="12294" width="7.42578125" style="267" customWidth="1"/>
    <col min="12295" max="12295" width="9.42578125" style="267" customWidth="1"/>
    <col min="12296" max="12296" width="9.5703125" style="267" customWidth="1"/>
    <col min="12297" max="12297" width="11.140625" style="267" customWidth="1"/>
    <col min="12298" max="12544" width="9.140625" style="267"/>
    <col min="12545" max="12545" width="15.5703125" style="267" customWidth="1"/>
    <col min="12546" max="12547" width="11.28515625" style="267" customWidth="1"/>
    <col min="12548" max="12548" width="10.5703125" style="267" customWidth="1"/>
    <col min="12549" max="12550" width="7.42578125" style="267" customWidth="1"/>
    <col min="12551" max="12551" width="9.42578125" style="267" customWidth="1"/>
    <col min="12552" max="12552" width="9.5703125" style="267" customWidth="1"/>
    <col min="12553" max="12553" width="11.140625" style="267" customWidth="1"/>
    <col min="12554" max="12800" width="9.140625" style="267"/>
    <col min="12801" max="12801" width="15.5703125" style="267" customWidth="1"/>
    <col min="12802" max="12803" width="11.28515625" style="267" customWidth="1"/>
    <col min="12804" max="12804" width="10.5703125" style="267" customWidth="1"/>
    <col min="12805" max="12806" width="7.42578125" style="267" customWidth="1"/>
    <col min="12807" max="12807" width="9.42578125" style="267" customWidth="1"/>
    <col min="12808" max="12808" width="9.5703125" style="267" customWidth="1"/>
    <col min="12809" max="12809" width="11.140625" style="267" customWidth="1"/>
    <col min="12810" max="13056" width="9.140625" style="267"/>
    <col min="13057" max="13057" width="15.5703125" style="267" customWidth="1"/>
    <col min="13058" max="13059" width="11.28515625" style="267" customWidth="1"/>
    <col min="13060" max="13060" width="10.5703125" style="267" customWidth="1"/>
    <col min="13061" max="13062" width="7.42578125" style="267" customWidth="1"/>
    <col min="13063" max="13063" width="9.42578125" style="267" customWidth="1"/>
    <col min="13064" max="13064" width="9.5703125" style="267" customWidth="1"/>
    <col min="13065" max="13065" width="11.140625" style="267" customWidth="1"/>
    <col min="13066" max="13312" width="9.140625" style="267"/>
    <col min="13313" max="13313" width="15.5703125" style="267" customWidth="1"/>
    <col min="13314" max="13315" width="11.28515625" style="267" customWidth="1"/>
    <col min="13316" max="13316" width="10.5703125" style="267" customWidth="1"/>
    <col min="13317" max="13318" width="7.42578125" style="267" customWidth="1"/>
    <col min="13319" max="13319" width="9.42578125" style="267" customWidth="1"/>
    <col min="13320" max="13320" width="9.5703125" style="267" customWidth="1"/>
    <col min="13321" max="13321" width="11.140625" style="267" customWidth="1"/>
    <col min="13322" max="13568" width="9.140625" style="267"/>
    <col min="13569" max="13569" width="15.5703125" style="267" customWidth="1"/>
    <col min="13570" max="13571" width="11.28515625" style="267" customWidth="1"/>
    <col min="13572" max="13572" width="10.5703125" style="267" customWidth="1"/>
    <col min="13573" max="13574" width="7.42578125" style="267" customWidth="1"/>
    <col min="13575" max="13575" width="9.42578125" style="267" customWidth="1"/>
    <col min="13576" max="13576" width="9.5703125" style="267" customWidth="1"/>
    <col min="13577" max="13577" width="11.140625" style="267" customWidth="1"/>
    <col min="13578" max="13824" width="9.140625" style="267"/>
    <col min="13825" max="13825" width="15.5703125" style="267" customWidth="1"/>
    <col min="13826" max="13827" width="11.28515625" style="267" customWidth="1"/>
    <col min="13828" max="13828" width="10.5703125" style="267" customWidth="1"/>
    <col min="13829" max="13830" width="7.42578125" style="267" customWidth="1"/>
    <col min="13831" max="13831" width="9.42578125" style="267" customWidth="1"/>
    <col min="13832" max="13832" width="9.5703125" style="267" customWidth="1"/>
    <col min="13833" max="13833" width="11.140625" style="267" customWidth="1"/>
    <col min="13834" max="14080" width="9.140625" style="267"/>
    <col min="14081" max="14081" width="15.5703125" style="267" customWidth="1"/>
    <col min="14082" max="14083" width="11.28515625" style="267" customWidth="1"/>
    <col min="14084" max="14084" width="10.5703125" style="267" customWidth="1"/>
    <col min="14085" max="14086" width="7.42578125" style="267" customWidth="1"/>
    <col min="14087" max="14087" width="9.42578125" style="267" customWidth="1"/>
    <col min="14088" max="14088" width="9.5703125" style="267" customWidth="1"/>
    <col min="14089" max="14089" width="11.140625" style="267" customWidth="1"/>
    <col min="14090" max="14336" width="9.140625" style="267"/>
    <col min="14337" max="14337" width="15.5703125" style="267" customWidth="1"/>
    <col min="14338" max="14339" width="11.28515625" style="267" customWidth="1"/>
    <col min="14340" max="14340" width="10.5703125" style="267" customWidth="1"/>
    <col min="14341" max="14342" width="7.42578125" style="267" customWidth="1"/>
    <col min="14343" max="14343" width="9.42578125" style="267" customWidth="1"/>
    <col min="14344" max="14344" width="9.5703125" style="267" customWidth="1"/>
    <col min="14345" max="14345" width="11.140625" style="267" customWidth="1"/>
    <col min="14346" max="14592" width="9.140625" style="267"/>
    <col min="14593" max="14593" width="15.5703125" style="267" customWidth="1"/>
    <col min="14594" max="14595" width="11.28515625" style="267" customWidth="1"/>
    <col min="14596" max="14596" width="10.5703125" style="267" customWidth="1"/>
    <col min="14597" max="14598" width="7.42578125" style="267" customWidth="1"/>
    <col min="14599" max="14599" width="9.42578125" style="267" customWidth="1"/>
    <col min="14600" max="14600" width="9.5703125" style="267" customWidth="1"/>
    <col min="14601" max="14601" width="11.140625" style="267" customWidth="1"/>
    <col min="14602" max="14848" width="9.140625" style="267"/>
    <col min="14849" max="14849" width="15.5703125" style="267" customWidth="1"/>
    <col min="14850" max="14851" width="11.28515625" style="267" customWidth="1"/>
    <col min="14852" max="14852" width="10.5703125" style="267" customWidth="1"/>
    <col min="14853" max="14854" width="7.42578125" style="267" customWidth="1"/>
    <col min="14855" max="14855" width="9.42578125" style="267" customWidth="1"/>
    <col min="14856" max="14856" width="9.5703125" style="267" customWidth="1"/>
    <col min="14857" max="14857" width="11.140625" style="267" customWidth="1"/>
    <col min="14858" max="15104" width="9.140625" style="267"/>
    <col min="15105" max="15105" width="15.5703125" style="267" customWidth="1"/>
    <col min="15106" max="15107" width="11.28515625" style="267" customWidth="1"/>
    <col min="15108" max="15108" width="10.5703125" style="267" customWidth="1"/>
    <col min="15109" max="15110" width="7.42578125" style="267" customWidth="1"/>
    <col min="15111" max="15111" width="9.42578125" style="267" customWidth="1"/>
    <col min="15112" max="15112" width="9.5703125" style="267" customWidth="1"/>
    <col min="15113" max="15113" width="11.140625" style="267" customWidth="1"/>
    <col min="15114" max="15360" width="9.140625" style="267"/>
    <col min="15361" max="15361" width="15.5703125" style="267" customWidth="1"/>
    <col min="15362" max="15363" width="11.28515625" style="267" customWidth="1"/>
    <col min="15364" max="15364" width="10.5703125" style="267" customWidth="1"/>
    <col min="15365" max="15366" width="7.42578125" style="267" customWidth="1"/>
    <col min="15367" max="15367" width="9.42578125" style="267" customWidth="1"/>
    <col min="15368" max="15368" width="9.5703125" style="267" customWidth="1"/>
    <col min="15369" max="15369" width="11.140625" style="267" customWidth="1"/>
    <col min="15370" max="15616" width="9.140625" style="267"/>
    <col min="15617" max="15617" width="15.5703125" style="267" customWidth="1"/>
    <col min="15618" max="15619" width="11.28515625" style="267" customWidth="1"/>
    <col min="15620" max="15620" width="10.5703125" style="267" customWidth="1"/>
    <col min="15621" max="15622" width="7.42578125" style="267" customWidth="1"/>
    <col min="15623" max="15623" width="9.42578125" style="267" customWidth="1"/>
    <col min="15624" max="15624" width="9.5703125" style="267" customWidth="1"/>
    <col min="15625" max="15625" width="11.140625" style="267" customWidth="1"/>
    <col min="15626" max="15872" width="9.140625" style="267"/>
    <col min="15873" max="15873" width="15.5703125" style="267" customWidth="1"/>
    <col min="15874" max="15875" width="11.28515625" style="267" customWidth="1"/>
    <col min="15876" max="15876" width="10.5703125" style="267" customWidth="1"/>
    <col min="15877" max="15878" width="7.42578125" style="267" customWidth="1"/>
    <col min="15879" max="15879" width="9.42578125" style="267" customWidth="1"/>
    <col min="15880" max="15880" width="9.5703125" style="267" customWidth="1"/>
    <col min="15881" max="15881" width="11.140625" style="267" customWidth="1"/>
    <col min="15882" max="16128" width="9.140625" style="267"/>
    <col min="16129" max="16129" width="15.5703125" style="267" customWidth="1"/>
    <col min="16130" max="16131" width="11.28515625" style="267" customWidth="1"/>
    <col min="16132" max="16132" width="10.5703125" style="267" customWidth="1"/>
    <col min="16133" max="16134" width="7.42578125" style="267" customWidth="1"/>
    <col min="16135" max="16135" width="9.42578125" style="267" customWidth="1"/>
    <col min="16136" max="16136" width="9.5703125" style="267" customWidth="1"/>
    <col min="16137" max="16137" width="11.140625" style="267" customWidth="1"/>
    <col min="16138" max="16384" width="9.140625" style="267"/>
  </cols>
  <sheetData>
    <row r="1" spans="1:9" ht="15">
      <c r="A1" s="524" t="s">
        <v>413</v>
      </c>
      <c r="B1" s="524"/>
      <c r="C1" s="524"/>
      <c r="D1" s="524"/>
      <c r="E1" s="524"/>
      <c r="F1" s="524"/>
      <c r="G1" s="524"/>
      <c r="H1" s="524"/>
      <c r="I1" s="524"/>
    </row>
    <row r="2" spans="1:9">
      <c r="A2" s="267" t="s">
        <v>188</v>
      </c>
    </row>
    <row r="3" spans="1:9">
      <c r="A3" s="522" t="s">
        <v>148</v>
      </c>
      <c r="B3" s="525" t="s">
        <v>414</v>
      </c>
      <c r="C3" s="527" t="s">
        <v>415</v>
      </c>
      <c r="D3" s="527" t="s">
        <v>416</v>
      </c>
      <c r="E3" s="529" t="s">
        <v>404</v>
      </c>
      <c r="F3" s="529"/>
      <c r="G3" s="527" t="s">
        <v>417</v>
      </c>
      <c r="H3" s="527" t="s">
        <v>418</v>
      </c>
      <c r="I3" s="527" t="s">
        <v>419</v>
      </c>
    </row>
    <row r="4" spans="1:9">
      <c r="A4" s="523"/>
      <c r="B4" s="526"/>
      <c r="C4" s="528"/>
      <c r="D4" s="528"/>
      <c r="E4" s="522" t="s">
        <v>420</v>
      </c>
      <c r="F4" s="522" t="s">
        <v>421</v>
      </c>
      <c r="G4" s="528"/>
      <c r="H4" s="528"/>
      <c r="I4" s="528"/>
    </row>
    <row r="5" spans="1:9">
      <c r="A5" s="523"/>
      <c r="B5" s="526"/>
      <c r="C5" s="528"/>
      <c r="D5" s="528"/>
      <c r="E5" s="523"/>
      <c r="F5" s="523"/>
      <c r="G5" s="528"/>
      <c r="H5" s="528"/>
      <c r="I5" s="528"/>
    </row>
    <row r="6" spans="1:9">
      <c r="A6" s="268" t="s">
        <v>49</v>
      </c>
      <c r="B6" s="269">
        <f>SUM(C6+D6+G6+H6+I6)</f>
        <v>701</v>
      </c>
      <c r="C6" s="270">
        <v>109</v>
      </c>
      <c r="D6" s="269">
        <f>SUM(E6:F6)</f>
        <v>481</v>
      </c>
      <c r="E6" s="270">
        <v>294</v>
      </c>
      <c r="F6" s="270">
        <v>187</v>
      </c>
      <c r="G6" s="270">
        <v>45</v>
      </c>
      <c r="H6" s="270">
        <v>24</v>
      </c>
      <c r="I6" s="270">
        <v>42</v>
      </c>
    </row>
    <row r="7" spans="1:9" ht="12" customHeight="1">
      <c r="A7" s="271" t="s">
        <v>50</v>
      </c>
      <c r="B7" s="272">
        <f t="shared" ref="B7:B26" si="0">SUM(C7+D7+G7+H7+I7)</f>
        <v>793</v>
      </c>
      <c r="C7" s="273">
        <v>313</v>
      </c>
      <c r="D7" s="272">
        <f t="shared" ref="D7:D26" si="1">SUM(E7:F7)</f>
        <v>328</v>
      </c>
      <c r="E7" s="273">
        <v>143</v>
      </c>
      <c r="F7" s="273">
        <v>185</v>
      </c>
      <c r="G7" s="273">
        <v>77</v>
      </c>
      <c r="H7" s="273">
        <v>58</v>
      </c>
      <c r="I7" s="273">
        <v>17</v>
      </c>
    </row>
    <row r="8" spans="1:9">
      <c r="A8" s="271" t="s">
        <v>51</v>
      </c>
      <c r="B8" s="272">
        <f t="shared" si="0"/>
        <v>974</v>
      </c>
      <c r="C8" s="273">
        <v>261</v>
      </c>
      <c r="D8" s="272">
        <f t="shared" si="1"/>
        <v>308</v>
      </c>
      <c r="E8" s="273">
        <v>118</v>
      </c>
      <c r="F8" s="273">
        <v>190</v>
      </c>
      <c r="G8" s="273">
        <v>268</v>
      </c>
      <c r="H8" s="273">
        <v>54</v>
      </c>
      <c r="I8" s="273">
        <v>83</v>
      </c>
    </row>
    <row r="9" spans="1:9">
      <c r="A9" s="271" t="s">
        <v>52</v>
      </c>
      <c r="B9" s="272">
        <f t="shared" si="0"/>
        <v>458</v>
      </c>
      <c r="C9" s="273">
        <v>133</v>
      </c>
      <c r="D9" s="272">
        <f t="shared" si="1"/>
        <v>276</v>
      </c>
      <c r="E9" s="273">
        <v>187</v>
      </c>
      <c r="F9" s="273">
        <v>89</v>
      </c>
      <c r="G9" s="273">
        <v>38</v>
      </c>
      <c r="H9" s="273">
        <v>0</v>
      </c>
      <c r="I9" s="273">
        <v>11</v>
      </c>
    </row>
    <row r="10" spans="1:9">
      <c r="A10" s="271" t="s">
        <v>53</v>
      </c>
      <c r="B10" s="272">
        <f t="shared" si="0"/>
        <v>689</v>
      </c>
      <c r="C10" s="273">
        <v>188</v>
      </c>
      <c r="D10" s="272">
        <f t="shared" si="1"/>
        <v>390</v>
      </c>
      <c r="E10" s="273">
        <v>263</v>
      </c>
      <c r="F10" s="273">
        <v>127</v>
      </c>
      <c r="G10" s="273">
        <v>78</v>
      </c>
      <c r="H10" s="273">
        <v>4</v>
      </c>
      <c r="I10" s="273">
        <v>29</v>
      </c>
    </row>
    <row r="11" spans="1:9" ht="12" customHeight="1">
      <c r="A11" s="271" t="s">
        <v>54</v>
      </c>
      <c r="B11" s="272">
        <f t="shared" si="0"/>
        <v>1588</v>
      </c>
      <c r="C11" s="273">
        <v>506</v>
      </c>
      <c r="D11" s="272">
        <f t="shared" si="1"/>
        <v>643</v>
      </c>
      <c r="E11" s="273">
        <v>318</v>
      </c>
      <c r="F11" s="273">
        <v>325</v>
      </c>
      <c r="G11" s="273">
        <v>308</v>
      </c>
      <c r="H11" s="273">
        <v>56</v>
      </c>
      <c r="I11" s="273">
        <v>75</v>
      </c>
    </row>
    <row r="12" spans="1:9">
      <c r="A12" s="271" t="s">
        <v>55</v>
      </c>
      <c r="B12" s="272">
        <f t="shared" si="0"/>
        <v>1167</v>
      </c>
      <c r="C12" s="273">
        <v>164</v>
      </c>
      <c r="D12" s="272">
        <f t="shared" si="1"/>
        <v>909</v>
      </c>
      <c r="E12" s="273">
        <v>313</v>
      </c>
      <c r="F12" s="273">
        <v>596</v>
      </c>
      <c r="G12" s="273">
        <v>65</v>
      </c>
      <c r="H12" s="273">
        <v>22</v>
      </c>
      <c r="I12" s="273">
        <v>7</v>
      </c>
    </row>
    <row r="13" spans="1:9" ht="12" customHeight="1">
      <c r="A13" s="271" t="s">
        <v>56</v>
      </c>
      <c r="B13" s="272">
        <f t="shared" si="0"/>
        <v>979</v>
      </c>
      <c r="C13" s="273">
        <v>354</v>
      </c>
      <c r="D13" s="272">
        <f t="shared" si="1"/>
        <v>500</v>
      </c>
      <c r="E13" s="273">
        <v>234</v>
      </c>
      <c r="F13" s="273">
        <v>266</v>
      </c>
      <c r="G13" s="273">
        <v>56</v>
      </c>
      <c r="H13" s="273">
        <v>6</v>
      </c>
      <c r="I13" s="273">
        <v>63</v>
      </c>
    </row>
    <row r="14" spans="1:9" ht="12" customHeight="1">
      <c r="A14" s="271" t="s">
        <v>57</v>
      </c>
      <c r="B14" s="272">
        <f t="shared" si="0"/>
        <v>585</v>
      </c>
      <c r="C14" s="273">
        <v>314</v>
      </c>
      <c r="D14" s="272">
        <f t="shared" si="1"/>
        <v>158</v>
      </c>
      <c r="E14" s="273">
        <v>56</v>
      </c>
      <c r="F14" s="273">
        <v>102</v>
      </c>
      <c r="G14" s="273">
        <v>32</v>
      </c>
      <c r="H14" s="273">
        <v>33</v>
      </c>
      <c r="I14" s="273">
        <v>48</v>
      </c>
    </row>
    <row r="15" spans="1:9" ht="12" customHeight="1">
      <c r="A15" s="271" t="s">
        <v>58</v>
      </c>
      <c r="B15" s="272">
        <f t="shared" si="0"/>
        <v>742</v>
      </c>
      <c r="C15" s="273">
        <v>230</v>
      </c>
      <c r="D15" s="272">
        <f t="shared" si="1"/>
        <v>349</v>
      </c>
      <c r="E15" s="273">
        <v>226</v>
      </c>
      <c r="F15" s="273">
        <v>123</v>
      </c>
      <c r="G15" s="273">
        <v>51</v>
      </c>
      <c r="H15" s="273">
        <v>39</v>
      </c>
      <c r="I15" s="273">
        <v>73</v>
      </c>
    </row>
    <row r="16" spans="1:9">
      <c r="A16" s="271" t="s">
        <v>59</v>
      </c>
      <c r="B16" s="272">
        <f t="shared" si="0"/>
        <v>1121</v>
      </c>
      <c r="C16" s="273">
        <v>126</v>
      </c>
      <c r="D16" s="272">
        <f t="shared" si="1"/>
        <v>805</v>
      </c>
      <c r="E16" s="273">
        <v>428</v>
      </c>
      <c r="F16" s="273">
        <v>377</v>
      </c>
      <c r="G16" s="273">
        <v>80</v>
      </c>
      <c r="H16" s="273">
        <v>33</v>
      </c>
      <c r="I16" s="273">
        <v>77</v>
      </c>
    </row>
    <row r="17" spans="1:9">
      <c r="A17" s="271" t="s">
        <v>60</v>
      </c>
      <c r="B17" s="272">
        <f t="shared" si="0"/>
        <v>736</v>
      </c>
      <c r="C17" s="273">
        <v>205</v>
      </c>
      <c r="D17" s="272">
        <f t="shared" si="1"/>
        <v>439</v>
      </c>
      <c r="E17" s="273">
        <v>297</v>
      </c>
      <c r="F17" s="273">
        <v>142</v>
      </c>
      <c r="G17" s="273">
        <v>33</v>
      </c>
      <c r="H17" s="273">
        <v>13</v>
      </c>
      <c r="I17" s="273">
        <v>46</v>
      </c>
    </row>
    <row r="18" spans="1:9">
      <c r="A18" s="271" t="s">
        <v>61</v>
      </c>
      <c r="B18" s="272">
        <f t="shared" si="0"/>
        <v>3200</v>
      </c>
      <c r="C18" s="273">
        <v>1106</v>
      </c>
      <c r="D18" s="272">
        <f t="shared" si="1"/>
        <v>1303</v>
      </c>
      <c r="E18" s="273">
        <v>881</v>
      </c>
      <c r="F18" s="273">
        <v>422</v>
      </c>
      <c r="G18" s="273">
        <v>390</v>
      </c>
      <c r="H18" s="273">
        <v>178</v>
      </c>
      <c r="I18" s="273">
        <v>223</v>
      </c>
    </row>
    <row r="19" spans="1:9" ht="12" customHeight="1">
      <c r="A19" s="271" t="s">
        <v>422</v>
      </c>
      <c r="B19" s="272">
        <f t="shared" si="0"/>
        <v>1278</v>
      </c>
      <c r="C19" s="273">
        <v>322</v>
      </c>
      <c r="D19" s="272">
        <f t="shared" si="1"/>
        <v>710</v>
      </c>
      <c r="E19" s="273">
        <v>122</v>
      </c>
      <c r="F19" s="273">
        <v>588</v>
      </c>
      <c r="G19" s="273">
        <v>62</v>
      </c>
      <c r="H19" s="273">
        <v>52</v>
      </c>
      <c r="I19" s="273">
        <v>132</v>
      </c>
    </row>
    <row r="20" spans="1:9">
      <c r="A20" s="271" t="s">
        <v>423</v>
      </c>
      <c r="B20" s="272">
        <f t="shared" si="0"/>
        <v>19659</v>
      </c>
      <c r="C20" s="273">
        <v>6431</v>
      </c>
      <c r="D20" s="272">
        <f t="shared" si="1"/>
        <v>10570</v>
      </c>
      <c r="E20" s="273">
        <v>7902</v>
      </c>
      <c r="F20" s="273">
        <v>2668</v>
      </c>
      <c r="G20" s="273">
        <v>2658</v>
      </c>
      <c r="H20" s="273">
        <v>0</v>
      </c>
      <c r="I20" s="273">
        <v>0</v>
      </c>
    </row>
    <row r="21" spans="1:9" ht="12" customHeight="1">
      <c r="A21" s="271" t="s">
        <v>424</v>
      </c>
      <c r="B21" s="272">
        <f t="shared" si="0"/>
        <v>201</v>
      </c>
      <c r="C21" s="273">
        <v>0</v>
      </c>
      <c r="D21" s="272">
        <f t="shared" si="1"/>
        <v>201</v>
      </c>
      <c r="E21" s="273">
        <v>201</v>
      </c>
      <c r="F21" s="273">
        <v>0</v>
      </c>
      <c r="G21" s="273">
        <v>0</v>
      </c>
      <c r="H21" s="273">
        <v>0</v>
      </c>
      <c r="I21" s="273">
        <v>0</v>
      </c>
    </row>
    <row r="22" spans="1:9">
      <c r="A22" s="271" t="s">
        <v>425</v>
      </c>
      <c r="B22" s="272">
        <f t="shared" si="0"/>
        <v>150</v>
      </c>
      <c r="C22" s="273">
        <v>0</v>
      </c>
      <c r="D22" s="272">
        <f t="shared" si="1"/>
        <v>150</v>
      </c>
      <c r="E22" s="273">
        <v>150</v>
      </c>
      <c r="F22" s="273">
        <v>0</v>
      </c>
      <c r="G22" s="273">
        <v>0</v>
      </c>
      <c r="H22" s="273">
        <v>0</v>
      </c>
      <c r="I22" s="273">
        <v>0</v>
      </c>
    </row>
    <row r="23" spans="1:9" ht="12" customHeight="1">
      <c r="A23" s="271" t="s">
        <v>426</v>
      </c>
      <c r="B23" s="272">
        <f t="shared" si="0"/>
        <v>718</v>
      </c>
      <c r="C23" s="273">
        <v>0</v>
      </c>
      <c r="D23" s="272">
        <f t="shared" si="1"/>
        <v>718</v>
      </c>
      <c r="E23" s="273">
        <v>27</v>
      </c>
      <c r="F23" s="273">
        <v>691</v>
      </c>
      <c r="G23" s="273">
        <v>0</v>
      </c>
      <c r="H23" s="273">
        <v>0</v>
      </c>
      <c r="I23" s="273">
        <v>0</v>
      </c>
    </row>
    <row r="24" spans="1:9">
      <c r="A24" s="271" t="s">
        <v>62</v>
      </c>
      <c r="B24" s="272">
        <f t="shared" si="0"/>
        <v>2581</v>
      </c>
      <c r="C24" s="273">
        <v>1037</v>
      </c>
      <c r="D24" s="272">
        <f t="shared" si="1"/>
        <v>693</v>
      </c>
      <c r="E24" s="273">
        <v>367</v>
      </c>
      <c r="F24" s="273">
        <v>326</v>
      </c>
      <c r="G24" s="273">
        <v>536</v>
      </c>
      <c r="H24" s="273">
        <v>242</v>
      </c>
      <c r="I24" s="273">
        <v>73</v>
      </c>
    </row>
    <row r="25" spans="1:9">
      <c r="A25" s="271" t="s">
        <v>427</v>
      </c>
      <c r="B25" s="272">
        <f t="shared" si="0"/>
        <v>3376</v>
      </c>
      <c r="C25" s="273">
        <v>591</v>
      </c>
      <c r="D25" s="272">
        <f t="shared" si="1"/>
        <v>1868</v>
      </c>
      <c r="E25" s="273">
        <v>1104</v>
      </c>
      <c r="F25" s="273">
        <v>764</v>
      </c>
      <c r="G25" s="273">
        <v>471</v>
      </c>
      <c r="H25" s="273">
        <v>340</v>
      </c>
      <c r="I25" s="273">
        <v>106</v>
      </c>
    </row>
    <row r="26" spans="1:9">
      <c r="A26" s="271" t="s">
        <v>428</v>
      </c>
      <c r="B26" s="272">
        <f t="shared" si="0"/>
        <v>3313</v>
      </c>
      <c r="C26" s="273">
        <v>350</v>
      </c>
      <c r="D26" s="272">
        <f t="shared" si="1"/>
        <v>2644</v>
      </c>
      <c r="E26" s="273">
        <v>1296</v>
      </c>
      <c r="F26" s="273">
        <v>1348</v>
      </c>
      <c r="G26" s="273">
        <v>235</v>
      </c>
      <c r="H26" s="273">
        <v>53</v>
      </c>
      <c r="I26" s="273">
        <v>31</v>
      </c>
    </row>
    <row r="27" spans="1:9" ht="12" customHeight="1">
      <c r="A27" s="274" t="s">
        <v>65</v>
      </c>
      <c r="B27" s="275">
        <f>SUM(B6:B26)</f>
        <v>45009</v>
      </c>
      <c r="C27" s="276">
        <f t="shared" ref="C27:I27" si="2">SUM(C6:C26)</f>
        <v>12740</v>
      </c>
      <c r="D27" s="275">
        <f t="shared" si="2"/>
        <v>24443</v>
      </c>
      <c r="E27" s="276">
        <f t="shared" si="2"/>
        <v>14927</v>
      </c>
      <c r="F27" s="276">
        <f t="shared" si="2"/>
        <v>9516</v>
      </c>
      <c r="G27" s="276">
        <f t="shared" si="2"/>
        <v>5483</v>
      </c>
      <c r="H27" s="276">
        <f t="shared" si="2"/>
        <v>1207</v>
      </c>
      <c r="I27" s="276">
        <f t="shared" si="2"/>
        <v>1136</v>
      </c>
    </row>
  </sheetData>
  <mergeCells count="11">
    <mergeCell ref="F4:F5"/>
    <mergeCell ref="A1:I1"/>
    <mergeCell ref="A3:A5"/>
    <mergeCell ref="B3:B5"/>
    <mergeCell ref="C3:C5"/>
    <mergeCell ref="D3:D5"/>
    <mergeCell ref="E3:F3"/>
    <mergeCell ref="G3:G5"/>
    <mergeCell ref="H3:H5"/>
    <mergeCell ref="I3:I5"/>
    <mergeCell ref="E4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0" workbookViewId="0">
      <selection activeCell="M60" sqref="M60"/>
    </sheetView>
  </sheetViews>
  <sheetFormatPr defaultRowHeight="14.25"/>
  <cols>
    <col min="1" max="1" width="4.5703125" style="277" customWidth="1"/>
    <col min="2" max="2" width="24.28515625" style="277" customWidth="1"/>
    <col min="3" max="3" width="7" style="277" customWidth="1"/>
    <col min="4" max="4" width="8.5703125" style="277" customWidth="1"/>
    <col min="5" max="5" width="7.28515625" style="277" customWidth="1"/>
    <col min="6" max="6" width="8.5703125" style="277" customWidth="1"/>
    <col min="7" max="7" width="6.7109375" style="277" customWidth="1"/>
    <col min="8" max="8" width="8.5703125" style="277" customWidth="1"/>
    <col min="9" max="9" width="10" style="277" customWidth="1"/>
    <col min="10" max="256" width="9.140625" style="277"/>
    <col min="257" max="257" width="4.5703125" style="277" customWidth="1"/>
    <col min="258" max="258" width="24.28515625" style="277" customWidth="1"/>
    <col min="259" max="259" width="7" style="277" customWidth="1"/>
    <col min="260" max="260" width="8.5703125" style="277" customWidth="1"/>
    <col min="261" max="261" width="7.28515625" style="277" customWidth="1"/>
    <col min="262" max="262" width="8.5703125" style="277" customWidth="1"/>
    <col min="263" max="263" width="6.7109375" style="277" customWidth="1"/>
    <col min="264" max="264" width="8.5703125" style="277" customWidth="1"/>
    <col min="265" max="265" width="10" style="277" customWidth="1"/>
    <col min="266" max="512" width="9.140625" style="277"/>
    <col min="513" max="513" width="4.5703125" style="277" customWidth="1"/>
    <col min="514" max="514" width="24.28515625" style="277" customWidth="1"/>
    <col min="515" max="515" width="7" style="277" customWidth="1"/>
    <col min="516" max="516" width="8.5703125" style="277" customWidth="1"/>
    <col min="517" max="517" width="7.28515625" style="277" customWidth="1"/>
    <col min="518" max="518" width="8.5703125" style="277" customWidth="1"/>
    <col min="519" max="519" width="6.7109375" style="277" customWidth="1"/>
    <col min="520" max="520" width="8.5703125" style="277" customWidth="1"/>
    <col min="521" max="521" width="10" style="277" customWidth="1"/>
    <col min="522" max="768" width="9.140625" style="277"/>
    <col min="769" max="769" width="4.5703125" style="277" customWidth="1"/>
    <col min="770" max="770" width="24.28515625" style="277" customWidth="1"/>
    <col min="771" max="771" width="7" style="277" customWidth="1"/>
    <col min="772" max="772" width="8.5703125" style="277" customWidth="1"/>
    <col min="773" max="773" width="7.28515625" style="277" customWidth="1"/>
    <col min="774" max="774" width="8.5703125" style="277" customWidth="1"/>
    <col min="775" max="775" width="6.7109375" style="277" customWidth="1"/>
    <col min="776" max="776" width="8.5703125" style="277" customWidth="1"/>
    <col min="777" max="777" width="10" style="277" customWidth="1"/>
    <col min="778" max="1024" width="9.140625" style="277"/>
    <col min="1025" max="1025" width="4.5703125" style="277" customWidth="1"/>
    <col min="1026" max="1026" width="24.28515625" style="277" customWidth="1"/>
    <col min="1027" max="1027" width="7" style="277" customWidth="1"/>
    <col min="1028" max="1028" width="8.5703125" style="277" customWidth="1"/>
    <col min="1029" max="1029" width="7.28515625" style="277" customWidth="1"/>
    <col min="1030" max="1030" width="8.5703125" style="277" customWidth="1"/>
    <col min="1031" max="1031" width="6.7109375" style="277" customWidth="1"/>
    <col min="1032" max="1032" width="8.5703125" style="277" customWidth="1"/>
    <col min="1033" max="1033" width="10" style="277" customWidth="1"/>
    <col min="1034" max="1280" width="9.140625" style="277"/>
    <col min="1281" max="1281" width="4.5703125" style="277" customWidth="1"/>
    <col min="1282" max="1282" width="24.28515625" style="277" customWidth="1"/>
    <col min="1283" max="1283" width="7" style="277" customWidth="1"/>
    <col min="1284" max="1284" width="8.5703125" style="277" customWidth="1"/>
    <col min="1285" max="1285" width="7.28515625" style="277" customWidth="1"/>
    <col min="1286" max="1286" width="8.5703125" style="277" customWidth="1"/>
    <col min="1287" max="1287" width="6.7109375" style="277" customWidth="1"/>
    <col min="1288" max="1288" width="8.5703125" style="277" customWidth="1"/>
    <col min="1289" max="1289" width="10" style="277" customWidth="1"/>
    <col min="1290" max="1536" width="9.140625" style="277"/>
    <col min="1537" max="1537" width="4.5703125" style="277" customWidth="1"/>
    <col min="1538" max="1538" width="24.28515625" style="277" customWidth="1"/>
    <col min="1539" max="1539" width="7" style="277" customWidth="1"/>
    <col min="1540" max="1540" width="8.5703125" style="277" customWidth="1"/>
    <col min="1541" max="1541" width="7.28515625" style="277" customWidth="1"/>
    <col min="1542" max="1542" width="8.5703125" style="277" customWidth="1"/>
    <col min="1543" max="1543" width="6.7109375" style="277" customWidth="1"/>
    <col min="1544" max="1544" width="8.5703125" style="277" customWidth="1"/>
    <col min="1545" max="1545" width="10" style="277" customWidth="1"/>
    <col min="1546" max="1792" width="9.140625" style="277"/>
    <col min="1793" max="1793" width="4.5703125" style="277" customWidth="1"/>
    <col min="1794" max="1794" width="24.28515625" style="277" customWidth="1"/>
    <col min="1795" max="1795" width="7" style="277" customWidth="1"/>
    <col min="1796" max="1796" width="8.5703125" style="277" customWidth="1"/>
    <col min="1797" max="1797" width="7.28515625" style="277" customWidth="1"/>
    <col min="1798" max="1798" width="8.5703125" style="277" customWidth="1"/>
    <col min="1799" max="1799" width="6.7109375" style="277" customWidth="1"/>
    <col min="1800" max="1800" width="8.5703125" style="277" customWidth="1"/>
    <col min="1801" max="1801" width="10" style="277" customWidth="1"/>
    <col min="1802" max="2048" width="9.140625" style="277"/>
    <col min="2049" max="2049" width="4.5703125" style="277" customWidth="1"/>
    <col min="2050" max="2050" width="24.28515625" style="277" customWidth="1"/>
    <col min="2051" max="2051" width="7" style="277" customWidth="1"/>
    <col min="2052" max="2052" width="8.5703125" style="277" customWidth="1"/>
    <col min="2053" max="2053" width="7.28515625" style="277" customWidth="1"/>
    <col min="2054" max="2054" width="8.5703125" style="277" customWidth="1"/>
    <col min="2055" max="2055" width="6.7109375" style="277" customWidth="1"/>
    <col min="2056" max="2056" width="8.5703125" style="277" customWidth="1"/>
    <col min="2057" max="2057" width="10" style="277" customWidth="1"/>
    <col min="2058" max="2304" width="9.140625" style="277"/>
    <col min="2305" max="2305" width="4.5703125" style="277" customWidth="1"/>
    <col min="2306" max="2306" width="24.28515625" style="277" customWidth="1"/>
    <col min="2307" max="2307" width="7" style="277" customWidth="1"/>
    <col min="2308" max="2308" width="8.5703125" style="277" customWidth="1"/>
    <col min="2309" max="2309" width="7.28515625" style="277" customWidth="1"/>
    <col min="2310" max="2310" width="8.5703125" style="277" customWidth="1"/>
    <col min="2311" max="2311" width="6.7109375" style="277" customWidth="1"/>
    <col min="2312" max="2312" width="8.5703125" style="277" customWidth="1"/>
    <col min="2313" max="2313" width="10" style="277" customWidth="1"/>
    <col min="2314" max="2560" width="9.140625" style="277"/>
    <col min="2561" max="2561" width="4.5703125" style="277" customWidth="1"/>
    <col min="2562" max="2562" width="24.28515625" style="277" customWidth="1"/>
    <col min="2563" max="2563" width="7" style="277" customWidth="1"/>
    <col min="2564" max="2564" width="8.5703125" style="277" customWidth="1"/>
    <col min="2565" max="2565" width="7.28515625" style="277" customWidth="1"/>
    <col min="2566" max="2566" width="8.5703125" style="277" customWidth="1"/>
    <col min="2567" max="2567" width="6.7109375" style="277" customWidth="1"/>
    <col min="2568" max="2568" width="8.5703125" style="277" customWidth="1"/>
    <col min="2569" max="2569" width="10" style="277" customWidth="1"/>
    <col min="2570" max="2816" width="9.140625" style="277"/>
    <col min="2817" max="2817" width="4.5703125" style="277" customWidth="1"/>
    <col min="2818" max="2818" width="24.28515625" style="277" customWidth="1"/>
    <col min="2819" max="2819" width="7" style="277" customWidth="1"/>
    <col min="2820" max="2820" width="8.5703125" style="277" customWidth="1"/>
    <col min="2821" max="2821" width="7.28515625" style="277" customWidth="1"/>
    <col min="2822" max="2822" width="8.5703125" style="277" customWidth="1"/>
    <col min="2823" max="2823" width="6.7109375" style="277" customWidth="1"/>
    <col min="2824" max="2824" width="8.5703125" style="277" customWidth="1"/>
    <col min="2825" max="2825" width="10" style="277" customWidth="1"/>
    <col min="2826" max="3072" width="9.140625" style="277"/>
    <col min="3073" max="3073" width="4.5703125" style="277" customWidth="1"/>
    <col min="3074" max="3074" width="24.28515625" style="277" customWidth="1"/>
    <col min="3075" max="3075" width="7" style="277" customWidth="1"/>
    <col min="3076" max="3076" width="8.5703125" style="277" customWidth="1"/>
    <col min="3077" max="3077" width="7.28515625" style="277" customWidth="1"/>
    <col min="3078" max="3078" width="8.5703125" style="277" customWidth="1"/>
    <col min="3079" max="3079" width="6.7109375" style="277" customWidth="1"/>
    <col min="3080" max="3080" width="8.5703125" style="277" customWidth="1"/>
    <col min="3081" max="3081" width="10" style="277" customWidth="1"/>
    <col min="3082" max="3328" width="9.140625" style="277"/>
    <col min="3329" max="3329" width="4.5703125" style="277" customWidth="1"/>
    <col min="3330" max="3330" width="24.28515625" style="277" customWidth="1"/>
    <col min="3331" max="3331" width="7" style="277" customWidth="1"/>
    <col min="3332" max="3332" width="8.5703125" style="277" customWidth="1"/>
    <col min="3333" max="3333" width="7.28515625" style="277" customWidth="1"/>
    <col min="3334" max="3334" width="8.5703125" style="277" customWidth="1"/>
    <col min="3335" max="3335" width="6.7109375" style="277" customWidth="1"/>
    <col min="3336" max="3336" width="8.5703125" style="277" customWidth="1"/>
    <col min="3337" max="3337" width="10" style="277" customWidth="1"/>
    <col min="3338" max="3584" width="9.140625" style="277"/>
    <col min="3585" max="3585" width="4.5703125" style="277" customWidth="1"/>
    <col min="3586" max="3586" width="24.28515625" style="277" customWidth="1"/>
    <col min="3587" max="3587" width="7" style="277" customWidth="1"/>
    <col min="3588" max="3588" width="8.5703125" style="277" customWidth="1"/>
    <col min="3589" max="3589" width="7.28515625" style="277" customWidth="1"/>
    <col min="3590" max="3590" width="8.5703125" style="277" customWidth="1"/>
    <col min="3591" max="3591" width="6.7109375" style="277" customWidth="1"/>
    <col min="3592" max="3592" width="8.5703125" style="277" customWidth="1"/>
    <col min="3593" max="3593" width="10" style="277" customWidth="1"/>
    <col min="3594" max="3840" width="9.140625" style="277"/>
    <col min="3841" max="3841" width="4.5703125" style="277" customWidth="1"/>
    <col min="3842" max="3842" width="24.28515625" style="277" customWidth="1"/>
    <col min="3843" max="3843" width="7" style="277" customWidth="1"/>
    <col min="3844" max="3844" width="8.5703125" style="277" customWidth="1"/>
    <col min="3845" max="3845" width="7.28515625" style="277" customWidth="1"/>
    <col min="3846" max="3846" width="8.5703125" style="277" customWidth="1"/>
    <col min="3847" max="3847" width="6.7109375" style="277" customWidth="1"/>
    <col min="3848" max="3848" width="8.5703125" style="277" customWidth="1"/>
    <col min="3849" max="3849" width="10" style="277" customWidth="1"/>
    <col min="3850" max="4096" width="9.140625" style="277"/>
    <col min="4097" max="4097" width="4.5703125" style="277" customWidth="1"/>
    <col min="4098" max="4098" width="24.28515625" style="277" customWidth="1"/>
    <col min="4099" max="4099" width="7" style="277" customWidth="1"/>
    <col min="4100" max="4100" width="8.5703125" style="277" customWidth="1"/>
    <col min="4101" max="4101" width="7.28515625" style="277" customWidth="1"/>
    <col min="4102" max="4102" width="8.5703125" style="277" customWidth="1"/>
    <col min="4103" max="4103" width="6.7109375" style="277" customWidth="1"/>
    <col min="4104" max="4104" width="8.5703125" style="277" customWidth="1"/>
    <col min="4105" max="4105" width="10" style="277" customWidth="1"/>
    <col min="4106" max="4352" width="9.140625" style="277"/>
    <col min="4353" max="4353" width="4.5703125" style="277" customWidth="1"/>
    <col min="4354" max="4354" width="24.28515625" style="277" customWidth="1"/>
    <col min="4355" max="4355" width="7" style="277" customWidth="1"/>
    <col min="4356" max="4356" width="8.5703125" style="277" customWidth="1"/>
    <col min="4357" max="4357" width="7.28515625" style="277" customWidth="1"/>
    <col min="4358" max="4358" width="8.5703125" style="277" customWidth="1"/>
    <col min="4359" max="4359" width="6.7109375" style="277" customWidth="1"/>
    <col min="4360" max="4360" width="8.5703125" style="277" customWidth="1"/>
    <col min="4361" max="4361" width="10" style="277" customWidth="1"/>
    <col min="4362" max="4608" width="9.140625" style="277"/>
    <col min="4609" max="4609" width="4.5703125" style="277" customWidth="1"/>
    <col min="4610" max="4610" width="24.28515625" style="277" customWidth="1"/>
    <col min="4611" max="4611" width="7" style="277" customWidth="1"/>
    <col min="4612" max="4612" width="8.5703125" style="277" customWidth="1"/>
    <col min="4613" max="4613" width="7.28515625" style="277" customWidth="1"/>
    <col min="4614" max="4614" width="8.5703125" style="277" customWidth="1"/>
    <col min="4615" max="4615" width="6.7109375" style="277" customWidth="1"/>
    <col min="4616" max="4616" width="8.5703125" style="277" customWidth="1"/>
    <col min="4617" max="4617" width="10" style="277" customWidth="1"/>
    <col min="4618" max="4864" width="9.140625" style="277"/>
    <col min="4865" max="4865" width="4.5703125" style="277" customWidth="1"/>
    <col min="4866" max="4866" width="24.28515625" style="277" customWidth="1"/>
    <col min="4867" max="4867" width="7" style="277" customWidth="1"/>
    <col min="4868" max="4868" width="8.5703125" style="277" customWidth="1"/>
    <col min="4869" max="4869" width="7.28515625" style="277" customWidth="1"/>
    <col min="4870" max="4870" width="8.5703125" style="277" customWidth="1"/>
    <col min="4871" max="4871" width="6.7109375" style="277" customWidth="1"/>
    <col min="4872" max="4872" width="8.5703125" style="277" customWidth="1"/>
    <col min="4873" max="4873" width="10" style="277" customWidth="1"/>
    <col min="4874" max="5120" width="9.140625" style="277"/>
    <col min="5121" max="5121" width="4.5703125" style="277" customWidth="1"/>
    <col min="5122" max="5122" width="24.28515625" style="277" customWidth="1"/>
    <col min="5123" max="5123" width="7" style="277" customWidth="1"/>
    <col min="5124" max="5124" width="8.5703125" style="277" customWidth="1"/>
    <col min="5125" max="5125" width="7.28515625" style="277" customWidth="1"/>
    <col min="5126" max="5126" width="8.5703125" style="277" customWidth="1"/>
    <col min="5127" max="5127" width="6.7109375" style="277" customWidth="1"/>
    <col min="5128" max="5128" width="8.5703125" style="277" customWidth="1"/>
    <col min="5129" max="5129" width="10" style="277" customWidth="1"/>
    <col min="5130" max="5376" width="9.140625" style="277"/>
    <col min="5377" max="5377" width="4.5703125" style="277" customWidth="1"/>
    <col min="5378" max="5378" width="24.28515625" style="277" customWidth="1"/>
    <col min="5379" max="5379" width="7" style="277" customWidth="1"/>
    <col min="5380" max="5380" width="8.5703125" style="277" customWidth="1"/>
    <col min="5381" max="5381" width="7.28515625" style="277" customWidth="1"/>
    <col min="5382" max="5382" width="8.5703125" style="277" customWidth="1"/>
    <col min="5383" max="5383" width="6.7109375" style="277" customWidth="1"/>
    <col min="5384" max="5384" width="8.5703125" style="277" customWidth="1"/>
    <col min="5385" max="5385" width="10" style="277" customWidth="1"/>
    <col min="5386" max="5632" width="9.140625" style="277"/>
    <col min="5633" max="5633" width="4.5703125" style="277" customWidth="1"/>
    <col min="5634" max="5634" width="24.28515625" style="277" customWidth="1"/>
    <col min="5635" max="5635" width="7" style="277" customWidth="1"/>
    <col min="5636" max="5636" width="8.5703125" style="277" customWidth="1"/>
    <col min="5637" max="5637" width="7.28515625" style="277" customWidth="1"/>
    <col min="5638" max="5638" width="8.5703125" style="277" customWidth="1"/>
    <col min="5639" max="5639" width="6.7109375" style="277" customWidth="1"/>
    <col min="5640" max="5640" width="8.5703125" style="277" customWidth="1"/>
    <col min="5641" max="5641" width="10" style="277" customWidth="1"/>
    <col min="5642" max="5888" width="9.140625" style="277"/>
    <col min="5889" max="5889" width="4.5703125" style="277" customWidth="1"/>
    <col min="5890" max="5890" width="24.28515625" style="277" customWidth="1"/>
    <col min="5891" max="5891" width="7" style="277" customWidth="1"/>
    <col min="5892" max="5892" width="8.5703125" style="277" customWidth="1"/>
    <col min="5893" max="5893" width="7.28515625" style="277" customWidth="1"/>
    <col min="5894" max="5894" width="8.5703125" style="277" customWidth="1"/>
    <col min="5895" max="5895" width="6.7109375" style="277" customWidth="1"/>
    <col min="5896" max="5896" width="8.5703125" style="277" customWidth="1"/>
    <col min="5897" max="5897" width="10" style="277" customWidth="1"/>
    <col min="5898" max="6144" width="9.140625" style="277"/>
    <col min="6145" max="6145" width="4.5703125" style="277" customWidth="1"/>
    <col min="6146" max="6146" width="24.28515625" style="277" customWidth="1"/>
    <col min="6147" max="6147" width="7" style="277" customWidth="1"/>
    <col min="6148" max="6148" width="8.5703125" style="277" customWidth="1"/>
    <col min="6149" max="6149" width="7.28515625" style="277" customWidth="1"/>
    <col min="6150" max="6150" width="8.5703125" style="277" customWidth="1"/>
    <col min="6151" max="6151" width="6.7109375" style="277" customWidth="1"/>
    <col min="6152" max="6152" width="8.5703125" style="277" customWidth="1"/>
    <col min="6153" max="6153" width="10" style="277" customWidth="1"/>
    <col min="6154" max="6400" width="9.140625" style="277"/>
    <col min="6401" max="6401" width="4.5703125" style="277" customWidth="1"/>
    <col min="6402" max="6402" width="24.28515625" style="277" customWidth="1"/>
    <col min="6403" max="6403" width="7" style="277" customWidth="1"/>
    <col min="6404" max="6404" width="8.5703125" style="277" customWidth="1"/>
    <col min="6405" max="6405" width="7.28515625" style="277" customWidth="1"/>
    <col min="6406" max="6406" width="8.5703125" style="277" customWidth="1"/>
    <col min="6407" max="6407" width="6.7109375" style="277" customWidth="1"/>
    <col min="6408" max="6408" width="8.5703125" style="277" customWidth="1"/>
    <col min="6409" max="6409" width="10" style="277" customWidth="1"/>
    <col min="6410" max="6656" width="9.140625" style="277"/>
    <col min="6657" max="6657" width="4.5703125" style="277" customWidth="1"/>
    <col min="6658" max="6658" width="24.28515625" style="277" customWidth="1"/>
    <col min="6659" max="6659" width="7" style="277" customWidth="1"/>
    <col min="6660" max="6660" width="8.5703125" style="277" customWidth="1"/>
    <col min="6661" max="6661" width="7.28515625" style="277" customWidth="1"/>
    <col min="6662" max="6662" width="8.5703125" style="277" customWidth="1"/>
    <col min="6663" max="6663" width="6.7109375" style="277" customWidth="1"/>
    <col min="6664" max="6664" width="8.5703125" style="277" customWidth="1"/>
    <col min="6665" max="6665" width="10" style="277" customWidth="1"/>
    <col min="6666" max="6912" width="9.140625" style="277"/>
    <col min="6913" max="6913" width="4.5703125" style="277" customWidth="1"/>
    <col min="6914" max="6914" width="24.28515625" style="277" customWidth="1"/>
    <col min="6915" max="6915" width="7" style="277" customWidth="1"/>
    <col min="6916" max="6916" width="8.5703125" style="277" customWidth="1"/>
    <col min="6917" max="6917" width="7.28515625" style="277" customWidth="1"/>
    <col min="6918" max="6918" width="8.5703125" style="277" customWidth="1"/>
    <col min="6919" max="6919" width="6.7109375" style="277" customWidth="1"/>
    <col min="6920" max="6920" width="8.5703125" style="277" customWidth="1"/>
    <col min="6921" max="6921" width="10" style="277" customWidth="1"/>
    <col min="6922" max="7168" width="9.140625" style="277"/>
    <col min="7169" max="7169" width="4.5703125" style="277" customWidth="1"/>
    <col min="7170" max="7170" width="24.28515625" style="277" customWidth="1"/>
    <col min="7171" max="7171" width="7" style="277" customWidth="1"/>
    <col min="7172" max="7172" width="8.5703125" style="277" customWidth="1"/>
    <col min="7173" max="7173" width="7.28515625" style="277" customWidth="1"/>
    <col min="7174" max="7174" width="8.5703125" style="277" customWidth="1"/>
    <col min="7175" max="7175" width="6.7109375" style="277" customWidth="1"/>
    <col min="7176" max="7176" width="8.5703125" style="277" customWidth="1"/>
    <col min="7177" max="7177" width="10" style="277" customWidth="1"/>
    <col min="7178" max="7424" width="9.140625" style="277"/>
    <col min="7425" max="7425" width="4.5703125" style="277" customWidth="1"/>
    <col min="7426" max="7426" width="24.28515625" style="277" customWidth="1"/>
    <col min="7427" max="7427" width="7" style="277" customWidth="1"/>
    <col min="7428" max="7428" width="8.5703125" style="277" customWidth="1"/>
    <col min="7429" max="7429" width="7.28515625" style="277" customWidth="1"/>
    <col min="7430" max="7430" width="8.5703125" style="277" customWidth="1"/>
    <col min="7431" max="7431" width="6.7109375" style="277" customWidth="1"/>
    <col min="7432" max="7432" width="8.5703125" style="277" customWidth="1"/>
    <col min="7433" max="7433" width="10" style="277" customWidth="1"/>
    <col min="7434" max="7680" width="9.140625" style="277"/>
    <col min="7681" max="7681" width="4.5703125" style="277" customWidth="1"/>
    <col min="7682" max="7682" width="24.28515625" style="277" customWidth="1"/>
    <col min="7683" max="7683" width="7" style="277" customWidth="1"/>
    <col min="7684" max="7684" width="8.5703125" style="277" customWidth="1"/>
    <col min="7685" max="7685" width="7.28515625" style="277" customWidth="1"/>
    <col min="7686" max="7686" width="8.5703125" style="277" customWidth="1"/>
    <col min="7687" max="7687" width="6.7109375" style="277" customWidth="1"/>
    <col min="7688" max="7688" width="8.5703125" style="277" customWidth="1"/>
    <col min="7689" max="7689" width="10" style="277" customWidth="1"/>
    <col min="7690" max="7936" width="9.140625" style="277"/>
    <col min="7937" max="7937" width="4.5703125" style="277" customWidth="1"/>
    <col min="7938" max="7938" width="24.28515625" style="277" customWidth="1"/>
    <col min="7939" max="7939" width="7" style="277" customWidth="1"/>
    <col min="7940" max="7940" width="8.5703125" style="277" customWidth="1"/>
    <col min="7941" max="7941" width="7.28515625" style="277" customWidth="1"/>
    <col min="7942" max="7942" width="8.5703125" style="277" customWidth="1"/>
    <col min="7943" max="7943" width="6.7109375" style="277" customWidth="1"/>
    <col min="7944" max="7944" width="8.5703125" style="277" customWidth="1"/>
    <col min="7945" max="7945" width="10" style="277" customWidth="1"/>
    <col min="7946" max="8192" width="9.140625" style="277"/>
    <col min="8193" max="8193" width="4.5703125" style="277" customWidth="1"/>
    <col min="8194" max="8194" width="24.28515625" style="277" customWidth="1"/>
    <col min="8195" max="8195" width="7" style="277" customWidth="1"/>
    <col min="8196" max="8196" width="8.5703125" style="277" customWidth="1"/>
    <col min="8197" max="8197" width="7.28515625" style="277" customWidth="1"/>
    <col min="8198" max="8198" width="8.5703125" style="277" customWidth="1"/>
    <col min="8199" max="8199" width="6.7109375" style="277" customWidth="1"/>
    <col min="8200" max="8200" width="8.5703125" style="277" customWidth="1"/>
    <col min="8201" max="8201" width="10" style="277" customWidth="1"/>
    <col min="8202" max="8448" width="9.140625" style="277"/>
    <col min="8449" max="8449" width="4.5703125" style="277" customWidth="1"/>
    <col min="8450" max="8450" width="24.28515625" style="277" customWidth="1"/>
    <col min="8451" max="8451" width="7" style="277" customWidth="1"/>
    <col min="8452" max="8452" width="8.5703125" style="277" customWidth="1"/>
    <col min="8453" max="8453" width="7.28515625" style="277" customWidth="1"/>
    <col min="8454" max="8454" width="8.5703125" style="277" customWidth="1"/>
    <col min="8455" max="8455" width="6.7109375" style="277" customWidth="1"/>
    <col min="8456" max="8456" width="8.5703125" style="277" customWidth="1"/>
    <col min="8457" max="8457" width="10" style="277" customWidth="1"/>
    <col min="8458" max="8704" width="9.140625" style="277"/>
    <col min="8705" max="8705" width="4.5703125" style="277" customWidth="1"/>
    <col min="8706" max="8706" width="24.28515625" style="277" customWidth="1"/>
    <col min="8707" max="8707" width="7" style="277" customWidth="1"/>
    <col min="8708" max="8708" width="8.5703125" style="277" customWidth="1"/>
    <col min="8709" max="8709" width="7.28515625" style="277" customWidth="1"/>
    <col min="8710" max="8710" width="8.5703125" style="277" customWidth="1"/>
    <col min="8711" max="8711" width="6.7109375" style="277" customWidth="1"/>
    <col min="8712" max="8712" width="8.5703125" style="277" customWidth="1"/>
    <col min="8713" max="8713" width="10" style="277" customWidth="1"/>
    <col min="8714" max="8960" width="9.140625" style="277"/>
    <col min="8961" max="8961" width="4.5703125" style="277" customWidth="1"/>
    <col min="8962" max="8962" width="24.28515625" style="277" customWidth="1"/>
    <col min="8963" max="8963" width="7" style="277" customWidth="1"/>
    <col min="8964" max="8964" width="8.5703125" style="277" customWidth="1"/>
    <col min="8965" max="8965" width="7.28515625" style="277" customWidth="1"/>
    <col min="8966" max="8966" width="8.5703125" style="277" customWidth="1"/>
    <col min="8967" max="8967" width="6.7109375" style="277" customWidth="1"/>
    <col min="8968" max="8968" width="8.5703125" style="277" customWidth="1"/>
    <col min="8969" max="8969" width="10" style="277" customWidth="1"/>
    <col min="8970" max="9216" width="9.140625" style="277"/>
    <col min="9217" max="9217" width="4.5703125" style="277" customWidth="1"/>
    <col min="9218" max="9218" width="24.28515625" style="277" customWidth="1"/>
    <col min="9219" max="9219" width="7" style="277" customWidth="1"/>
    <col min="9220" max="9220" width="8.5703125" style="277" customWidth="1"/>
    <col min="9221" max="9221" width="7.28515625" style="277" customWidth="1"/>
    <col min="9222" max="9222" width="8.5703125" style="277" customWidth="1"/>
    <col min="9223" max="9223" width="6.7109375" style="277" customWidth="1"/>
    <col min="9224" max="9224" width="8.5703125" style="277" customWidth="1"/>
    <col min="9225" max="9225" width="10" style="277" customWidth="1"/>
    <col min="9226" max="9472" width="9.140625" style="277"/>
    <col min="9473" max="9473" width="4.5703125" style="277" customWidth="1"/>
    <col min="9474" max="9474" width="24.28515625" style="277" customWidth="1"/>
    <col min="9475" max="9475" width="7" style="277" customWidth="1"/>
    <col min="9476" max="9476" width="8.5703125" style="277" customWidth="1"/>
    <col min="9477" max="9477" width="7.28515625" style="277" customWidth="1"/>
    <col min="9478" max="9478" width="8.5703125" style="277" customWidth="1"/>
    <col min="9479" max="9479" width="6.7109375" style="277" customWidth="1"/>
    <col min="9480" max="9480" width="8.5703125" style="277" customWidth="1"/>
    <col min="9481" max="9481" width="10" style="277" customWidth="1"/>
    <col min="9482" max="9728" width="9.140625" style="277"/>
    <col min="9729" max="9729" width="4.5703125" style="277" customWidth="1"/>
    <col min="9730" max="9730" width="24.28515625" style="277" customWidth="1"/>
    <col min="9731" max="9731" width="7" style="277" customWidth="1"/>
    <col min="9732" max="9732" width="8.5703125" style="277" customWidth="1"/>
    <col min="9733" max="9733" width="7.28515625" style="277" customWidth="1"/>
    <col min="9734" max="9734" width="8.5703125" style="277" customWidth="1"/>
    <col min="9735" max="9735" width="6.7109375" style="277" customWidth="1"/>
    <col min="9736" max="9736" width="8.5703125" style="277" customWidth="1"/>
    <col min="9737" max="9737" width="10" style="277" customWidth="1"/>
    <col min="9738" max="9984" width="9.140625" style="277"/>
    <col min="9985" max="9985" width="4.5703125" style="277" customWidth="1"/>
    <col min="9986" max="9986" width="24.28515625" style="277" customWidth="1"/>
    <col min="9987" max="9987" width="7" style="277" customWidth="1"/>
    <col min="9988" max="9988" width="8.5703125" style="277" customWidth="1"/>
    <col min="9989" max="9989" width="7.28515625" style="277" customWidth="1"/>
    <col min="9990" max="9990" width="8.5703125" style="277" customWidth="1"/>
    <col min="9991" max="9991" width="6.7109375" style="277" customWidth="1"/>
    <col min="9992" max="9992" width="8.5703125" style="277" customWidth="1"/>
    <col min="9993" max="9993" width="10" style="277" customWidth="1"/>
    <col min="9994" max="10240" width="9.140625" style="277"/>
    <col min="10241" max="10241" width="4.5703125" style="277" customWidth="1"/>
    <col min="10242" max="10242" width="24.28515625" style="277" customWidth="1"/>
    <col min="10243" max="10243" width="7" style="277" customWidth="1"/>
    <col min="10244" max="10244" width="8.5703125" style="277" customWidth="1"/>
    <col min="10245" max="10245" width="7.28515625" style="277" customWidth="1"/>
    <col min="10246" max="10246" width="8.5703125" style="277" customWidth="1"/>
    <col min="10247" max="10247" width="6.7109375" style="277" customWidth="1"/>
    <col min="10248" max="10248" width="8.5703125" style="277" customWidth="1"/>
    <col min="10249" max="10249" width="10" style="277" customWidth="1"/>
    <col min="10250" max="10496" width="9.140625" style="277"/>
    <col min="10497" max="10497" width="4.5703125" style="277" customWidth="1"/>
    <col min="10498" max="10498" width="24.28515625" style="277" customWidth="1"/>
    <col min="10499" max="10499" width="7" style="277" customWidth="1"/>
    <col min="10500" max="10500" width="8.5703125" style="277" customWidth="1"/>
    <col min="10501" max="10501" width="7.28515625" style="277" customWidth="1"/>
    <col min="10502" max="10502" width="8.5703125" style="277" customWidth="1"/>
    <col min="10503" max="10503" width="6.7109375" style="277" customWidth="1"/>
    <col min="10504" max="10504" width="8.5703125" style="277" customWidth="1"/>
    <col min="10505" max="10505" width="10" style="277" customWidth="1"/>
    <col min="10506" max="10752" width="9.140625" style="277"/>
    <col min="10753" max="10753" width="4.5703125" style="277" customWidth="1"/>
    <col min="10754" max="10754" width="24.28515625" style="277" customWidth="1"/>
    <col min="10755" max="10755" width="7" style="277" customWidth="1"/>
    <col min="10756" max="10756" width="8.5703125" style="277" customWidth="1"/>
    <col min="10757" max="10757" width="7.28515625" style="277" customWidth="1"/>
    <col min="10758" max="10758" width="8.5703125" style="277" customWidth="1"/>
    <col min="10759" max="10759" width="6.7109375" style="277" customWidth="1"/>
    <col min="10760" max="10760" width="8.5703125" style="277" customWidth="1"/>
    <col min="10761" max="10761" width="10" style="277" customWidth="1"/>
    <col min="10762" max="11008" width="9.140625" style="277"/>
    <col min="11009" max="11009" width="4.5703125" style="277" customWidth="1"/>
    <col min="11010" max="11010" width="24.28515625" style="277" customWidth="1"/>
    <col min="11011" max="11011" width="7" style="277" customWidth="1"/>
    <col min="11012" max="11012" width="8.5703125" style="277" customWidth="1"/>
    <col min="11013" max="11013" width="7.28515625" style="277" customWidth="1"/>
    <col min="11014" max="11014" width="8.5703125" style="277" customWidth="1"/>
    <col min="11015" max="11015" width="6.7109375" style="277" customWidth="1"/>
    <col min="11016" max="11016" width="8.5703125" style="277" customWidth="1"/>
    <col min="11017" max="11017" width="10" style="277" customWidth="1"/>
    <col min="11018" max="11264" width="9.140625" style="277"/>
    <col min="11265" max="11265" width="4.5703125" style="277" customWidth="1"/>
    <col min="11266" max="11266" width="24.28515625" style="277" customWidth="1"/>
    <col min="11267" max="11267" width="7" style="277" customWidth="1"/>
    <col min="11268" max="11268" width="8.5703125" style="277" customWidth="1"/>
    <col min="11269" max="11269" width="7.28515625" style="277" customWidth="1"/>
    <col min="11270" max="11270" width="8.5703125" style="277" customWidth="1"/>
    <col min="11271" max="11271" width="6.7109375" style="277" customWidth="1"/>
    <col min="11272" max="11272" width="8.5703125" style="277" customWidth="1"/>
    <col min="11273" max="11273" width="10" style="277" customWidth="1"/>
    <col min="11274" max="11520" width="9.140625" style="277"/>
    <col min="11521" max="11521" width="4.5703125" style="277" customWidth="1"/>
    <col min="11522" max="11522" width="24.28515625" style="277" customWidth="1"/>
    <col min="11523" max="11523" width="7" style="277" customWidth="1"/>
    <col min="11524" max="11524" width="8.5703125" style="277" customWidth="1"/>
    <col min="11525" max="11525" width="7.28515625" style="277" customWidth="1"/>
    <col min="11526" max="11526" width="8.5703125" style="277" customWidth="1"/>
    <col min="11527" max="11527" width="6.7109375" style="277" customWidth="1"/>
    <col min="11528" max="11528" width="8.5703125" style="277" customWidth="1"/>
    <col min="11529" max="11529" width="10" style="277" customWidth="1"/>
    <col min="11530" max="11776" width="9.140625" style="277"/>
    <col min="11777" max="11777" width="4.5703125" style="277" customWidth="1"/>
    <col min="11778" max="11778" width="24.28515625" style="277" customWidth="1"/>
    <col min="11779" max="11779" width="7" style="277" customWidth="1"/>
    <col min="11780" max="11780" width="8.5703125" style="277" customWidth="1"/>
    <col min="11781" max="11781" width="7.28515625" style="277" customWidth="1"/>
    <col min="11782" max="11782" width="8.5703125" style="277" customWidth="1"/>
    <col min="11783" max="11783" width="6.7109375" style="277" customWidth="1"/>
    <col min="11784" max="11784" width="8.5703125" style="277" customWidth="1"/>
    <col min="11785" max="11785" width="10" style="277" customWidth="1"/>
    <col min="11786" max="12032" width="9.140625" style="277"/>
    <col min="12033" max="12033" width="4.5703125" style="277" customWidth="1"/>
    <col min="12034" max="12034" width="24.28515625" style="277" customWidth="1"/>
    <col min="12035" max="12035" width="7" style="277" customWidth="1"/>
    <col min="12036" max="12036" width="8.5703125" style="277" customWidth="1"/>
    <col min="12037" max="12037" width="7.28515625" style="277" customWidth="1"/>
    <col min="12038" max="12038" width="8.5703125" style="277" customWidth="1"/>
    <col min="12039" max="12039" width="6.7109375" style="277" customWidth="1"/>
    <col min="12040" max="12040" width="8.5703125" style="277" customWidth="1"/>
    <col min="12041" max="12041" width="10" style="277" customWidth="1"/>
    <col min="12042" max="12288" width="9.140625" style="277"/>
    <col min="12289" max="12289" width="4.5703125" style="277" customWidth="1"/>
    <col min="12290" max="12290" width="24.28515625" style="277" customWidth="1"/>
    <col min="12291" max="12291" width="7" style="277" customWidth="1"/>
    <col min="12292" max="12292" width="8.5703125" style="277" customWidth="1"/>
    <col min="12293" max="12293" width="7.28515625" style="277" customWidth="1"/>
    <col min="12294" max="12294" width="8.5703125" style="277" customWidth="1"/>
    <col min="12295" max="12295" width="6.7109375" style="277" customWidth="1"/>
    <col min="12296" max="12296" width="8.5703125" style="277" customWidth="1"/>
    <col min="12297" max="12297" width="10" style="277" customWidth="1"/>
    <col min="12298" max="12544" width="9.140625" style="277"/>
    <col min="12545" max="12545" width="4.5703125" style="277" customWidth="1"/>
    <col min="12546" max="12546" width="24.28515625" style="277" customWidth="1"/>
    <col min="12547" max="12547" width="7" style="277" customWidth="1"/>
    <col min="12548" max="12548" width="8.5703125" style="277" customWidth="1"/>
    <col min="12549" max="12549" width="7.28515625" style="277" customWidth="1"/>
    <col min="12550" max="12550" width="8.5703125" style="277" customWidth="1"/>
    <col min="12551" max="12551" width="6.7109375" style="277" customWidth="1"/>
    <col min="12552" max="12552" width="8.5703125" style="277" customWidth="1"/>
    <col min="12553" max="12553" width="10" style="277" customWidth="1"/>
    <col min="12554" max="12800" width="9.140625" style="277"/>
    <col min="12801" max="12801" width="4.5703125" style="277" customWidth="1"/>
    <col min="12802" max="12802" width="24.28515625" style="277" customWidth="1"/>
    <col min="12803" max="12803" width="7" style="277" customWidth="1"/>
    <col min="12804" max="12804" width="8.5703125" style="277" customWidth="1"/>
    <col min="12805" max="12805" width="7.28515625" style="277" customWidth="1"/>
    <col min="12806" max="12806" width="8.5703125" style="277" customWidth="1"/>
    <col min="12807" max="12807" width="6.7109375" style="277" customWidth="1"/>
    <col min="12808" max="12808" width="8.5703125" style="277" customWidth="1"/>
    <col min="12809" max="12809" width="10" style="277" customWidth="1"/>
    <col min="12810" max="13056" width="9.140625" style="277"/>
    <col min="13057" max="13057" width="4.5703125" style="277" customWidth="1"/>
    <col min="13058" max="13058" width="24.28515625" style="277" customWidth="1"/>
    <col min="13059" max="13059" width="7" style="277" customWidth="1"/>
    <col min="13060" max="13060" width="8.5703125" style="277" customWidth="1"/>
    <col min="13061" max="13061" width="7.28515625" style="277" customWidth="1"/>
    <col min="13062" max="13062" width="8.5703125" style="277" customWidth="1"/>
    <col min="13063" max="13063" width="6.7109375" style="277" customWidth="1"/>
    <col min="13064" max="13064" width="8.5703125" style="277" customWidth="1"/>
    <col min="13065" max="13065" width="10" style="277" customWidth="1"/>
    <col min="13066" max="13312" width="9.140625" style="277"/>
    <col min="13313" max="13313" width="4.5703125" style="277" customWidth="1"/>
    <col min="13314" max="13314" width="24.28515625" style="277" customWidth="1"/>
    <col min="13315" max="13315" width="7" style="277" customWidth="1"/>
    <col min="13316" max="13316" width="8.5703125" style="277" customWidth="1"/>
    <col min="13317" max="13317" width="7.28515625" style="277" customWidth="1"/>
    <col min="13318" max="13318" width="8.5703125" style="277" customWidth="1"/>
    <col min="13319" max="13319" width="6.7109375" style="277" customWidth="1"/>
    <col min="13320" max="13320" width="8.5703125" style="277" customWidth="1"/>
    <col min="13321" max="13321" width="10" style="277" customWidth="1"/>
    <col min="13322" max="13568" width="9.140625" style="277"/>
    <col min="13569" max="13569" width="4.5703125" style="277" customWidth="1"/>
    <col min="13570" max="13570" width="24.28515625" style="277" customWidth="1"/>
    <col min="13571" max="13571" width="7" style="277" customWidth="1"/>
    <col min="13572" max="13572" width="8.5703125" style="277" customWidth="1"/>
    <col min="13573" max="13573" width="7.28515625" style="277" customWidth="1"/>
    <col min="13574" max="13574" width="8.5703125" style="277" customWidth="1"/>
    <col min="13575" max="13575" width="6.7109375" style="277" customWidth="1"/>
    <col min="13576" max="13576" width="8.5703125" style="277" customWidth="1"/>
    <col min="13577" max="13577" width="10" style="277" customWidth="1"/>
    <col min="13578" max="13824" width="9.140625" style="277"/>
    <col min="13825" max="13825" width="4.5703125" style="277" customWidth="1"/>
    <col min="13826" max="13826" width="24.28515625" style="277" customWidth="1"/>
    <col min="13827" max="13827" width="7" style="277" customWidth="1"/>
    <col min="13828" max="13828" width="8.5703125" style="277" customWidth="1"/>
    <col min="13829" max="13829" width="7.28515625" style="277" customWidth="1"/>
    <col min="13830" max="13830" width="8.5703125" style="277" customWidth="1"/>
    <col min="13831" max="13831" width="6.7109375" style="277" customWidth="1"/>
    <col min="13832" max="13832" width="8.5703125" style="277" customWidth="1"/>
    <col min="13833" max="13833" width="10" style="277" customWidth="1"/>
    <col min="13834" max="14080" width="9.140625" style="277"/>
    <col min="14081" max="14081" width="4.5703125" style="277" customWidth="1"/>
    <col min="14082" max="14082" width="24.28515625" style="277" customWidth="1"/>
    <col min="14083" max="14083" width="7" style="277" customWidth="1"/>
    <col min="14084" max="14084" width="8.5703125" style="277" customWidth="1"/>
    <col min="14085" max="14085" width="7.28515625" style="277" customWidth="1"/>
    <col min="14086" max="14086" width="8.5703125" style="277" customWidth="1"/>
    <col min="14087" max="14087" width="6.7109375" style="277" customWidth="1"/>
    <col min="14088" max="14088" width="8.5703125" style="277" customWidth="1"/>
    <col min="14089" max="14089" width="10" style="277" customWidth="1"/>
    <col min="14090" max="14336" width="9.140625" style="277"/>
    <col min="14337" max="14337" width="4.5703125" style="277" customWidth="1"/>
    <col min="14338" max="14338" width="24.28515625" style="277" customWidth="1"/>
    <col min="14339" max="14339" width="7" style="277" customWidth="1"/>
    <col min="14340" max="14340" width="8.5703125" style="277" customWidth="1"/>
    <col min="14341" max="14341" width="7.28515625" style="277" customWidth="1"/>
    <col min="14342" max="14342" width="8.5703125" style="277" customWidth="1"/>
    <col min="14343" max="14343" width="6.7109375" style="277" customWidth="1"/>
    <col min="14344" max="14344" width="8.5703125" style="277" customWidth="1"/>
    <col min="14345" max="14345" width="10" style="277" customWidth="1"/>
    <col min="14346" max="14592" width="9.140625" style="277"/>
    <col min="14593" max="14593" width="4.5703125" style="277" customWidth="1"/>
    <col min="14594" max="14594" width="24.28515625" style="277" customWidth="1"/>
    <col min="14595" max="14595" width="7" style="277" customWidth="1"/>
    <col min="14596" max="14596" width="8.5703125" style="277" customWidth="1"/>
    <col min="14597" max="14597" width="7.28515625" style="277" customWidth="1"/>
    <col min="14598" max="14598" width="8.5703125" style="277" customWidth="1"/>
    <col min="14599" max="14599" width="6.7109375" style="277" customWidth="1"/>
    <col min="14600" max="14600" width="8.5703125" style="277" customWidth="1"/>
    <col min="14601" max="14601" width="10" style="277" customWidth="1"/>
    <col min="14602" max="14848" width="9.140625" style="277"/>
    <col min="14849" max="14849" width="4.5703125" style="277" customWidth="1"/>
    <col min="14850" max="14850" width="24.28515625" style="277" customWidth="1"/>
    <col min="14851" max="14851" width="7" style="277" customWidth="1"/>
    <col min="14852" max="14852" width="8.5703125" style="277" customWidth="1"/>
    <col min="14853" max="14853" width="7.28515625" style="277" customWidth="1"/>
    <col min="14854" max="14854" width="8.5703125" style="277" customWidth="1"/>
    <col min="14855" max="14855" width="6.7109375" style="277" customWidth="1"/>
    <col min="14856" max="14856" width="8.5703125" style="277" customWidth="1"/>
    <col min="14857" max="14857" width="10" style="277" customWidth="1"/>
    <col min="14858" max="15104" width="9.140625" style="277"/>
    <col min="15105" max="15105" width="4.5703125" style="277" customWidth="1"/>
    <col min="15106" max="15106" width="24.28515625" style="277" customWidth="1"/>
    <col min="15107" max="15107" width="7" style="277" customWidth="1"/>
    <col min="15108" max="15108" width="8.5703125" style="277" customWidth="1"/>
    <col min="15109" max="15109" width="7.28515625" style="277" customWidth="1"/>
    <col min="15110" max="15110" width="8.5703125" style="277" customWidth="1"/>
    <col min="15111" max="15111" width="6.7109375" style="277" customWidth="1"/>
    <col min="15112" max="15112" width="8.5703125" style="277" customWidth="1"/>
    <col min="15113" max="15113" width="10" style="277" customWidth="1"/>
    <col min="15114" max="15360" width="9.140625" style="277"/>
    <col min="15361" max="15361" width="4.5703125" style="277" customWidth="1"/>
    <col min="15362" max="15362" width="24.28515625" style="277" customWidth="1"/>
    <col min="15363" max="15363" width="7" style="277" customWidth="1"/>
    <col min="15364" max="15364" width="8.5703125" style="277" customWidth="1"/>
    <col min="15365" max="15365" width="7.28515625" style="277" customWidth="1"/>
    <col min="15366" max="15366" width="8.5703125" style="277" customWidth="1"/>
    <col min="15367" max="15367" width="6.7109375" style="277" customWidth="1"/>
    <col min="15368" max="15368" width="8.5703125" style="277" customWidth="1"/>
    <col min="15369" max="15369" width="10" style="277" customWidth="1"/>
    <col min="15370" max="15616" width="9.140625" style="277"/>
    <col min="15617" max="15617" width="4.5703125" style="277" customWidth="1"/>
    <col min="15618" max="15618" width="24.28515625" style="277" customWidth="1"/>
    <col min="15619" max="15619" width="7" style="277" customWidth="1"/>
    <col min="15620" max="15620" width="8.5703125" style="277" customWidth="1"/>
    <col min="15621" max="15621" width="7.28515625" style="277" customWidth="1"/>
    <col min="15622" max="15622" width="8.5703125" style="277" customWidth="1"/>
    <col min="15623" max="15623" width="6.7109375" style="277" customWidth="1"/>
    <col min="15624" max="15624" width="8.5703125" style="277" customWidth="1"/>
    <col min="15625" max="15625" width="10" style="277" customWidth="1"/>
    <col min="15626" max="15872" width="9.140625" style="277"/>
    <col min="15873" max="15873" width="4.5703125" style="277" customWidth="1"/>
    <col min="15874" max="15874" width="24.28515625" style="277" customWidth="1"/>
    <col min="15875" max="15875" width="7" style="277" customWidth="1"/>
    <col min="15876" max="15876" width="8.5703125" style="277" customWidth="1"/>
    <col min="15877" max="15877" width="7.28515625" style="277" customWidth="1"/>
    <col min="15878" max="15878" width="8.5703125" style="277" customWidth="1"/>
    <col min="15879" max="15879" width="6.7109375" style="277" customWidth="1"/>
    <col min="15880" max="15880" width="8.5703125" style="277" customWidth="1"/>
    <col min="15881" max="15881" width="10" style="277" customWidth="1"/>
    <col min="15882" max="16128" width="9.140625" style="277"/>
    <col min="16129" max="16129" width="4.5703125" style="277" customWidth="1"/>
    <col min="16130" max="16130" width="24.28515625" style="277" customWidth="1"/>
    <col min="16131" max="16131" width="7" style="277" customWidth="1"/>
    <col min="16132" max="16132" width="8.5703125" style="277" customWidth="1"/>
    <col min="16133" max="16133" width="7.28515625" style="277" customWidth="1"/>
    <col min="16134" max="16134" width="8.5703125" style="277" customWidth="1"/>
    <col min="16135" max="16135" width="6.7109375" style="277" customWidth="1"/>
    <col min="16136" max="16136" width="8.5703125" style="277" customWidth="1"/>
    <col min="16137" max="16137" width="10" style="277" customWidth="1"/>
    <col min="16138" max="16384" width="9.140625" style="277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0" ht="13.5" customHeight="1"/>
    <row r="34" spans="1:10" ht="13.5" customHeight="1"/>
    <row r="35" spans="1:10" ht="13.5" customHeight="1"/>
    <row r="36" spans="1:10" ht="24.75" customHeight="1">
      <c r="A36" s="537" t="s">
        <v>429</v>
      </c>
      <c r="B36" s="537"/>
      <c r="C36" s="537"/>
      <c r="D36" s="537"/>
      <c r="E36" s="537"/>
      <c r="F36" s="537"/>
      <c r="G36" s="537"/>
      <c r="H36" s="537"/>
      <c r="I36" s="537"/>
    </row>
    <row r="37" spans="1:10" ht="12" customHeight="1">
      <c r="A37" s="278"/>
      <c r="B37" s="279" t="s">
        <v>188</v>
      </c>
      <c r="C37" s="278"/>
      <c r="D37" s="278"/>
      <c r="E37" s="278"/>
      <c r="F37" s="278"/>
      <c r="G37" s="278"/>
      <c r="H37" s="278"/>
      <c r="I37" s="280"/>
    </row>
    <row r="38" spans="1:10">
      <c r="A38" s="538"/>
      <c r="B38" s="538"/>
      <c r="C38" s="540" t="s">
        <v>430</v>
      </c>
      <c r="D38" s="538"/>
      <c r="E38" s="540" t="s">
        <v>431</v>
      </c>
      <c r="F38" s="538"/>
      <c r="G38" s="541" t="s">
        <v>190</v>
      </c>
      <c r="H38" s="507"/>
      <c r="I38" s="530" t="s">
        <v>432</v>
      </c>
      <c r="J38" s="530" t="s">
        <v>433</v>
      </c>
    </row>
    <row r="39" spans="1:10" ht="27" customHeight="1">
      <c r="A39" s="539"/>
      <c r="B39" s="539"/>
      <c r="C39" s="281" t="s">
        <v>434</v>
      </c>
      <c r="D39" s="281" t="s">
        <v>435</v>
      </c>
      <c r="E39" s="281" t="s">
        <v>434</v>
      </c>
      <c r="F39" s="281" t="s">
        <v>436</v>
      </c>
      <c r="G39" s="281" t="s">
        <v>434</v>
      </c>
      <c r="H39" s="281" t="s">
        <v>436</v>
      </c>
      <c r="I39" s="531"/>
      <c r="J39" s="531"/>
    </row>
    <row r="40" spans="1:10">
      <c r="A40" s="532" t="s">
        <v>437</v>
      </c>
      <c r="B40" s="533"/>
      <c r="C40" s="282">
        <f t="shared" ref="C40:H40" si="0">SUM(C41:C57)</f>
        <v>151</v>
      </c>
      <c r="D40" s="283">
        <f t="shared" si="0"/>
        <v>99.999999999999986</v>
      </c>
      <c r="E40" s="265">
        <f t="shared" si="0"/>
        <v>102</v>
      </c>
      <c r="F40" s="283">
        <f t="shared" si="0"/>
        <v>100</v>
      </c>
      <c r="G40" s="282">
        <f t="shared" si="0"/>
        <v>120</v>
      </c>
      <c r="H40" s="283">
        <f t="shared" si="0"/>
        <v>100</v>
      </c>
      <c r="I40" s="284">
        <f>SUM(G40/E40*100)</f>
        <v>117.64705882352942</v>
      </c>
      <c r="J40" s="285">
        <f>SUM(G40/C40*100)</f>
        <v>79.47019867549669</v>
      </c>
    </row>
    <row r="41" spans="1:10" ht="22.5" customHeight="1">
      <c r="A41" s="534" t="s">
        <v>438</v>
      </c>
      <c r="B41" s="286" t="s">
        <v>439</v>
      </c>
      <c r="C41" s="265">
        <v>92</v>
      </c>
      <c r="D41" s="283">
        <f>C41/C40*100</f>
        <v>60.927152317880797</v>
      </c>
      <c r="E41" s="282">
        <v>9</v>
      </c>
      <c r="F41" s="283">
        <f>E41/E40*100</f>
        <v>8.8235294117647065</v>
      </c>
      <c r="G41" s="282">
        <v>1</v>
      </c>
      <c r="H41" s="283">
        <f>G41/G40*100</f>
        <v>0.83333333333333337</v>
      </c>
      <c r="I41" s="287">
        <f>SUM(G41/E41*100)</f>
        <v>11.111111111111111</v>
      </c>
      <c r="J41" s="287">
        <f>SUM(G41/C41*100)</f>
        <v>1.0869565217391304</v>
      </c>
    </row>
    <row r="42" spans="1:10" ht="14.25" customHeight="1">
      <c r="A42" s="535"/>
      <c r="B42" s="288" t="s">
        <v>440</v>
      </c>
      <c r="C42" s="143">
        <v>14</v>
      </c>
      <c r="D42" s="287">
        <f>C42/C40*100</f>
        <v>9.2715231788079464</v>
      </c>
      <c r="E42" s="289">
        <v>13</v>
      </c>
      <c r="F42" s="287">
        <f>E42/E40*100</f>
        <v>12.745098039215685</v>
      </c>
      <c r="G42" s="289">
        <v>10</v>
      </c>
      <c r="H42" s="287">
        <f>G42/G40*100</f>
        <v>8.3333333333333321</v>
      </c>
      <c r="I42" s="287">
        <f>SUM(G42/E42*100)</f>
        <v>76.923076923076934</v>
      </c>
      <c r="J42" s="287">
        <f>SUM(G42/C42*100)</f>
        <v>71.428571428571431</v>
      </c>
    </row>
    <row r="43" spans="1:10" ht="14.25" customHeight="1">
      <c r="A43" s="535"/>
      <c r="B43" s="288" t="s">
        <v>441</v>
      </c>
      <c r="C43" s="143">
        <v>1</v>
      </c>
      <c r="D43" s="287">
        <f>C43/C40*100</f>
        <v>0.66225165562913912</v>
      </c>
      <c r="E43" s="289">
        <v>0</v>
      </c>
      <c r="F43" s="287">
        <f>E43/E40*100</f>
        <v>0</v>
      </c>
      <c r="G43" s="289">
        <v>0</v>
      </c>
      <c r="H43" s="287">
        <f>G43/G40*100</f>
        <v>0</v>
      </c>
      <c r="I43" s="287">
        <v>0</v>
      </c>
      <c r="J43" s="287">
        <f t="shared" ref="J43:J52" si="1">SUM(G43/C43*100)</f>
        <v>0</v>
      </c>
    </row>
    <row r="44" spans="1:10" ht="14.25" customHeight="1">
      <c r="A44" s="535"/>
      <c r="B44" s="288" t="s">
        <v>442</v>
      </c>
      <c r="C44" s="143">
        <v>0</v>
      </c>
      <c r="D44" s="287">
        <f>C44/C40*100</f>
        <v>0</v>
      </c>
      <c r="E44" s="289">
        <v>7</v>
      </c>
      <c r="F44" s="287">
        <f>E44/E40*100</f>
        <v>6.8627450980392162</v>
      </c>
      <c r="G44" s="289">
        <v>21</v>
      </c>
      <c r="H44" s="287">
        <f>G44/G40*100</f>
        <v>17.5</v>
      </c>
      <c r="I44" s="287">
        <f t="shared" ref="I44:I53" si="2">SUM(G44/E44*100)</f>
        <v>300</v>
      </c>
      <c r="J44" s="287">
        <v>0</v>
      </c>
    </row>
    <row r="45" spans="1:10" ht="14.25" customHeight="1">
      <c r="A45" s="535"/>
      <c r="B45" s="288" t="s">
        <v>443</v>
      </c>
      <c r="C45" s="143">
        <v>7</v>
      </c>
      <c r="D45" s="287">
        <f>C45/C40*100</f>
        <v>4.6357615894039732</v>
      </c>
      <c r="E45" s="289">
        <v>22</v>
      </c>
      <c r="F45" s="287">
        <f>E45/E40*100</f>
        <v>21.568627450980394</v>
      </c>
      <c r="G45" s="289">
        <v>44</v>
      </c>
      <c r="H45" s="287">
        <f>G45/G40*100</f>
        <v>36.666666666666664</v>
      </c>
      <c r="I45" s="287">
        <f t="shared" si="2"/>
        <v>200</v>
      </c>
      <c r="J45" s="287">
        <f t="shared" si="1"/>
        <v>628.57142857142856</v>
      </c>
    </row>
    <row r="46" spans="1:10" ht="14.25" customHeight="1">
      <c r="A46" s="535"/>
      <c r="B46" s="288" t="s">
        <v>444</v>
      </c>
      <c r="C46" s="143">
        <v>0</v>
      </c>
      <c r="D46" s="287">
        <f>C46/C40*100</f>
        <v>0</v>
      </c>
      <c r="E46" s="289">
        <v>0</v>
      </c>
      <c r="F46" s="287">
        <f>E46/E40*100</f>
        <v>0</v>
      </c>
      <c r="G46" s="289">
        <v>0</v>
      </c>
      <c r="H46" s="287">
        <f>G46/G40*100</f>
        <v>0</v>
      </c>
      <c r="I46" s="287">
        <v>0</v>
      </c>
      <c r="J46" s="287">
        <v>0</v>
      </c>
    </row>
    <row r="47" spans="1:10" ht="14.25" customHeight="1">
      <c r="A47" s="535"/>
      <c r="B47" s="288" t="s">
        <v>445</v>
      </c>
      <c r="C47" s="143">
        <v>0</v>
      </c>
      <c r="D47" s="287">
        <f>C47/C40*100</f>
        <v>0</v>
      </c>
      <c r="E47" s="289">
        <v>1</v>
      </c>
      <c r="F47" s="287">
        <f>E47/E40*100</f>
        <v>0.98039215686274506</v>
      </c>
      <c r="G47" s="289">
        <v>0</v>
      </c>
      <c r="H47" s="287">
        <f>G47/G40*100</f>
        <v>0</v>
      </c>
      <c r="I47" s="287">
        <f t="shared" si="2"/>
        <v>0</v>
      </c>
      <c r="J47" s="287">
        <v>0</v>
      </c>
    </row>
    <row r="48" spans="1:10" ht="14.25" customHeight="1">
      <c r="A48" s="535"/>
      <c r="B48" s="288" t="s">
        <v>446</v>
      </c>
      <c r="C48" s="143">
        <v>0</v>
      </c>
      <c r="D48" s="287">
        <f>C48/C40*100</f>
        <v>0</v>
      </c>
      <c r="E48" s="289">
        <v>1</v>
      </c>
      <c r="F48" s="287">
        <f>E48/E40*100</f>
        <v>0.98039215686274506</v>
      </c>
      <c r="G48" s="289">
        <v>0</v>
      </c>
      <c r="H48" s="287">
        <f>G48/G40*100</f>
        <v>0</v>
      </c>
      <c r="I48" s="287">
        <v>0</v>
      </c>
      <c r="J48" s="287">
        <v>0</v>
      </c>
    </row>
    <row r="49" spans="1:10" ht="14.25" customHeight="1">
      <c r="A49" s="535"/>
      <c r="B49" s="288" t="s">
        <v>447</v>
      </c>
      <c r="C49" s="143">
        <v>1</v>
      </c>
      <c r="D49" s="287">
        <f>C49/C40*100</f>
        <v>0.66225165562913912</v>
      </c>
      <c r="E49" s="289">
        <v>0</v>
      </c>
      <c r="F49" s="287">
        <f>E49/E40*100</f>
        <v>0</v>
      </c>
      <c r="G49" s="289">
        <v>2</v>
      </c>
      <c r="H49" s="287">
        <f>G49/G40*100</f>
        <v>1.6666666666666667</v>
      </c>
      <c r="I49" s="287">
        <v>0</v>
      </c>
      <c r="J49" s="287">
        <v>0</v>
      </c>
    </row>
    <row r="50" spans="1:10" ht="14.25" customHeight="1">
      <c r="A50" s="535"/>
      <c r="B50" s="288" t="s">
        <v>448</v>
      </c>
      <c r="C50" s="143">
        <v>6</v>
      </c>
      <c r="D50" s="287">
        <f>C50/C40*100</f>
        <v>3.9735099337748347</v>
      </c>
      <c r="E50" s="289">
        <v>4</v>
      </c>
      <c r="F50" s="287">
        <f>E50/E40*100</f>
        <v>3.9215686274509802</v>
      </c>
      <c r="G50" s="289">
        <v>3</v>
      </c>
      <c r="H50" s="287">
        <f>G50/G40*100</f>
        <v>2.5</v>
      </c>
      <c r="I50" s="287">
        <f t="shared" si="2"/>
        <v>75</v>
      </c>
      <c r="J50" s="287">
        <f t="shared" si="1"/>
        <v>50</v>
      </c>
    </row>
    <row r="51" spans="1:10" ht="14.25" customHeight="1">
      <c r="A51" s="535"/>
      <c r="B51" s="288" t="s">
        <v>449</v>
      </c>
      <c r="C51" s="143">
        <v>11</v>
      </c>
      <c r="D51" s="287">
        <f>C51/C40*100</f>
        <v>7.2847682119205297</v>
      </c>
      <c r="E51" s="289">
        <v>9</v>
      </c>
      <c r="F51" s="287">
        <f>E51/E40*100</f>
        <v>8.8235294117647065</v>
      </c>
      <c r="G51" s="289">
        <v>21</v>
      </c>
      <c r="H51" s="287">
        <f>G51/G40*100</f>
        <v>17.5</v>
      </c>
      <c r="I51" s="287">
        <f t="shared" si="2"/>
        <v>233.33333333333334</v>
      </c>
      <c r="J51" s="287">
        <f t="shared" si="1"/>
        <v>190.90909090909091</v>
      </c>
    </row>
    <row r="52" spans="1:10">
      <c r="A52" s="535"/>
      <c r="B52" s="290" t="s">
        <v>450</v>
      </c>
      <c r="C52" s="143">
        <v>19</v>
      </c>
      <c r="D52" s="287">
        <f>C52/C40*100</f>
        <v>12.582781456953644</v>
      </c>
      <c r="E52" s="289">
        <v>35</v>
      </c>
      <c r="F52" s="287">
        <f>E52/E40*100</f>
        <v>34.313725490196077</v>
      </c>
      <c r="G52" s="289">
        <v>18</v>
      </c>
      <c r="H52" s="287">
        <f>G52/G40*100</f>
        <v>15</v>
      </c>
      <c r="I52" s="287">
        <f t="shared" si="2"/>
        <v>51.428571428571423</v>
      </c>
      <c r="J52" s="287">
        <f t="shared" si="1"/>
        <v>94.73684210526315</v>
      </c>
    </row>
    <row r="53" spans="1:10" ht="14.25" customHeight="1">
      <c r="A53" s="535"/>
      <c r="B53" s="288" t="s">
        <v>451</v>
      </c>
      <c r="C53" s="143">
        <v>0</v>
      </c>
      <c r="D53" s="287">
        <f>C53/C40*100</f>
        <v>0</v>
      </c>
      <c r="E53" s="289">
        <v>1</v>
      </c>
      <c r="F53" s="287">
        <f>E53/E40*100</f>
        <v>0.98039215686274506</v>
      </c>
      <c r="G53" s="289">
        <v>0</v>
      </c>
      <c r="H53" s="287">
        <f>G53/G40*100</f>
        <v>0</v>
      </c>
      <c r="I53" s="287">
        <f t="shared" si="2"/>
        <v>0</v>
      </c>
      <c r="J53" s="287">
        <v>0</v>
      </c>
    </row>
    <row r="54" spans="1:10" ht="14.25" customHeight="1">
      <c r="A54" s="535"/>
      <c r="B54" s="288" t="s">
        <v>452</v>
      </c>
      <c r="C54" s="143">
        <v>0</v>
      </c>
      <c r="D54" s="287">
        <f>C54/C40*100</f>
        <v>0</v>
      </c>
      <c r="E54" s="289">
        <v>0</v>
      </c>
      <c r="F54" s="287">
        <f>E54/E40*100</f>
        <v>0</v>
      </c>
      <c r="G54" s="289">
        <v>0</v>
      </c>
      <c r="H54" s="287">
        <f>G54/G40*100</f>
        <v>0</v>
      </c>
      <c r="I54" s="287">
        <v>0</v>
      </c>
      <c r="J54" s="287">
        <v>0</v>
      </c>
    </row>
    <row r="55" spans="1:10" ht="14.25" customHeight="1">
      <c r="A55" s="535"/>
      <c r="B55" s="288" t="s">
        <v>453</v>
      </c>
      <c r="C55" s="143">
        <v>0</v>
      </c>
      <c r="D55" s="287">
        <f>C55/C40*100</f>
        <v>0</v>
      </c>
      <c r="E55" s="289">
        <v>0</v>
      </c>
      <c r="F55" s="287">
        <f>E55/E40*100</f>
        <v>0</v>
      </c>
      <c r="G55" s="289">
        <v>0</v>
      </c>
      <c r="H55" s="287">
        <f>G55/G40*100</f>
        <v>0</v>
      </c>
      <c r="I55" s="287">
        <v>0</v>
      </c>
      <c r="J55" s="287">
        <v>0</v>
      </c>
    </row>
    <row r="56" spans="1:10" ht="28.5" customHeight="1">
      <c r="A56" s="535"/>
      <c r="B56" s="288" t="s">
        <v>454</v>
      </c>
      <c r="C56" s="143">
        <v>0</v>
      </c>
      <c r="D56" s="287">
        <f>C56/C40*100</f>
        <v>0</v>
      </c>
      <c r="E56" s="289">
        <v>0</v>
      </c>
      <c r="F56" s="287">
        <f>E56/E40*100</f>
        <v>0</v>
      </c>
      <c r="G56" s="289">
        <v>0</v>
      </c>
      <c r="H56" s="287">
        <f>G56/G40*100</f>
        <v>0</v>
      </c>
      <c r="I56" s="287">
        <v>0</v>
      </c>
      <c r="J56" s="287">
        <v>0</v>
      </c>
    </row>
    <row r="57" spans="1:10" ht="15" customHeight="1">
      <c r="A57" s="536"/>
      <c r="B57" s="291" t="s">
        <v>455</v>
      </c>
      <c r="C57" s="154">
        <v>0</v>
      </c>
      <c r="D57" s="155">
        <f>C57/C40*100</f>
        <v>0</v>
      </c>
      <c r="E57" s="292">
        <v>0</v>
      </c>
      <c r="F57" s="155">
        <f>E57/E40*100</f>
        <v>0</v>
      </c>
      <c r="G57" s="292">
        <v>0</v>
      </c>
      <c r="H57" s="155">
        <f>G57/G40*100</f>
        <v>0</v>
      </c>
      <c r="I57" s="155">
        <v>0</v>
      </c>
      <c r="J57" s="155">
        <v>0</v>
      </c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G58"/>
  <sheetViews>
    <sheetView topLeftCell="A37" workbookViewId="0">
      <selection activeCell="G8" sqref="G8"/>
    </sheetView>
  </sheetViews>
  <sheetFormatPr defaultRowHeight="12.75"/>
  <cols>
    <col min="1" max="1" width="16.42578125" style="35" customWidth="1"/>
    <col min="2" max="2" width="12.140625" style="36" customWidth="1"/>
    <col min="3" max="3" width="12.28515625" style="36" customWidth="1"/>
    <col min="4" max="5" width="12.42578125" style="36" customWidth="1"/>
    <col min="6" max="7" width="12" style="36" customWidth="1"/>
    <col min="8" max="256" width="9.140625" style="35"/>
    <col min="257" max="257" width="16.42578125" style="35" customWidth="1"/>
    <col min="258" max="258" width="12.140625" style="35" customWidth="1"/>
    <col min="259" max="259" width="12.28515625" style="35" customWidth="1"/>
    <col min="260" max="261" width="12.42578125" style="35" customWidth="1"/>
    <col min="262" max="263" width="12" style="35" customWidth="1"/>
    <col min="264" max="512" width="9.140625" style="35"/>
    <col min="513" max="513" width="16.42578125" style="35" customWidth="1"/>
    <col min="514" max="514" width="12.140625" style="35" customWidth="1"/>
    <col min="515" max="515" width="12.28515625" style="35" customWidth="1"/>
    <col min="516" max="517" width="12.42578125" style="35" customWidth="1"/>
    <col min="518" max="519" width="12" style="35" customWidth="1"/>
    <col min="520" max="768" width="9.140625" style="35"/>
    <col min="769" max="769" width="16.42578125" style="35" customWidth="1"/>
    <col min="770" max="770" width="12.140625" style="35" customWidth="1"/>
    <col min="771" max="771" width="12.28515625" style="35" customWidth="1"/>
    <col min="772" max="773" width="12.42578125" style="35" customWidth="1"/>
    <col min="774" max="775" width="12" style="35" customWidth="1"/>
    <col min="776" max="1024" width="9.140625" style="35"/>
    <col min="1025" max="1025" width="16.42578125" style="35" customWidth="1"/>
    <col min="1026" max="1026" width="12.140625" style="35" customWidth="1"/>
    <col min="1027" max="1027" width="12.28515625" style="35" customWidth="1"/>
    <col min="1028" max="1029" width="12.42578125" style="35" customWidth="1"/>
    <col min="1030" max="1031" width="12" style="35" customWidth="1"/>
    <col min="1032" max="1280" width="9.140625" style="35"/>
    <col min="1281" max="1281" width="16.42578125" style="35" customWidth="1"/>
    <col min="1282" max="1282" width="12.140625" style="35" customWidth="1"/>
    <col min="1283" max="1283" width="12.28515625" style="35" customWidth="1"/>
    <col min="1284" max="1285" width="12.42578125" style="35" customWidth="1"/>
    <col min="1286" max="1287" width="12" style="35" customWidth="1"/>
    <col min="1288" max="1536" width="9.140625" style="35"/>
    <col min="1537" max="1537" width="16.42578125" style="35" customWidth="1"/>
    <col min="1538" max="1538" width="12.140625" style="35" customWidth="1"/>
    <col min="1539" max="1539" width="12.28515625" style="35" customWidth="1"/>
    <col min="1540" max="1541" width="12.42578125" style="35" customWidth="1"/>
    <col min="1542" max="1543" width="12" style="35" customWidth="1"/>
    <col min="1544" max="1792" width="9.140625" style="35"/>
    <col min="1793" max="1793" width="16.42578125" style="35" customWidth="1"/>
    <col min="1794" max="1794" width="12.140625" style="35" customWidth="1"/>
    <col min="1795" max="1795" width="12.28515625" style="35" customWidth="1"/>
    <col min="1796" max="1797" width="12.42578125" style="35" customWidth="1"/>
    <col min="1798" max="1799" width="12" style="35" customWidth="1"/>
    <col min="1800" max="2048" width="9.140625" style="35"/>
    <col min="2049" max="2049" width="16.42578125" style="35" customWidth="1"/>
    <col min="2050" max="2050" width="12.140625" style="35" customWidth="1"/>
    <col min="2051" max="2051" width="12.28515625" style="35" customWidth="1"/>
    <col min="2052" max="2053" width="12.42578125" style="35" customWidth="1"/>
    <col min="2054" max="2055" width="12" style="35" customWidth="1"/>
    <col min="2056" max="2304" width="9.140625" style="35"/>
    <col min="2305" max="2305" width="16.42578125" style="35" customWidth="1"/>
    <col min="2306" max="2306" width="12.140625" style="35" customWidth="1"/>
    <col min="2307" max="2307" width="12.28515625" style="35" customWidth="1"/>
    <col min="2308" max="2309" width="12.42578125" style="35" customWidth="1"/>
    <col min="2310" max="2311" width="12" style="35" customWidth="1"/>
    <col min="2312" max="2560" width="9.140625" style="35"/>
    <col min="2561" max="2561" width="16.42578125" style="35" customWidth="1"/>
    <col min="2562" max="2562" width="12.140625" style="35" customWidth="1"/>
    <col min="2563" max="2563" width="12.28515625" style="35" customWidth="1"/>
    <col min="2564" max="2565" width="12.42578125" style="35" customWidth="1"/>
    <col min="2566" max="2567" width="12" style="35" customWidth="1"/>
    <col min="2568" max="2816" width="9.140625" style="35"/>
    <col min="2817" max="2817" width="16.42578125" style="35" customWidth="1"/>
    <col min="2818" max="2818" width="12.140625" style="35" customWidth="1"/>
    <col min="2819" max="2819" width="12.28515625" style="35" customWidth="1"/>
    <col min="2820" max="2821" width="12.42578125" style="35" customWidth="1"/>
    <col min="2822" max="2823" width="12" style="35" customWidth="1"/>
    <col min="2824" max="3072" width="9.140625" style="35"/>
    <col min="3073" max="3073" width="16.42578125" style="35" customWidth="1"/>
    <col min="3074" max="3074" width="12.140625" style="35" customWidth="1"/>
    <col min="3075" max="3075" width="12.28515625" style="35" customWidth="1"/>
    <col min="3076" max="3077" width="12.42578125" style="35" customWidth="1"/>
    <col min="3078" max="3079" width="12" style="35" customWidth="1"/>
    <col min="3080" max="3328" width="9.140625" style="35"/>
    <col min="3329" max="3329" width="16.42578125" style="35" customWidth="1"/>
    <col min="3330" max="3330" width="12.140625" style="35" customWidth="1"/>
    <col min="3331" max="3331" width="12.28515625" style="35" customWidth="1"/>
    <col min="3332" max="3333" width="12.42578125" style="35" customWidth="1"/>
    <col min="3334" max="3335" width="12" style="35" customWidth="1"/>
    <col min="3336" max="3584" width="9.140625" style="35"/>
    <col min="3585" max="3585" width="16.42578125" style="35" customWidth="1"/>
    <col min="3586" max="3586" width="12.140625" style="35" customWidth="1"/>
    <col min="3587" max="3587" width="12.28515625" style="35" customWidth="1"/>
    <col min="3588" max="3589" width="12.42578125" style="35" customWidth="1"/>
    <col min="3590" max="3591" width="12" style="35" customWidth="1"/>
    <col min="3592" max="3840" width="9.140625" style="35"/>
    <col min="3841" max="3841" width="16.42578125" style="35" customWidth="1"/>
    <col min="3842" max="3842" width="12.140625" style="35" customWidth="1"/>
    <col min="3843" max="3843" width="12.28515625" style="35" customWidth="1"/>
    <col min="3844" max="3845" width="12.42578125" style="35" customWidth="1"/>
    <col min="3846" max="3847" width="12" style="35" customWidth="1"/>
    <col min="3848" max="4096" width="9.140625" style="35"/>
    <col min="4097" max="4097" width="16.42578125" style="35" customWidth="1"/>
    <col min="4098" max="4098" width="12.140625" style="35" customWidth="1"/>
    <col min="4099" max="4099" width="12.28515625" style="35" customWidth="1"/>
    <col min="4100" max="4101" width="12.42578125" style="35" customWidth="1"/>
    <col min="4102" max="4103" width="12" style="35" customWidth="1"/>
    <col min="4104" max="4352" width="9.140625" style="35"/>
    <col min="4353" max="4353" width="16.42578125" style="35" customWidth="1"/>
    <col min="4354" max="4354" width="12.140625" style="35" customWidth="1"/>
    <col min="4355" max="4355" width="12.28515625" style="35" customWidth="1"/>
    <col min="4356" max="4357" width="12.42578125" style="35" customWidth="1"/>
    <col min="4358" max="4359" width="12" style="35" customWidth="1"/>
    <col min="4360" max="4608" width="9.140625" style="35"/>
    <col min="4609" max="4609" width="16.42578125" style="35" customWidth="1"/>
    <col min="4610" max="4610" width="12.140625" style="35" customWidth="1"/>
    <col min="4611" max="4611" width="12.28515625" style="35" customWidth="1"/>
    <col min="4612" max="4613" width="12.42578125" style="35" customWidth="1"/>
    <col min="4614" max="4615" width="12" style="35" customWidth="1"/>
    <col min="4616" max="4864" width="9.140625" style="35"/>
    <col min="4865" max="4865" width="16.42578125" style="35" customWidth="1"/>
    <col min="4866" max="4866" width="12.140625" style="35" customWidth="1"/>
    <col min="4867" max="4867" width="12.28515625" style="35" customWidth="1"/>
    <col min="4868" max="4869" width="12.42578125" style="35" customWidth="1"/>
    <col min="4870" max="4871" width="12" style="35" customWidth="1"/>
    <col min="4872" max="5120" width="9.140625" style="35"/>
    <col min="5121" max="5121" width="16.42578125" style="35" customWidth="1"/>
    <col min="5122" max="5122" width="12.140625" style="35" customWidth="1"/>
    <col min="5123" max="5123" width="12.28515625" style="35" customWidth="1"/>
    <col min="5124" max="5125" width="12.42578125" style="35" customWidth="1"/>
    <col min="5126" max="5127" width="12" style="35" customWidth="1"/>
    <col min="5128" max="5376" width="9.140625" style="35"/>
    <col min="5377" max="5377" width="16.42578125" style="35" customWidth="1"/>
    <col min="5378" max="5378" width="12.140625" style="35" customWidth="1"/>
    <col min="5379" max="5379" width="12.28515625" style="35" customWidth="1"/>
    <col min="5380" max="5381" width="12.42578125" style="35" customWidth="1"/>
    <col min="5382" max="5383" width="12" style="35" customWidth="1"/>
    <col min="5384" max="5632" width="9.140625" style="35"/>
    <col min="5633" max="5633" width="16.42578125" style="35" customWidth="1"/>
    <col min="5634" max="5634" width="12.140625" style="35" customWidth="1"/>
    <col min="5635" max="5635" width="12.28515625" style="35" customWidth="1"/>
    <col min="5636" max="5637" width="12.42578125" style="35" customWidth="1"/>
    <col min="5638" max="5639" width="12" style="35" customWidth="1"/>
    <col min="5640" max="5888" width="9.140625" style="35"/>
    <col min="5889" max="5889" width="16.42578125" style="35" customWidth="1"/>
    <col min="5890" max="5890" width="12.140625" style="35" customWidth="1"/>
    <col min="5891" max="5891" width="12.28515625" style="35" customWidth="1"/>
    <col min="5892" max="5893" width="12.42578125" style="35" customWidth="1"/>
    <col min="5894" max="5895" width="12" style="35" customWidth="1"/>
    <col min="5896" max="6144" width="9.140625" style="35"/>
    <col min="6145" max="6145" width="16.42578125" style="35" customWidth="1"/>
    <col min="6146" max="6146" width="12.140625" style="35" customWidth="1"/>
    <col min="6147" max="6147" width="12.28515625" style="35" customWidth="1"/>
    <col min="6148" max="6149" width="12.42578125" style="35" customWidth="1"/>
    <col min="6150" max="6151" width="12" style="35" customWidth="1"/>
    <col min="6152" max="6400" width="9.140625" style="35"/>
    <col min="6401" max="6401" width="16.42578125" style="35" customWidth="1"/>
    <col min="6402" max="6402" width="12.140625" style="35" customWidth="1"/>
    <col min="6403" max="6403" width="12.28515625" style="35" customWidth="1"/>
    <col min="6404" max="6405" width="12.42578125" style="35" customWidth="1"/>
    <col min="6406" max="6407" width="12" style="35" customWidth="1"/>
    <col min="6408" max="6656" width="9.140625" style="35"/>
    <col min="6657" max="6657" width="16.42578125" style="35" customWidth="1"/>
    <col min="6658" max="6658" width="12.140625" style="35" customWidth="1"/>
    <col min="6659" max="6659" width="12.28515625" style="35" customWidth="1"/>
    <col min="6660" max="6661" width="12.42578125" style="35" customWidth="1"/>
    <col min="6662" max="6663" width="12" style="35" customWidth="1"/>
    <col min="6664" max="6912" width="9.140625" style="35"/>
    <col min="6913" max="6913" width="16.42578125" style="35" customWidth="1"/>
    <col min="6914" max="6914" width="12.140625" style="35" customWidth="1"/>
    <col min="6915" max="6915" width="12.28515625" style="35" customWidth="1"/>
    <col min="6916" max="6917" width="12.42578125" style="35" customWidth="1"/>
    <col min="6918" max="6919" width="12" style="35" customWidth="1"/>
    <col min="6920" max="7168" width="9.140625" style="35"/>
    <col min="7169" max="7169" width="16.42578125" style="35" customWidth="1"/>
    <col min="7170" max="7170" width="12.140625" style="35" customWidth="1"/>
    <col min="7171" max="7171" width="12.28515625" style="35" customWidth="1"/>
    <col min="7172" max="7173" width="12.42578125" style="35" customWidth="1"/>
    <col min="7174" max="7175" width="12" style="35" customWidth="1"/>
    <col min="7176" max="7424" width="9.140625" style="35"/>
    <col min="7425" max="7425" width="16.42578125" style="35" customWidth="1"/>
    <col min="7426" max="7426" width="12.140625" style="35" customWidth="1"/>
    <col min="7427" max="7427" width="12.28515625" style="35" customWidth="1"/>
    <col min="7428" max="7429" width="12.42578125" style="35" customWidth="1"/>
    <col min="7430" max="7431" width="12" style="35" customWidth="1"/>
    <col min="7432" max="7680" width="9.140625" style="35"/>
    <col min="7681" max="7681" width="16.42578125" style="35" customWidth="1"/>
    <col min="7682" max="7682" width="12.140625" style="35" customWidth="1"/>
    <col min="7683" max="7683" width="12.28515625" style="35" customWidth="1"/>
    <col min="7684" max="7685" width="12.42578125" style="35" customWidth="1"/>
    <col min="7686" max="7687" width="12" style="35" customWidth="1"/>
    <col min="7688" max="7936" width="9.140625" style="35"/>
    <col min="7937" max="7937" width="16.42578125" style="35" customWidth="1"/>
    <col min="7938" max="7938" width="12.140625" style="35" customWidth="1"/>
    <col min="7939" max="7939" width="12.28515625" style="35" customWidth="1"/>
    <col min="7940" max="7941" width="12.42578125" style="35" customWidth="1"/>
    <col min="7942" max="7943" width="12" style="35" customWidth="1"/>
    <col min="7944" max="8192" width="9.140625" style="35"/>
    <col min="8193" max="8193" width="16.42578125" style="35" customWidth="1"/>
    <col min="8194" max="8194" width="12.140625" style="35" customWidth="1"/>
    <col min="8195" max="8195" width="12.28515625" style="35" customWidth="1"/>
    <col min="8196" max="8197" width="12.42578125" style="35" customWidth="1"/>
    <col min="8198" max="8199" width="12" style="35" customWidth="1"/>
    <col min="8200" max="8448" width="9.140625" style="35"/>
    <col min="8449" max="8449" width="16.42578125" style="35" customWidth="1"/>
    <col min="8450" max="8450" width="12.140625" style="35" customWidth="1"/>
    <col min="8451" max="8451" width="12.28515625" style="35" customWidth="1"/>
    <col min="8452" max="8453" width="12.42578125" style="35" customWidth="1"/>
    <col min="8454" max="8455" width="12" style="35" customWidth="1"/>
    <col min="8456" max="8704" width="9.140625" style="35"/>
    <col min="8705" max="8705" width="16.42578125" style="35" customWidth="1"/>
    <col min="8706" max="8706" width="12.140625" style="35" customWidth="1"/>
    <col min="8707" max="8707" width="12.28515625" style="35" customWidth="1"/>
    <col min="8708" max="8709" width="12.42578125" style="35" customWidth="1"/>
    <col min="8710" max="8711" width="12" style="35" customWidth="1"/>
    <col min="8712" max="8960" width="9.140625" style="35"/>
    <col min="8961" max="8961" width="16.42578125" style="35" customWidth="1"/>
    <col min="8962" max="8962" width="12.140625" style="35" customWidth="1"/>
    <col min="8963" max="8963" width="12.28515625" style="35" customWidth="1"/>
    <col min="8964" max="8965" width="12.42578125" style="35" customWidth="1"/>
    <col min="8966" max="8967" width="12" style="35" customWidth="1"/>
    <col min="8968" max="9216" width="9.140625" style="35"/>
    <col min="9217" max="9217" width="16.42578125" style="35" customWidth="1"/>
    <col min="9218" max="9218" width="12.140625" style="35" customWidth="1"/>
    <col min="9219" max="9219" width="12.28515625" style="35" customWidth="1"/>
    <col min="9220" max="9221" width="12.42578125" style="35" customWidth="1"/>
    <col min="9222" max="9223" width="12" style="35" customWidth="1"/>
    <col min="9224" max="9472" width="9.140625" style="35"/>
    <col min="9473" max="9473" width="16.42578125" style="35" customWidth="1"/>
    <col min="9474" max="9474" width="12.140625" style="35" customWidth="1"/>
    <col min="9475" max="9475" width="12.28515625" style="35" customWidth="1"/>
    <col min="9476" max="9477" width="12.42578125" style="35" customWidth="1"/>
    <col min="9478" max="9479" width="12" style="35" customWidth="1"/>
    <col min="9480" max="9728" width="9.140625" style="35"/>
    <col min="9729" max="9729" width="16.42578125" style="35" customWidth="1"/>
    <col min="9730" max="9730" width="12.140625" style="35" customWidth="1"/>
    <col min="9731" max="9731" width="12.28515625" style="35" customWidth="1"/>
    <col min="9732" max="9733" width="12.42578125" style="35" customWidth="1"/>
    <col min="9734" max="9735" width="12" style="35" customWidth="1"/>
    <col min="9736" max="9984" width="9.140625" style="35"/>
    <col min="9985" max="9985" width="16.42578125" style="35" customWidth="1"/>
    <col min="9986" max="9986" width="12.140625" style="35" customWidth="1"/>
    <col min="9987" max="9987" width="12.28515625" style="35" customWidth="1"/>
    <col min="9988" max="9989" width="12.42578125" style="35" customWidth="1"/>
    <col min="9990" max="9991" width="12" style="35" customWidth="1"/>
    <col min="9992" max="10240" width="9.140625" style="35"/>
    <col min="10241" max="10241" width="16.42578125" style="35" customWidth="1"/>
    <col min="10242" max="10242" width="12.140625" style="35" customWidth="1"/>
    <col min="10243" max="10243" width="12.28515625" style="35" customWidth="1"/>
    <col min="10244" max="10245" width="12.42578125" style="35" customWidth="1"/>
    <col min="10246" max="10247" width="12" style="35" customWidth="1"/>
    <col min="10248" max="10496" width="9.140625" style="35"/>
    <col min="10497" max="10497" width="16.42578125" style="35" customWidth="1"/>
    <col min="10498" max="10498" width="12.140625" style="35" customWidth="1"/>
    <col min="10499" max="10499" width="12.28515625" style="35" customWidth="1"/>
    <col min="10500" max="10501" width="12.42578125" style="35" customWidth="1"/>
    <col min="10502" max="10503" width="12" style="35" customWidth="1"/>
    <col min="10504" max="10752" width="9.140625" style="35"/>
    <col min="10753" max="10753" width="16.42578125" style="35" customWidth="1"/>
    <col min="10754" max="10754" width="12.140625" style="35" customWidth="1"/>
    <col min="10755" max="10755" width="12.28515625" style="35" customWidth="1"/>
    <col min="10756" max="10757" width="12.42578125" style="35" customWidth="1"/>
    <col min="10758" max="10759" width="12" style="35" customWidth="1"/>
    <col min="10760" max="11008" width="9.140625" style="35"/>
    <col min="11009" max="11009" width="16.42578125" style="35" customWidth="1"/>
    <col min="11010" max="11010" width="12.140625" style="35" customWidth="1"/>
    <col min="11011" max="11011" width="12.28515625" style="35" customWidth="1"/>
    <col min="11012" max="11013" width="12.42578125" style="35" customWidth="1"/>
    <col min="11014" max="11015" width="12" style="35" customWidth="1"/>
    <col min="11016" max="11264" width="9.140625" style="35"/>
    <col min="11265" max="11265" width="16.42578125" style="35" customWidth="1"/>
    <col min="11266" max="11266" width="12.140625" style="35" customWidth="1"/>
    <col min="11267" max="11267" width="12.28515625" style="35" customWidth="1"/>
    <col min="11268" max="11269" width="12.42578125" style="35" customWidth="1"/>
    <col min="11270" max="11271" width="12" style="35" customWidth="1"/>
    <col min="11272" max="11520" width="9.140625" style="35"/>
    <col min="11521" max="11521" width="16.42578125" style="35" customWidth="1"/>
    <col min="11522" max="11522" width="12.140625" style="35" customWidth="1"/>
    <col min="11523" max="11523" width="12.28515625" style="35" customWidth="1"/>
    <col min="11524" max="11525" width="12.42578125" style="35" customWidth="1"/>
    <col min="11526" max="11527" width="12" style="35" customWidth="1"/>
    <col min="11528" max="11776" width="9.140625" style="35"/>
    <col min="11777" max="11777" width="16.42578125" style="35" customWidth="1"/>
    <col min="11778" max="11778" width="12.140625" style="35" customWidth="1"/>
    <col min="11779" max="11779" width="12.28515625" style="35" customWidth="1"/>
    <col min="11780" max="11781" width="12.42578125" style="35" customWidth="1"/>
    <col min="11782" max="11783" width="12" style="35" customWidth="1"/>
    <col min="11784" max="12032" width="9.140625" style="35"/>
    <col min="12033" max="12033" width="16.42578125" style="35" customWidth="1"/>
    <col min="12034" max="12034" width="12.140625" style="35" customWidth="1"/>
    <col min="12035" max="12035" width="12.28515625" style="35" customWidth="1"/>
    <col min="12036" max="12037" width="12.42578125" style="35" customWidth="1"/>
    <col min="12038" max="12039" width="12" style="35" customWidth="1"/>
    <col min="12040" max="12288" width="9.140625" style="35"/>
    <col min="12289" max="12289" width="16.42578125" style="35" customWidth="1"/>
    <col min="12290" max="12290" width="12.140625" style="35" customWidth="1"/>
    <col min="12291" max="12291" width="12.28515625" style="35" customWidth="1"/>
    <col min="12292" max="12293" width="12.42578125" style="35" customWidth="1"/>
    <col min="12294" max="12295" width="12" style="35" customWidth="1"/>
    <col min="12296" max="12544" width="9.140625" style="35"/>
    <col min="12545" max="12545" width="16.42578125" style="35" customWidth="1"/>
    <col min="12546" max="12546" width="12.140625" style="35" customWidth="1"/>
    <col min="12547" max="12547" width="12.28515625" style="35" customWidth="1"/>
    <col min="12548" max="12549" width="12.42578125" style="35" customWidth="1"/>
    <col min="12550" max="12551" width="12" style="35" customWidth="1"/>
    <col min="12552" max="12800" width="9.140625" style="35"/>
    <col min="12801" max="12801" width="16.42578125" style="35" customWidth="1"/>
    <col min="12802" max="12802" width="12.140625" style="35" customWidth="1"/>
    <col min="12803" max="12803" width="12.28515625" style="35" customWidth="1"/>
    <col min="12804" max="12805" width="12.42578125" style="35" customWidth="1"/>
    <col min="12806" max="12807" width="12" style="35" customWidth="1"/>
    <col min="12808" max="13056" width="9.140625" style="35"/>
    <col min="13057" max="13057" width="16.42578125" style="35" customWidth="1"/>
    <col min="13058" max="13058" width="12.140625" style="35" customWidth="1"/>
    <col min="13059" max="13059" width="12.28515625" style="35" customWidth="1"/>
    <col min="13060" max="13061" width="12.42578125" style="35" customWidth="1"/>
    <col min="13062" max="13063" width="12" style="35" customWidth="1"/>
    <col min="13064" max="13312" width="9.140625" style="35"/>
    <col min="13313" max="13313" width="16.42578125" style="35" customWidth="1"/>
    <col min="13314" max="13314" width="12.140625" style="35" customWidth="1"/>
    <col min="13315" max="13315" width="12.28515625" style="35" customWidth="1"/>
    <col min="13316" max="13317" width="12.42578125" style="35" customWidth="1"/>
    <col min="13318" max="13319" width="12" style="35" customWidth="1"/>
    <col min="13320" max="13568" width="9.140625" style="35"/>
    <col min="13569" max="13569" width="16.42578125" style="35" customWidth="1"/>
    <col min="13570" max="13570" width="12.140625" style="35" customWidth="1"/>
    <col min="13571" max="13571" width="12.28515625" style="35" customWidth="1"/>
    <col min="13572" max="13573" width="12.42578125" style="35" customWidth="1"/>
    <col min="13574" max="13575" width="12" style="35" customWidth="1"/>
    <col min="13576" max="13824" width="9.140625" style="35"/>
    <col min="13825" max="13825" width="16.42578125" style="35" customWidth="1"/>
    <col min="13826" max="13826" width="12.140625" style="35" customWidth="1"/>
    <col min="13827" max="13827" width="12.28515625" style="35" customWidth="1"/>
    <col min="13828" max="13829" width="12.42578125" style="35" customWidth="1"/>
    <col min="13830" max="13831" width="12" style="35" customWidth="1"/>
    <col min="13832" max="14080" width="9.140625" style="35"/>
    <col min="14081" max="14081" width="16.42578125" style="35" customWidth="1"/>
    <col min="14082" max="14082" width="12.140625" style="35" customWidth="1"/>
    <col min="14083" max="14083" width="12.28515625" style="35" customWidth="1"/>
    <col min="14084" max="14085" width="12.42578125" style="35" customWidth="1"/>
    <col min="14086" max="14087" width="12" style="35" customWidth="1"/>
    <col min="14088" max="14336" width="9.140625" style="35"/>
    <col min="14337" max="14337" width="16.42578125" style="35" customWidth="1"/>
    <col min="14338" max="14338" width="12.140625" style="35" customWidth="1"/>
    <col min="14339" max="14339" width="12.28515625" style="35" customWidth="1"/>
    <col min="14340" max="14341" width="12.42578125" style="35" customWidth="1"/>
    <col min="14342" max="14343" width="12" style="35" customWidth="1"/>
    <col min="14344" max="14592" width="9.140625" style="35"/>
    <col min="14593" max="14593" width="16.42578125" style="35" customWidth="1"/>
    <col min="14594" max="14594" width="12.140625" style="35" customWidth="1"/>
    <col min="14595" max="14595" width="12.28515625" style="35" customWidth="1"/>
    <col min="14596" max="14597" width="12.42578125" style="35" customWidth="1"/>
    <col min="14598" max="14599" width="12" style="35" customWidth="1"/>
    <col min="14600" max="14848" width="9.140625" style="35"/>
    <col min="14849" max="14849" width="16.42578125" style="35" customWidth="1"/>
    <col min="14850" max="14850" width="12.140625" style="35" customWidth="1"/>
    <col min="14851" max="14851" width="12.28515625" style="35" customWidth="1"/>
    <col min="14852" max="14853" width="12.42578125" style="35" customWidth="1"/>
    <col min="14854" max="14855" width="12" style="35" customWidth="1"/>
    <col min="14856" max="15104" width="9.140625" style="35"/>
    <col min="15105" max="15105" width="16.42578125" style="35" customWidth="1"/>
    <col min="15106" max="15106" width="12.140625" style="35" customWidth="1"/>
    <col min="15107" max="15107" width="12.28515625" style="35" customWidth="1"/>
    <col min="15108" max="15109" width="12.42578125" style="35" customWidth="1"/>
    <col min="15110" max="15111" width="12" style="35" customWidth="1"/>
    <col min="15112" max="15360" width="9.140625" style="35"/>
    <col min="15361" max="15361" width="16.42578125" style="35" customWidth="1"/>
    <col min="15362" max="15362" width="12.140625" style="35" customWidth="1"/>
    <col min="15363" max="15363" width="12.28515625" style="35" customWidth="1"/>
    <col min="15364" max="15365" width="12.42578125" style="35" customWidth="1"/>
    <col min="15366" max="15367" width="12" style="35" customWidth="1"/>
    <col min="15368" max="15616" width="9.140625" style="35"/>
    <col min="15617" max="15617" width="16.42578125" style="35" customWidth="1"/>
    <col min="15618" max="15618" width="12.140625" style="35" customWidth="1"/>
    <col min="15619" max="15619" width="12.28515625" style="35" customWidth="1"/>
    <col min="15620" max="15621" width="12.42578125" style="35" customWidth="1"/>
    <col min="15622" max="15623" width="12" style="35" customWidth="1"/>
    <col min="15624" max="15872" width="9.140625" style="35"/>
    <col min="15873" max="15873" width="16.42578125" style="35" customWidth="1"/>
    <col min="15874" max="15874" width="12.140625" style="35" customWidth="1"/>
    <col min="15875" max="15875" width="12.28515625" style="35" customWidth="1"/>
    <col min="15876" max="15877" width="12.42578125" style="35" customWidth="1"/>
    <col min="15878" max="15879" width="12" style="35" customWidth="1"/>
    <col min="15880" max="16128" width="9.140625" style="35"/>
    <col min="16129" max="16129" width="16.42578125" style="35" customWidth="1"/>
    <col min="16130" max="16130" width="12.140625" style="35" customWidth="1"/>
    <col min="16131" max="16131" width="12.28515625" style="35" customWidth="1"/>
    <col min="16132" max="16133" width="12.42578125" style="35" customWidth="1"/>
    <col min="16134" max="16135" width="12" style="35" customWidth="1"/>
    <col min="16136" max="16384" width="9.140625" style="35"/>
  </cols>
  <sheetData>
    <row r="32" ht="51.75" customHeight="1"/>
    <row r="33" spans="1:7" ht="42.75" customHeight="1">
      <c r="A33" s="404" t="s">
        <v>43</v>
      </c>
      <c r="B33" s="404"/>
      <c r="C33" s="404"/>
      <c r="D33" s="404"/>
      <c r="E33" s="404"/>
      <c r="F33" s="404"/>
      <c r="G33" s="404"/>
    </row>
    <row r="34" spans="1:7" ht="4.5" customHeight="1"/>
    <row r="35" spans="1:7">
      <c r="A35" s="35" t="s">
        <v>44</v>
      </c>
    </row>
    <row r="36" spans="1:7">
      <c r="F36" s="36" t="s">
        <v>45</v>
      </c>
    </row>
    <row r="37" spans="1:7" ht="21.75" customHeight="1">
      <c r="A37" s="405" t="s">
        <v>46</v>
      </c>
      <c r="B37" s="407" t="s">
        <v>47</v>
      </c>
      <c r="C37" s="407"/>
      <c r="D37" s="407"/>
      <c r="E37" s="407" t="s">
        <v>48</v>
      </c>
      <c r="F37" s="407"/>
      <c r="G37" s="407"/>
    </row>
    <row r="38" spans="1:7" ht="21.75" customHeight="1">
      <c r="A38" s="406"/>
      <c r="B38" s="37" t="s">
        <v>9</v>
      </c>
      <c r="C38" s="37" t="s">
        <v>10</v>
      </c>
      <c r="D38" s="37" t="s">
        <v>11</v>
      </c>
      <c r="E38" s="37" t="s">
        <v>9</v>
      </c>
      <c r="F38" s="37" t="s">
        <v>10</v>
      </c>
      <c r="G38" s="37" t="s">
        <v>11</v>
      </c>
    </row>
    <row r="39" spans="1:7" s="40" customFormat="1" ht="15.75" customHeight="1">
      <c r="A39" s="38" t="s">
        <v>49</v>
      </c>
      <c r="B39" s="39">
        <v>14009</v>
      </c>
      <c r="C39" s="39">
        <v>19124.900000000001</v>
      </c>
      <c r="D39" s="39">
        <f>(C39/B39)*100</f>
        <v>136.51866657148977</v>
      </c>
      <c r="E39" s="39">
        <v>4844</v>
      </c>
      <c r="F39" s="39">
        <v>7368.7</v>
      </c>
      <c r="G39" s="39">
        <f t="shared" ref="G39:G55" si="0">(F39/E39)*100</f>
        <v>152.12014863748968</v>
      </c>
    </row>
    <row r="40" spans="1:7" s="40" customFormat="1" ht="15.75" customHeight="1">
      <c r="A40" s="41" t="s">
        <v>50</v>
      </c>
      <c r="B40" s="42">
        <v>13753</v>
      </c>
      <c r="C40" s="42">
        <v>15227</v>
      </c>
      <c r="D40" s="42">
        <f t="shared" ref="D40:D55" si="1">(C40/B40)*100</f>
        <v>110.71766160110521</v>
      </c>
      <c r="E40" s="42">
        <v>5044</v>
      </c>
      <c r="F40" s="42">
        <v>5763.3</v>
      </c>
      <c r="G40" s="42">
        <f t="shared" si="0"/>
        <v>114.2605075337034</v>
      </c>
    </row>
    <row r="41" spans="1:7" s="40" customFormat="1" ht="15.75" customHeight="1">
      <c r="A41" s="41" t="s">
        <v>51</v>
      </c>
      <c r="B41" s="42">
        <v>19431</v>
      </c>
      <c r="C41" s="42">
        <v>26049.4</v>
      </c>
      <c r="D41" s="42">
        <f t="shared" si="1"/>
        <v>134.06103648808605</v>
      </c>
      <c r="E41" s="42">
        <v>7637</v>
      </c>
      <c r="F41" s="42">
        <v>10175.700000000001</v>
      </c>
      <c r="G41" s="42">
        <f t="shared" si="0"/>
        <v>133.24211077648292</v>
      </c>
    </row>
    <row r="42" spans="1:7" s="40" customFormat="1" ht="15.75" customHeight="1">
      <c r="A42" s="41" t="s">
        <v>52</v>
      </c>
      <c r="B42" s="42">
        <v>9758</v>
      </c>
      <c r="C42" s="42">
        <v>10996.9</v>
      </c>
      <c r="D42" s="42">
        <f t="shared" si="1"/>
        <v>112.69624923139988</v>
      </c>
      <c r="E42" s="42">
        <v>3652</v>
      </c>
      <c r="F42" s="42">
        <v>3873.4</v>
      </c>
      <c r="G42" s="42">
        <f t="shared" si="0"/>
        <v>106.06243154435926</v>
      </c>
    </row>
    <row r="43" spans="1:7" s="40" customFormat="1" ht="15.75" customHeight="1">
      <c r="A43" s="41" t="s">
        <v>53</v>
      </c>
      <c r="B43" s="42">
        <v>127293.4</v>
      </c>
      <c r="C43" s="42">
        <v>187482.6</v>
      </c>
      <c r="D43" s="42">
        <f t="shared" si="1"/>
        <v>147.28383404009949</v>
      </c>
      <c r="E43" s="42">
        <v>39034</v>
      </c>
      <c r="F43" s="42">
        <v>9102.1</v>
      </c>
      <c r="G43" s="42">
        <f t="shared" si="0"/>
        <v>23.318389096684943</v>
      </c>
    </row>
    <row r="44" spans="1:7" s="40" customFormat="1" ht="15.75" customHeight="1">
      <c r="A44" s="41" t="s">
        <v>54</v>
      </c>
      <c r="B44" s="42">
        <v>12665</v>
      </c>
      <c r="C44" s="42">
        <v>81141</v>
      </c>
      <c r="D44" s="42">
        <f t="shared" si="1"/>
        <v>640.67114093959731</v>
      </c>
      <c r="E44" s="42">
        <v>4941</v>
      </c>
      <c r="F44" s="42">
        <v>45844.800000000003</v>
      </c>
      <c r="G44" s="42">
        <f t="shared" si="0"/>
        <v>927.84456587735281</v>
      </c>
    </row>
    <row r="45" spans="1:7" s="40" customFormat="1" ht="15.75" customHeight="1">
      <c r="A45" s="41" t="s">
        <v>55</v>
      </c>
      <c r="B45" s="42">
        <v>15644</v>
      </c>
      <c r="C45" s="42">
        <v>30257.3</v>
      </c>
      <c r="D45" s="42">
        <f t="shared" si="1"/>
        <v>193.41153157760164</v>
      </c>
      <c r="E45" s="42">
        <v>6546</v>
      </c>
      <c r="F45" s="42">
        <v>20094.900000000001</v>
      </c>
      <c r="G45" s="42">
        <f t="shared" si="0"/>
        <v>306.97983501374887</v>
      </c>
    </row>
    <row r="46" spans="1:7" s="40" customFormat="1" ht="15.75" customHeight="1">
      <c r="A46" s="41" t="s">
        <v>56</v>
      </c>
      <c r="B46" s="42">
        <v>68807.199999999997</v>
      </c>
      <c r="C46" s="42">
        <v>38378.300000000003</v>
      </c>
      <c r="D46" s="42">
        <f t="shared" si="1"/>
        <v>55.776575707193444</v>
      </c>
      <c r="E46" s="42">
        <v>39015.199999999997</v>
      </c>
      <c r="F46" s="42">
        <v>21909.200000000001</v>
      </c>
      <c r="G46" s="42">
        <f t="shared" si="0"/>
        <v>56.155549631938328</v>
      </c>
    </row>
    <row r="47" spans="1:7" s="40" customFormat="1" ht="15.75" customHeight="1">
      <c r="A47" s="41" t="s">
        <v>57</v>
      </c>
      <c r="B47" s="42">
        <v>33842</v>
      </c>
      <c r="C47" s="42">
        <v>100719.4</v>
      </c>
      <c r="D47" s="42">
        <f t="shared" si="1"/>
        <v>297.61657112463797</v>
      </c>
      <c r="E47" s="42">
        <v>12634</v>
      </c>
      <c r="F47" s="42">
        <v>26235.200000000001</v>
      </c>
      <c r="G47" s="42">
        <f t="shared" si="0"/>
        <v>207.65553268956785</v>
      </c>
    </row>
    <row r="48" spans="1:7" s="40" customFormat="1" ht="15.75" customHeight="1">
      <c r="A48" s="41" t="s">
        <v>58</v>
      </c>
      <c r="B48" s="42">
        <v>13117</v>
      </c>
      <c r="C48" s="42">
        <v>16480</v>
      </c>
      <c r="D48" s="42">
        <f t="shared" si="1"/>
        <v>125.63848440954486</v>
      </c>
      <c r="E48" s="42">
        <v>5031</v>
      </c>
      <c r="F48" s="42">
        <v>7392.2</v>
      </c>
      <c r="G48" s="42">
        <f t="shared" si="0"/>
        <v>146.93301530510831</v>
      </c>
    </row>
    <row r="49" spans="1:7" s="40" customFormat="1" ht="15.75" customHeight="1">
      <c r="A49" s="41" t="s">
        <v>59</v>
      </c>
      <c r="B49" s="42">
        <v>16684</v>
      </c>
      <c r="C49" s="42">
        <v>17922</v>
      </c>
      <c r="D49" s="42">
        <f t="shared" si="1"/>
        <v>107.42028290577798</v>
      </c>
      <c r="E49" s="42">
        <v>7474</v>
      </c>
      <c r="F49" s="42">
        <v>11694.3</v>
      </c>
      <c r="G49" s="42">
        <f t="shared" si="0"/>
        <v>156.46641691196146</v>
      </c>
    </row>
    <row r="50" spans="1:7" s="40" customFormat="1" ht="15.75" customHeight="1">
      <c r="A50" s="41" t="s">
        <v>60</v>
      </c>
      <c r="B50" s="42">
        <v>14153</v>
      </c>
      <c r="C50" s="42">
        <v>15833.3</v>
      </c>
      <c r="D50" s="42">
        <f t="shared" si="1"/>
        <v>111.87239454532607</v>
      </c>
      <c r="E50" s="42">
        <v>5689</v>
      </c>
      <c r="F50" s="42">
        <v>6281.7</v>
      </c>
      <c r="G50" s="42">
        <f t="shared" si="0"/>
        <v>110.41835120407804</v>
      </c>
    </row>
    <row r="51" spans="1:7" s="40" customFormat="1" ht="15.75" customHeight="1">
      <c r="A51" s="41" t="s">
        <v>61</v>
      </c>
      <c r="B51" s="42">
        <v>40754</v>
      </c>
      <c r="C51" s="42">
        <v>45625</v>
      </c>
      <c r="D51" s="42">
        <f t="shared" si="1"/>
        <v>111.95220101094372</v>
      </c>
      <c r="E51" s="42">
        <v>17118</v>
      </c>
      <c r="F51" s="42">
        <v>19808.5</v>
      </c>
      <c r="G51" s="42">
        <f t="shared" si="0"/>
        <v>115.71737352494451</v>
      </c>
    </row>
    <row r="52" spans="1:7" s="40" customFormat="1" ht="15.75" customHeight="1">
      <c r="A52" s="41" t="s">
        <v>62</v>
      </c>
      <c r="B52" s="42">
        <v>22982.5</v>
      </c>
      <c r="C52" s="42">
        <v>47289.9</v>
      </c>
      <c r="D52" s="42">
        <f t="shared" si="1"/>
        <v>205.76482105950177</v>
      </c>
      <c r="E52" s="42">
        <v>9241.5</v>
      </c>
      <c r="F52" s="42">
        <v>28440.1</v>
      </c>
      <c r="G52" s="42">
        <f t="shared" si="0"/>
        <v>307.74333171022022</v>
      </c>
    </row>
    <row r="53" spans="1:7" s="40" customFormat="1" ht="15.75" customHeight="1">
      <c r="A53" s="41" t="s">
        <v>63</v>
      </c>
      <c r="B53" s="42">
        <v>18067</v>
      </c>
      <c r="C53" s="42">
        <v>20622.8</v>
      </c>
      <c r="D53" s="42">
        <f>(C53/B53)*100</f>
        <v>114.14623346432722</v>
      </c>
      <c r="E53" s="42">
        <v>7131</v>
      </c>
      <c r="F53" s="42">
        <v>8493.6</v>
      </c>
      <c r="G53" s="42">
        <f t="shared" si="0"/>
        <v>119.10811947833405</v>
      </c>
    </row>
    <row r="54" spans="1:7" s="40" customFormat="1" ht="15.75" customHeight="1">
      <c r="A54" s="41" t="s">
        <v>64</v>
      </c>
      <c r="B54" s="42">
        <v>541481.80000000005</v>
      </c>
      <c r="C54" s="42">
        <v>705295.5</v>
      </c>
      <c r="D54" s="42">
        <f t="shared" si="1"/>
        <v>130.25285429722661</v>
      </c>
      <c r="E54" s="42">
        <v>192755.5</v>
      </c>
      <c r="F54" s="42">
        <v>302230</v>
      </c>
      <c r="G54" s="42">
        <f t="shared" si="0"/>
        <v>156.79448835441789</v>
      </c>
    </row>
    <row r="55" spans="1:7" s="40" customFormat="1" ht="15.75" customHeight="1">
      <c r="A55" s="43" t="s">
        <v>65</v>
      </c>
      <c r="B55" s="44">
        <f>SUM(B39:B54)</f>
        <v>982441.9</v>
      </c>
      <c r="C55" s="44">
        <f>SUM(C39:C54)</f>
        <v>1378445.3</v>
      </c>
      <c r="D55" s="44">
        <f t="shared" si="1"/>
        <v>140.30807317969644</v>
      </c>
      <c r="E55" s="44">
        <f>SUM(E39:E54)</f>
        <v>367787.2</v>
      </c>
      <c r="F55" s="44">
        <f>SUM(F39:F54)</f>
        <v>534707.69999999995</v>
      </c>
      <c r="G55" s="44">
        <f t="shared" si="0"/>
        <v>145.3850759352147</v>
      </c>
    </row>
    <row r="56" spans="1:7" s="40" customFormat="1" ht="14.25" customHeight="1">
      <c r="A56" s="45"/>
      <c r="B56" s="46"/>
      <c r="C56" s="46"/>
      <c r="D56" s="46"/>
      <c r="E56" s="47"/>
      <c r="F56" s="46"/>
      <c r="G56" s="46"/>
    </row>
    <row r="57" spans="1:7" s="40" customFormat="1" ht="14.25" customHeight="1">
      <c r="A57" s="45"/>
      <c r="B57" s="46"/>
      <c r="C57" s="46"/>
      <c r="D57" s="46"/>
      <c r="E57" s="47"/>
      <c r="F57" s="46"/>
      <c r="G57" s="46"/>
    </row>
    <row r="58" spans="1:7" s="40" customFormat="1" ht="14.25" customHeight="1">
      <c r="A58" s="45"/>
      <c r="B58" s="46"/>
      <c r="C58" s="46"/>
      <c r="D58" s="46"/>
      <c r="E58" s="47"/>
      <c r="F58" s="46"/>
      <c r="G58" s="46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8" sqref="F8"/>
    </sheetView>
  </sheetViews>
  <sheetFormatPr defaultRowHeight="15"/>
  <cols>
    <col min="1" max="1" width="18.5703125" style="293" customWidth="1"/>
    <col min="2" max="5" width="16.85546875" style="293" customWidth="1"/>
    <col min="6" max="256" width="9.140625" style="293"/>
    <col min="257" max="257" width="18.5703125" style="293" customWidth="1"/>
    <col min="258" max="261" width="16.85546875" style="293" customWidth="1"/>
    <col min="262" max="512" width="9.140625" style="293"/>
    <col min="513" max="513" width="18.5703125" style="293" customWidth="1"/>
    <col min="514" max="517" width="16.85546875" style="293" customWidth="1"/>
    <col min="518" max="768" width="9.140625" style="293"/>
    <col min="769" max="769" width="18.5703125" style="293" customWidth="1"/>
    <col min="770" max="773" width="16.85546875" style="293" customWidth="1"/>
    <col min="774" max="1024" width="9.140625" style="293"/>
    <col min="1025" max="1025" width="18.5703125" style="293" customWidth="1"/>
    <col min="1026" max="1029" width="16.85546875" style="293" customWidth="1"/>
    <col min="1030" max="1280" width="9.140625" style="293"/>
    <col min="1281" max="1281" width="18.5703125" style="293" customWidth="1"/>
    <col min="1282" max="1285" width="16.85546875" style="293" customWidth="1"/>
    <col min="1286" max="1536" width="9.140625" style="293"/>
    <col min="1537" max="1537" width="18.5703125" style="293" customWidth="1"/>
    <col min="1538" max="1541" width="16.85546875" style="293" customWidth="1"/>
    <col min="1542" max="1792" width="9.140625" style="293"/>
    <col min="1793" max="1793" width="18.5703125" style="293" customWidth="1"/>
    <col min="1794" max="1797" width="16.85546875" style="293" customWidth="1"/>
    <col min="1798" max="2048" width="9.140625" style="293"/>
    <col min="2049" max="2049" width="18.5703125" style="293" customWidth="1"/>
    <col min="2050" max="2053" width="16.85546875" style="293" customWidth="1"/>
    <col min="2054" max="2304" width="9.140625" style="293"/>
    <col min="2305" max="2305" width="18.5703125" style="293" customWidth="1"/>
    <col min="2306" max="2309" width="16.85546875" style="293" customWidth="1"/>
    <col min="2310" max="2560" width="9.140625" style="293"/>
    <col min="2561" max="2561" width="18.5703125" style="293" customWidth="1"/>
    <col min="2562" max="2565" width="16.85546875" style="293" customWidth="1"/>
    <col min="2566" max="2816" width="9.140625" style="293"/>
    <col min="2817" max="2817" width="18.5703125" style="293" customWidth="1"/>
    <col min="2818" max="2821" width="16.85546875" style="293" customWidth="1"/>
    <col min="2822" max="3072" width="9.140625" style="293"/>
    <col min="3073" max="3073" width="18.5703125" style="293" customWidth="1"/>
    <col min="3074" max="3077" width="16.85546875" style="293" customWidth="1"/>
    <col min="3078" max="3328" width="9.140625" style="293"/>
    <col min="3329" max="3329" width="18.5703125" style="293" customWidth="1"/>
    <col min="3330" max="3333" width="16.85546875" style="293" customWidth="1"/>
    <col min="3334" max="3584" width="9.140625" style="293"/>
    <col min="3585" max="3585" width="18.5703125" style="293" customWidth="1"/>
    <col min="3586" max="3589" width="16.85546875" style="293" customWidth="1"/>
    <col min="3590" max="3840" width="9.140625" style="293"/>
    <col min="3841" max="3841" width="18.5703125" style="293" customWidth="1"/>
    <col min="3842" max="3845" width="16.85546875" style="293" customWidth="1"/>
    <col min="3846" max="4096" width="9.140625" style="293"/>
    <col min="4097" max="4097" width="18.5703125" style="293" customWidth="1"/>
    <col min="4098" max="4101" width="16.85546875" style="293" customWidth="1"/>
    <col min="4102" max="4352" width="9.140625" style="293"/>
    <col min="4353" max="4353" width="18.5703125" style="293" customWidth="1"/>
    <col min="4354" max="4357" width="16.85546875" style="293" customWidth="1"/>
    <col min="4358" max="4608" width="9.140625" style="293"/>
    <col min="4609" max="4609" width="18.5703125" style="293" customWidth="1"/>
    <col min="4610" max="4613" width="16.85546875" style="293" customWidth="1"/>
    <col min="4614" max="4864" width="9.140625" style="293"/>
    <col min="4865" max="4865" width="18.5703125" style="293" customWidth="1"/>
    <col min="4866" max="4869" width="16.85546875" style="293" customWidth="1"/>
    <col min="4870" max="5120" width="9.140625" style="293"/>
    <col min="5121" max="5121" width="18.5703125" style="293" customWidth="1"/>
    <col min="5122" max="5125" width="16.85546875" style="293" customWidth="1"/>
    <col min="5126" max="5376" width="9.140625" style="293"/>
    <col min="5377" max="5377" width="18.5703125" style="293" customWidth="1"/>
    <col min="5378" max="5381" width="16.85546875" style="293" customWidth="1"/>
    <col min="5382" max="5632" width="9.140625" style="293"/>
    <col min="5633" max="5633" width="18.5703125" style="293" customWidth="1"/>
    <col min="5634" max="5637" width="16.85546875" style="293" customWidth="1"/>
    <col min="5638" max="5888" width="9.140625" style="293"/>
    <col min="5889" max="5889" width="18.5703125" style="293" customWidth="1"/>
    <col min="5890" max="5893" width="16.85546875" style="293" customWidth="1"/>
    <col min="5894" max="6144" width="9.140625" style="293"/>
    <col min="6145" max="6145" width="18.5703125" style="293" customWidth="1"/>
    <col min="6146" max="6149" width="16.85546875" style="293" customWidth="1"/>
    <col min="6150" max="6400" width="9.140625" style="293"/>
    <col min="6401" max="6401" width="18.5703125" style="293" customWidth="1"/>
    <col min="6402" max="6405" width="16.85546875" style="293" customWidth="1"/>
    <col min="6406" max="6656" width="9.140625" style="293"/>
    <col min="6657" max="6657" width="18.5703125" style="293" customWidth="1"/>
    <col min="6658" max="6661" width="16.85546875" style="293" customWidth="1"/>
    <col min="6662" max="6912" width="9.140625" style="293"/>
    <col min="6913" max="6913" width="18.5703125" style="293" customWidth="1"/>
    <col min="6914" max="6917" width="16.85546875" style="293" customWidth="1"/>
    <col min="6918" max="7168" width="9.140625" style="293"/>
    <col min="7169" max="7169" width="18.5703125" style="293" customWidth="1"/>
    <col min="7170" max="7173" width="16.85546875" style="293" customWidth="1"/>
    <col min="7174" max="7424" width="9.140625" style="293"/>
    <col min="7425" max="7425" width="18.5703125" style="293" customWidth="1"/>
    <col min="7426" max="7429" width="16.85546875" style="293" customWidth="1"/>
    <col min="7430" max="7680" width="9.140625" style="293"/>
    <col min="7681" max="7681" width="18.5703125" style="293" customWidth="1"/>
    <col min="7682" max="7685" width="16.85546875" style="293" customWidth="1"/>
    <col min="7686" max="7936" width="9.140625" style="293"/>
    <col min="7937" max="7937" width="18.5703125" style="293" customWidth="1"/>
    <col min="7938" max="7941" width="16.85546875" style="293" customWidth="1"/>
    <col min="7942" max="8192" width="9.140625" style="293"/>
    <col min="8193" max="8193" width="18.5703125" style="293" customWidth="1"/>
    <col min="8194" max="8197" width="16.85546875" style="293" customWidth="1"/>
    <col min="8198" max="8448" width="9.140625" style="293"/>
    <col min="8449" max="8449" width="18.5703125" style="293" customWidth="1"/>
    <col min="8450" max="8453" width="16.85546875" style="293" customWidth="1"/>
    <col min="8454" max="8704" width="9.140625" style="293"/>
    <col min="8705" max="8705" width="18.5703125" style="293" customWidth="1"/>
    <col min="8706" max="8709" width="16.85546875" style="293" customWidth="1"/>
    <col min="8710" max="8960" width="9.140625" style="293"/>
    <col min="8961" max="8961" width="18.5703125" style="293" customWidth="1"/>
    <col min="8962" max="8965" width="16.85546875" style="293" customWidth="1"/>
    <col min="8966" max="9216" width="9.140625" style="293"/>
    <col min="9217" max="9217" width="18.5703125" style="293" customWidth="1"/>
    <col min="9218" max="9221" width="16.85546875" style="293" customWidth="1"/>
    <col min="9222" max="9472" width="9.140625" style="293"/>
    <col min="9473" max="9473" width="18.5703125" style="293" customWidth="1"/>
    <col min="9474" max="9477" width="16.85546875" style="293" customWidth="1"/>
    <col min="9478" max="9728" width="9.140625" style="293"/>
    <col min="9729" max="9729" width="18.5703125" style="293" customWidth="1"/>
    <col min="9730" max="9733" width="16.85546875" style="293" customWidth="1"/>
    <col min="9734" max="9984" width="9.140625" style="293"/>
    <col min="9985" max="9985" width="18.5703125" style="293" customWidth="1"/>
    <col min="9986" max="9989" width="16.85546875" style="293" customWidth="1"/>
    <col min="9990" max="10240" width="9.140625" style="293"/>
    <col min="10241" max="10241" width="18.5703125" style="293" customWidth="1"/>
    <col min="10242" max="10245" width="16.85546875" style="293" customWidth="1"/>
    <col min="10246" max="10496" width="9.140625" style="293"/>
    <col min="10497" max="10497" width="18.5703125" style="293" customWidth="1"/>
    <col min="10498" max="10501" width="16.85546875" style="293" customWidth="1"/>
    <col min="10502" max="10752" width="9.140625" style="293"/>
    <col min="10753" max="10753" width="18.5703125" style="293" customWidth="1"/>
    <col min="10754" max="10757" width="16.85546875" style="293" customWidth="1"/>
    <col min="10758" max="11008" width="9.140625" style="293"/>
    <col min="11009" max="11009" width="18.5703125" style="293" customWidth="1"/>
    <col min="11010" max="11013" width="16.85546875" style="293" customWidth="1"/>
    <col min="11014" max="11264" width="9.140625" style="293"/>
    <col min="11265" max="11265" width="18.5703125" style="293" customWidth="1"/>
    <col min="11266" max="11269" width="16.85546875" style="293" customWidth="1"/>
    <col min="11270" max="11520" width="9.140625" style="293"/>
    <col min="11521" max="11521" width="18.5703125" style="293" customWidth="1"/>
    <col min="11522" max="11525" width="16.85546875" style="293" customWidth="1"/>
    <col min="11526" max="11776" width="9.140625" style="293"/>
    <col min="11777" max="11777" width="18.5703125" style="293" customWidth="1"/>
    <col min="11778" max="11781" width="16.85546875" style="293" customWidth="1"/>
    <col min="11782" max="12032" width="9.140625" style="293"/>
    <col min="12033" max="12033" width="18.5703125" style="293" customWidth="1"/>
    <col min="12034" max="12037" width="16.85546875" style="293" customWidth="1"/>
    <col min="12038" max="12288" width="9.140625" style="293"/>
    <col min="12289" max="12289" width="18.5703125" style="293" customWidth="1"/>
    <col min="12290" max="12293" width="16.85546875" style="293" customWidth="1"/>
    <col min="12294" max="12544" width="9.140625" style="293"/>
    <col min="12545" max="12545" width="18.5703125" style="293" customWidth="1"/>
    <col min="12546" max="12549" width="16.85546875" style="293" customWidth="1"/>
    <col min="12550" max="12800" width="9.140625" style="293"/>
    <col min="12801" max="12801" width="18.5703125" style="293" customWidth="1"/>
    <col min="12802" max="12805" width="16.85546875" style="293" customWidth="1"/>
    <col min="12806" max="13056" width="9.140625" style="293"/>
    <col min="13057" max="13057" width="18.5703125" style="293" customWidth="1"/>
    <col min="13058" max="13061" width="16.85546875" style="293" customWidth="1"/>
    <col min="13062" max="13312" width="9.140625" style="293"/>
    <col min="13313" max="13313" width="18.5703125" style="293" customWidth="1"/>
    <col min="13314" max="13317" width="16.85546875" style="293" customWidth="1"/>
    <col min="13318" max="13568" width="9.140625" style="293"/>
    <col min="13569" max="13569" width="18.5703125" style="293" customWidth="1"/>
    <col min="13570" max="13573" width="16.85546875" style="293" customWidth="1"/>
    <col min="13574" max="13824" width="9.140625" style="293"/>
    <col min="13825" max="13825" width="18.5703125" style="293" customWidth="1"/>
    <col min="13826" max="13829" width="16.85546875" style="293" customWidth="1"/>
    <col min="13830" max="14080" width="9.140625" style="293"/>
    <col min="14081" max="14081" width="18.5703125" style="293" customWidth="1"/>
    <col min="14082" max="14085" width="16.85546875" style="293" customWidth="1"/>
    <col min="14086" max="14336" width="9.140625" style="293"/>
    <col min="14337" max="14337" width="18.5703125" style="293" customWidth="1"/>
    <col min="14338" max="14341" width="16.85546875" style="293" customWidth="1"/>
    <col min="14342" max="14592" width="9.140625" style="293"/>
    <col min="14593" max="14593" width="18.5703125" style="293" customWidth="1"/>
    <col min="14594" max="14597" width="16.85546875" style="293" customWidth="1"/>
    <col min="14598" max="14848" width="9.140625" style="293"/>
    <col min="14849" max="14849" width="18.5703125" style="293" customWidth="1"/>
    <col min="14850" max="14853" width="16.85546875" style="293" customWidth="1"/>
    <col min="14854" max="15104" width="9.140625" style="293"/>
    <col min="15105" max="15105" width="18.5703125" style="293" customWidth="1"/>
    <col min="15106" max="15109" width="16.85546875" style="293" customWidth="1"/>
    <col min="15110" max="15360" width="9.140625" style="293"/>
    <col min="15361" max="15361" width="18.5703125" style="293" customWidth="1"/>
    <col min="15362" max="15365" width="16.85546875" style="293" customWidth="1"/>
    <col min="15366" max="15616" width="9.140625" style="293"/>
    <col min="15617" max="15617" width="18.5703125" style="293" customWidth="1"/>
    <col min="15618" max="15621" width="16.85546875" style="293" customWidth="1"/>
    <col min="15622" max="15872" width="9.140625" style="293"/>
    <col min="15873" max="15873" width="18.5703125" style="293" customWidth="1"/>
    <col min="15874" max="15877" width="16.85546875" style="293" customWidth="1"/>
    <col min="15878" max="16128" width="9.140625" style="293"/>
    <col min="16129" max="16129" width="18.5703125" style="293" customWidth="1"/>
    <col min="16130" max="16133" width="16.85546875" style="293" customWidth="1"/>
    <col min="16134" max="16384" width="9.140625" style="293"/>
  </cols>
  <sheetData>
    <row r="1" spans="1:5" ht="15.75">
      <c r="A1" s="542" t="s">
        <v>456</v>
      </c>
      <c r="B1" s="542"/>
      <c r="C1" s="542"/>
      <c r="D1" s="542"/>
      <c r="E1" s="542"/>
    </row>
    <row r="2" spans="1:5">
      <c r="A2" s="294" t="s">
        <v>188</v>
      </c>
    </row>
    <row r="3" spans="1:5">
      <c r="A3" s="295" t="s">
        <v>148</v>
      </c>
      <c r="B3" s="296" t="s">
        <v>450</v>
      </c>
      <c r="C3" s="296" t="s">
        <v>457</v>
      </c>
      <c r="D3" s="296" t="s">
        <v>458</v>
      </c>
      <c r="E3" s="296" t="s">
        <v>459</v>
      </c>
    </row>
    <row r="4" spans="1:5">
      <c r="A4" s="297" t="s">
        <v>49</v>
      </c>
      <c r="B4" s="298">
        <v>8</v>
      </c>
      <c r="C4" s="298">
        <v>8</v>
      </c>
      <c r="D4" s="298">
        <v>8</v>
      </c>
      <c r="E4" s="298">
        <v>8</v>
      </c>
    </row>
    <row r="5" spans="1:5">
      <c r="A5" s="299" t="s">
        <v>50</v>
      </c>
      <c r="B5" s="300">
        <v>10</v>
      </c>
      <c r="C5" s="300">
        <v>10</v>
      </c>
      <c r="D5" s="300">
        <v>10</v>
      </c>
      <c r="E5" s="300">
        <v>10</v>
      </c>
    </row>
    <row r="6" spans="1:5">
      <c r="A6" s="299" t="s">
        <v>51</v>
      </c>
      <c r="B6" s="300">
        <v>7</v>
      </c>
      <c r="C6" s="300">
        <v>7</v>
      </c>
      <c r="D6" s="300">
        <v>7</v>
      </c>
      <c r="E6" s="300">
        <v>7</v>
      </c>
    </row>
    <row r="7" spans="1:5">
      <c r="A7" s="299" t="s">
        <v>52</v>
      </c>
      <c r="B7" s="300">
        <v>5</v>
      </c>
      <c r="C7" s="300">
        <v>5</v>
      </c>
      <c r="D7" s="300">
        <v>5</v>
      </c>
      <c r="E7" s="300">
        <v>5</v>
      </c>
    </row>
    <row r="8" spans="1:5">
      <c r="A8" s="299" t="s">
        <v>53</v>
      </c>
      <c r="B8" s="300">
        <v>0</v>
      </c>
      <c r="C8" s="300">
        <v>0</v>
      </c>
      <c r="D8" s="300">
        <v>5</v>
      </c>
      <c r="E8" s="300">
        <v>5</v>
      </c>
    </row>
    <row r="9" spans="1:5">
      <c r="A9" s="299" t="s">
        <v>54</v>
      </c>
      <c r="B9" s="300">
        <v>4</v>
      </c>
      <c r="C9" s="300">
        <v>4</v>
      </c>
      <c r="D9" s="300">
        <v>4</v>
      </c>
      <c r="E9" s="300">
        <v>4</v>
      </c>
    </row>
    <row r="10" spans="1:5">
      <c r="A10" s="299" t="s">
        <v>55</v>
      </c>
      <c r="B10" s="300">
        <v>3</v>
      </c>
      <c r="C10" s="300">
        <v>3</v>
      </c>
      <c r="D10" s="300">
        <v>3</v>
      </c>
      <c r="E10" s="300">
        <v>3</v>
      </c>
    </row>
    <row r="11" spans="1:5">
      <c r="A11" s="299" t="s">
        <v>56</v>
      </c>
      <c r="B11" s="300">
        <v>11</v>
      </c>
      <c r="C11" s="300">
        <v>11</v>
      </c>
      <c r="D11" s="300">
        <v>11</v>
      </c>
      <c r="E11" s="300">
        <v>11</v>
      </c>
    </row>
    <row r="12" spans="1:5">
      <c r="A12" s="299" t="s">
        <v>57</v>
      </c>
      <c r="B12" s="300">
        <v>10</v>
      </c>
      <c r="C12" s="300">
        <v>10</v>
      </c>
      <c r="D12" s="300">
        <v>10</v>
      </c>
      <c r="E12" s="300">
        <v>10</v>
      </c>
    </row>
    <row r="13" spans="1:5">
      <c r="A13" s="299" t="s">
        <v>58</v>
      </c>
      <c r="B13" s="300">
        <v>7</v>
      </c>
      <c r="C13" s="300">
        <v>7</v>
      </c>
      <c r="D13" s="300">
        <v>7</v>
      </c>
      <c r="E13" s="300">
        <v>7</v>
      </c>
    </row>
    <row r="14" spans="1:5">
      <c r="A14" s="299" t="s">
        <v>59</v>
      </c>
      <c r="B14" s="300">
        <v>13</v>
      </c>
      <c r="C14" s="300">
        <v>13</v>
      </c>
      <c r="D14" s="300">
        <v>13</v>
      </c>
      <c r="E14" s="300">
        <v>13</v>
      </c>
    </row>
    <row r="15" spans="1:5">
      <c r="A15" s="299" t="s">
        <v>60</v>
      </c>
      <c r="B15" s="300">
        <v>0</v>
      </c>
      <c r="C15" s="300">
        <v>0</v>
      </c>
      <c r="D15" s="300">
        <v>8</v>
      </c>
      <c r="E15" s="300">
        <v>8</v>
      </c>
    </row>
    <row r="16" spans="1:5">
      <c r="A16" s="299" t="s">
        <v>61</v>
      </c>
      <c r="B16" s="300">
        <v>27</v>
      </c>
      <c r="C16" s="300">
        <v>0</v>
      </c>
      <c r="D16" s="300">
        <v>0</v>
      </c>
      <c r="E16" s="300">
        <v>27</v>
      </c>
    </row>
    <row r="17" spans="1:6">
      <c r="A17" s="299" t="s">
        <v>62</v>
      </c>
      <c r="B17" s="300">
        <v>113</v>
      </c>
      <c r="C17" s="300">
        <v>113</v>
      </c>
      <c r="D17" s="300">
        <v>113</v>
      </c>
      <c r="E17" s="300">
        <v>113</v>
      </c>
      <c r="F17" s="300"/>
    </row>
    <row r="18" spans="1:6">
      <c r="A18" s="299" t="s">
        <v>63</v>
      </c>
      <c r="B18" s="300">
        <v>15</v>
      </c>
      <c r="C18" s="300">
        <v>15</v>
      </c>
      <c r="D18" s="300">
        <v>15</v>
      </c>
      <c r="E18" s="300">
        <v>15</v>
      </c>
    </row>
    <row r="19" spans="1:6">
      <c r="A19" s="301" t="s">
        <v>65</v>
      </c>
      <c r="B19" s="302">
        <f>SUM(B4:B18)</f>
        <v>233</v>
      </c>
      <c r="C19" s="302">
        <f>SUM(C4:C18)</f>
        <v>206</v>
      </c>
      <c r="D19" s="302">
        <f>SUM(D4:D18)</f>
        <v>219</v>
      </c>
      <c r="E19" s="302">
        <f>SUM(E4:E18)</f>
        <v>246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G23" sqref="G23"/>
    </sheetView>
  </sheetViews>
  <sheetFormatPr defaultRowHeight="12.75"/>
  <cols>
    <col min="1" max="6" width="9.140625" style="35"/>
    <col min="7" max="7" width="29.85546875" style="35" customWidth="1"/>
    <col min="8" max="8" width="2.7109375" style="35" customWidth="1"/>
    <col min="9" max="9" width="18.7109375" style="321" customWidth="1"/>
    <col min="10" max="10" width="9" style="35" customWidth="1"/>
    <col min="11" max="11" width="9.140625" style="35" customWidth="1"/>
    <col min="12" max="12" width="9.140625" style="322" customWidth="1"/>
    <col min="13" max="13" width="9.42578125" style="35" customWidth="1"/>
    <col min="14" max="14" width="9.140625" style="35"/>
    <col min="15" max="15" width="13.28515625" style="35" customWidth="1"/>
    <col min="16" max="262" width="9.140625" style="35"/>
    <col min="263" max="263" width="29.85546875" style="35" customWidth="1"/>
    <col min="264" max="264" width="2.7109375" style="35" customWidth="1"/>
    <col min="265" max="265" width="18.7109375" style="35" customWidth="1"/>
    <col min="266" max="266" width="9" style="35" customWidth="1"/>
    <col min="267" max="268" width="9.140625" style="35" customWidth="1"/>
    <col min="269" max="269" width="9.42578125" style="35" customWidth="1"/>
    <col min="270" max="270" width="9.140625" style="35"/>
    <col min="271" max="271" width="13.28515625" style="35" customWidth="1"/>
    <col min="272" max="518" width="9.140625" style="35"/>
    <col min="519" max="519" width="29.85546875" style="35" customWidth="1"/>
    <col min="520" max="520" width="2.7109375" style="35" customWidth="1"/>
    <col min="521" max="521" width="18.7109375" style="35" customWidth="1"/>
    <col min="522" max="522" width="9" style="35" customWidth="1"/>
    <col min="523" max="524" width="9.140625" style="35" customWidth="1"/>
    <col min="525" max="525" width="9.42578125" style="35" customWidth="1"/>
    <col min="526" max="526" width="9.140625" style="35"/>
    <col min="527" max="527" width="13.28515625" style="35" customWidth="1"/>
    <col min="528" max="774" width="9.140625" style="35"/>
    <col min="775" max="775" width="29.85546875" style="35" customWidth="1"/>
    <col min="776" max="776" width="2.7109375" style="35" customWidth="1"/>
    <col min="777" max="777" width="18.7109375" style="35" customWidth="1"/>
    <col min="778" max="778" width="9" style="35" customWidth="1"/>
    <col min="779" max="780" width="9.140625" style="35" customWidth="1"/>
    <col min="781" max="781" width="9.42578125" style="35" customWidth="1"/>
    <col min="782" max="782" width="9.140625" style="35"/>
    <col min="783" max="783" width="13.28515625" style="35" customWidth="1"/>
    <col min="784" max="1030" width="9.140625" style="35"/>
    <col min="1031" max="1031" width="29.85546875" style="35" customWidth="1"/>
    <col min="1032" max="1032" width="2.7109375" style="35" customWidth="1"/>
    <col min="1033" max="1033" width="18.7109375" style="35" customWidth="1"/>
    <col min="1034" max="1034" width="9" style="35" customWidth="1"/>
    <col min="1035" max="1036" width="9.140625" style="35" customWidth="1"/>
    <col min="1037" max="1037" width="9.42578125" style="35" customWidth="1"/>
    <col min="1038" max="1038" width="9.140625" style="35"/>
    <col min="1039" max="1039" width="13.28515625" style="35" customWidth="1"/>
    <col min="1040" max="1286" width="9.140625" style="35"/>
    <col min="1287" max="1287" width="29.85546875" style="35" customWidth="1"/>
    <col min="1288" max="1288" width="2.7109375" style="35" customWidth="1"/>
    <col min="1289" max="1289" width="18.7109375" style="35" customWidth="1"/>
    <col min="1290" max="1290" width="9" style="35" customWidth="1"/>
    <col min="1291" max="1292" width="9.140625" style="35" customWidth="1"/>
    <col min="1293" max="1293" width="9.42578125" style="35" customWidth="1"/>
    <col min="1294" max="1294" width="9.140625" style="35"/>
    <col min="1295" max="1295" width="13.28515625" style="35" customWidth="1"/>
    <col min="1296" max="1542" width="9.140625" style="35"/>
    <col min="1543" max="1543" width="29.85546875" style="35" customWidth="1"/>
    <col min="1544" max="1544" width="2.7109375" style="35" customWidth="1"/>
    <col min="1545" max="1545" width="18.7109375" style="35" customWidth="1"/>
    <col min="1546" max="1546" width="9" style="35" customWidth="1"/>
    <col min="1547" max="1548" width="9.140625" style="35" customWidth="1"/>
    <col min="1549" max="1549" width="9.42578125" style="35" customWidth="1"/>
    <col min="1550" max="1550" width="9.140625" style="35"/>
    <col min="1551" max="1551" width="13.28515625" style="35" customWidth="1"/>
    <col min="1552" max="1798" width="9.140625" style="35"/>
    <col min="1799" max="1799" width="29.85546875" style="35" customWidth="1"/>
    <col min="1800" max="1800" width="2.7109375" style="35" customWidth="1"/>
    <col min="1801" max="1801" width="18.7109375" style="35" customWidth="1"/>
    <col min="1802" max="1802" width="9" style="35" customWidth="1"/>
    <col min="1803" max="1804" width="9.140625" style="35" customWidth="1"/>
    <col min="1805" max="1805" width="9.42578125" style="35" customWidth="1"/>
    <col min="1806" max="1806" width="9.140625" style="35"/>
    <col min="1807" max="1807" width="13.28515625" style="35" customWidth="1"/>
    <col min="1808" max="2054" width="9.140625" style="35"/>
    <col min="2055" max="2055" width="29.85546875" style="35" customWidth="1"/>
    <col min="2056" max="2056" width="2.7109375" style="35" customWidth="1"/>
    <col min="2057" max="2057" width="18.7109375" style="35" customWidth="1"/>
    <col min="2058" max="2058" width="9" style="35" customWidth="1"/>
    <col min="2059" max="2060" width="9.140625" style="35" customWidth="1"/>
    <col min="2061" max="2061" width="9.42578125" style="35" customWidth="1"/>
    <col min="2062" max="2062" width="9.140625" style="35"/>
    <col min="2063" max="2063" width="13.28515625" style="35" customWidth="1"/>
    <col min="2064" max="2310" width="9.140625" style="35"/>
    <col min="2311" max="2311" width="29.85546875" style="35" customWidth="1"/>
    <col min="2312" max="2312" width="2.7109375" style="35" customWidth="1"/>
    <col min="2313" max="2313" width="18.7109375" style="35" customWidth="1"/>
    <col min="2314" max="2314" width="9" style="35" customWidth="1"/>
    <col min="2315" max="2316" width="9.140625" style="35" customWidth="1"/>
    <col min="2317" max="2317" width="9.42578125" style="35" customWidth="1"/>
    <col min="2318" max="2318" width="9.140625" style="35"/>
    <col min="2319" max="2319" width="13.28515625" style="35" customWidth="1"/>
    <col min="2320" max="2566" width="9.140625" style="35"/>
    <col min="2567" max="2567" width="29.85546875" style="35" customWidth="1"/>
    <col min="2568" max="2568" width="2.7109375" style="35" customWidth="1"/>
    <col min="2569" max="2569" width="18.7109375" style="35" customWidth="1"/>
    <col min="2570" max="2570" width="9" style="35" customWidth="1"/>
    <col min="2571" max="2572" width="9.140625" style="35" customWidth="1"/>
    <col min="2573" max="2573" width="9.42578125" style="35" customWidth="1"/>
    <col min="2574" max="2574" width="9.140625" style="35"/>
    <col min="2575" max="2575" width="13.28515625" style="35" customWidth="1"/>
    <col min="2576" max="2822" width="9.140625" style="35"/>
    <col min="2823" max="2823" width="29.85546875" style="35" customWidth="1"/>
    <col min="2824" max="2824" width="2.7109375" style="35" customWidth="1"/>
    <col min="2825" max="2825" width="18.7109375" style="35" customWidth="1"/>
    <col min="2826" max="2826" width="9" style="35" customWidth="1"/>
    <col min="2827" max="2828" width="9.140625" style="35" customWidth="1"/>
    <col min="2829" max="2829" width="9.42578125" style="35" customWidth="1"/>
    <col min="2830" max="2830" width="9.140625" style="35"/>
    <col min="2831" max="2831" width="13.28515625" style="35" customWidth="1"/>
    <col min="2832" max="3078" width="9.140625" style="35"/>
    <col min="3079" max="3079" width="29.85546875" style="35" customWidth="1"/>
    <col min="3080" max="3080" width="2.7109375" style="35" customWidth="1"/>
    <col min="3081" max="3081" width="18.7109375" style="35" customWidth="1"/>
    <col min="3082" max="3082" width="9" style="35" customWidth="1"/>
    <col min="3083" max="3084" width="9.140625" style="35" customWidth="1"/>
    <col min="3085" max="3085" width="9.42578125" style="35" customWidth="1"/>
    <col min="3086" max="3086" width="9.140625" style="35"/>
    <col min="3087" max="3087" width="13.28515625" style="35" customWidth="1"/>
    <col min="3088" max="3334" width="9.140625" style="35"/>
    <col min="3335" max="3335" width="29.85546875" style="35" customWidth="1"/>
    <col min="3336" max="3336" width="2.7109375" style="35" customWidth="1"/>
    <col min="3337" max="3337" width="18.7109375" style="35" customWidth="1"/>
    <col min="3338" max="3338" width="9" style="35" customWidth="1"/>
    <col min="3339" max="3340" width="9.140625" style="35" customWidth="1"/>
    <col min="3341" max="3341" width="9.42578125" style="35" customWidth="1"/>
    <col min="3342" max="3342" width="9.140625" style="35"/>
    <col min="3343" max="3343" width="13.28515625" style="35" customWidth="1"/>
    <col min="3344" max="3590" width="9.140625" style="35"/>
    <col min="3591" max="3591" width="29.85546875" style="35" customWidth="1"/>
    <col min="3592" max="3592" width="2.7109375" style="35" customWidth="1"/>
    <col min="3593" max="3593" width="18.7109375" style="35" customWidth="1"/>
    <col min="3594" max="3594" width="9" style="35" customWidth="1"/>
    <col min="3595" max="3596" width="9.140625" style="35" customWidth="1"/>
    <col min="3597" max="3597" width="9.42578125" style="35" customWidth="1"/>
    <col min="3598" max="3598" width="9.140625" style="35"/>
    <col min="3599" max="3599" width="13.28515625" style="35" customWidth="1"/>
    <col min="3600" max="3846" width="9.140625" style="35"/>
    <col min="3847" max="3847" width="29.85546875" style="35" customWidth="1"/>
    <col min="3848" max="3848" width="2.7109375" style="35" customWidth="1"/>
    <col min="3849" max="3849" width="18.7109375" style="35" customWidth="1"/>
    <col min="3850" max="3850" width="9" style="35" customWidth="1"/>
    <col min="3851" max="3852" width="9.140625" style="35" customWidth="1"/>
    <col min="3853" max="3853" width="9.42578125" style="35" customWidth="1"/>
    <col min="3854" max="3854" width="9.140625" style="35"/>
    <col min="3855" max="3855" width="13.28515625" style="35" customWidth="1"/>
    <col min="3856" max="4102" width="9.140625" style="35"/>
    <col min="4103" max="4103" width="29.85546875" style="35" customWidth="1"/>
    <col min="4104" max="4104" width="2.7109375" style="35" customWidth="1"/>
    <col min="4105" max="4105" width="18.7109375" style="35" customWidth="1"/>
    <col min="4106" max="4106" width="9" style="35" customWidth="1"/>
    <col min="4107" max="4108" width="9.140625" style="35" customWidth="1"/>
    <col min="4109" max="4109" width="9.42578125" style="35" customWidth="1"/>
    <col min="4110" max="4110" width="9.140625" style="35"/>
    <col min="4111" max="4111" width="13.28515625" style="35" customWidth="1"/>
    <col min="4112" max="4358" width="9.140625" style="35"/>
    <col min="4359" max="4359" width="29.85546875" style="35" customWidth="1"/>
    <col min="4360" max="4360" width="2.7109375" style="35" customWidth="1"/>
    <col min="4361" max="4361" width="18.7109375" style="35" customWidth="1"/>
    <col min="4362" max="4362" width="9" style="35" customWidth="1"/>
    <col min="4363" max="4364" width="9.140625" style="35" customWidth="1"/>
    <col min="4365" max="4365" width="9.42578125" style="35" customWidth="1"/>
    <col min="4366" max="4366" width="9.140625" style="35"/>
    <col min="4367" max="4367" width="13.28515625" style="35" customWidth="1"/>
    <col min="4368" max="4614" width="9.140625" style="35"/>
    <col min="4615" max="4615" width="29.85546875" style="35" customWidth="1"/>
    <col min="4616" max="4616" width="2.7109375" style="35" customWidth="1"/>
    <col min="4617" max="4617" width="18.7109375" style="35" customWidth="1"/>
    <col min="4618" max="4618" width="9" style="35" customWidth="1"/>
    <col min="4619" max="4620" width="9.140625" style="35" customWidth="1"/>
    <col min="4621" max="4621" width="9.42578125" style="35" customWidth="1"/>
    <col min="4622" max="4622" width="9.140625" style="35"/>
    <col min="4623" max="4623" width="13.28515625" style="35" customWidth="1"/>
    <col min="4624" max="4870" width="9.140625" style="35"/>
    <col min="4871" max="4871" width="29.85546875" style="35" customWidth="1"/>
    <col min="4872" max="4872" width="2.7109375" style="35" customWidth="1"/>
    <col min="4873" max="4873" width="18.7109375" style="35" customWidth="1"/>
    <col min="4874" max="4874" width="9" style="35" customWidth="1"/>
    <col min="4875" max="4876" width="9.140625" style="35" customWidth="1"/>
    <col min="4877" max="4877" width="9.42578125" style="35" customWidth="1"/>
    <col min="4878" max="4878" width="9.140625" style="35"/>
    <col min="4879" max="4879" width="13.28515625" style="35" customWidth="1"/>
    <col min="4880" max="5126" width="9.140625" style="35"/>
    <col min="5127" max="5127" width="29.85546875" style="35" customWidth="1"/>
    <col min="5128" max="5128" width="2.7109375" style="35" customWidth="1"/>
    <col min="5129" max="5129" width="18.7109375" style="35" customWidth="1"/>
    <col min="5130" max="5130" width="9" style="35" customWidth="1"/>
    <col min="5131" max="5132" width="9.140625" style="35" customWidth="1"/>
    <col min="5133" max="5133" width="9.42578125" style="35" customWidth="1"/>
    <col min="5134" max="5134" width="9.140625" style="35"/>
    <col min="5135" max="5135" width="13.28515625" style="35" customWidth="1"/>
    <col min="5136" max="5382" width="9.140625" style="35"/>
    <col min="5383" max="5383" width="29.85546875" style="35" customWidth="1"/>
    <col min="5384" max="5384" width="2.7109375" style="35" customWidth="1"/>
    <col min="5385" max="5385" width="18.7109375" style="35" customWidth="1"/>
    <col min="5386" max="5386" width="9" style="35" customWidth="1"/>
    <col min="5387" max="5388" width="9.140625" style="35" customWidth="1"/>
    <col min="5389" max="5389" width="9.42578125" style="35" customWidth="1"/>
    <col min="5390" max="5390" width="9.140625" style="35"/>
    <col min="5391" max="5391" width="13.28515625" style="35" customWidth="1"/>
    <col min="5392" max="5638" width="9.140625" style="35"/>
    <col min="5639" max="5639" width="29.85546875" style="35" customWidth="1"/>
    <col min="5640" max="5640" width="2.7109375" style="35" customWidth="1"/>
    <col min="5641" max="5641" width="18.7109375" style="35" customWidth="1"/>
    <col min="5642" max="5642" width="9" style="35" customWidth="1"/>
    <col min="5643" max="5644" width="9.140625" style="35" customWidth="1"/>
    <col min="5645" max="5645" width="9.42578125" style="35" customWidth="1"/>
    <col min="5646" max="5646" width="9.140625" style="35"/>
    <col min="5647" max="5647" width="13.28515625" style="35" customWidth="1"/>
    <col min="5648" max="5894" width="9.140625" style="35"/>
    <col min="5895" max="5895" width="29.85546875" style="35" customWidth="1"/>
    <col min="5896" max="5896" width="2.7109375" style="35" customWidth="1"/>
    <col min="5897" max="5897" width="18.7109375" style="35" customWidth="1"/>
    <col min="5898" max="5898" width="9" style="35" customWidth="1"/>
    <col min="5899" max="5900" width="9.140625" style="35" customWidth="1"/>
    <col min="5901" max="5901" width="9.42578125" style="35" customWidth="1"/>
    <col min="5902" max="5902" width="9.140625" style="35"/>
    <col min="5903" max="5903" width="13.28515625" style="35" customWidth="1"/>
    <col min="5904" max="6150" width="9.140625" style="35"/>
    <col min="6151" max="6151" width="29.85546875" style="35" customWidth="1"/>
    <col min="6152" max="6152" width="2.7109375" style="35" customWidth="1"/>
    <col min="6153" max="6153" width="18.7109375" style="35" customWidth="1"/>
    <col min="6154" max="6154" width="9" style="35" customWidth="1"/>
    <col min="6155" max="6156" width="9.140625" style="35" customWidth="1"/>
    <col min="6157" max="6157" width="9.42578125" style="35" customWidth="1"/>
    <col min="6158" max="6158" width="9.140625" style="35"/>
    <col min="6159" max="6159" width="13.28515625" style="35" customWidth="1"/>
    <col min="6160" max="6406" width="9.140625" style="35"/>
    <col min="6407" max="6407" width="29.85546875" style="35" customWidth="1"/>
    <col min="6408" max="6408" width="2.7109375" style="35" customWidth="1"/>
    <col min="6409" max="6409" width="18.7109375" style="35" customWidth="1"/>
    <col min="6410" max="6410" width="9" style="35" customWidth="1"/>
    <col min="6411" max="6412" width="9.140625" style="35" customWidth="1"/>
    <col min="6413" max="6413" width="9.42578125" style="35" customWidth="1"/>
    <col min="6414" max="6414" width="9.140625" style="35"/>
    <col min="6415" max="6415" width="13.28515625" style="35" customWidth="1"/>
    <col min="6416" max="6662" width="9.140625" style="35"/>
    <col min="6663" max="6663" width="29.85546875" style="35" customWidth="1"/>
    <col min="6664" max="6664" width="2.7109375" style="35" customWidth="1"/>
    <col min="6665" max="6665" width="18.7109375" style="35" customWidth="1"/>
    <col min="6666" max="6666" width="9" style="35" customWidth="1"/>
    <col min="6667" max="6668" width="9.140625" style="35" customWidth="1"/>
    <col min="6669" max="6669" width="9.42578125" style="35" customWidth="1"/>
    <col min="6670" max="6670" width="9.140625" style="35"/>
    <col min="6671" max="6671" width="13.28515625" style="35" customWidth="1"/>
    <col min="6672" max="6918" width="9.140625" style="35"/>
    <col min="6919" max="6919" width="29.85546875" style="35" customWidth="1"/>
    <col min="6920" max="6920" width="2.7109375" style="35" customWidth="1"/>
    <col min="6921" max="6921" width="18.7109375" style="35" customWidth="1"/>
    <col min="6922" max="6922" width="9" style="35" customWidth="1"/>
    <col min="6923" max="6924" width="9.140625" style="35" customWidth="1"/>
    <col min="6925" max="6925" width="9.42578125" style="35" customWidth="1"/>
    <col min="6926" max="6926" width="9.140625" style="35"/>
    <col min="6927" max="6927" width="13.28515625" style="35" customWidth="1"/>
    <col min="6928" max="7174" width="9.140625" style="35"/>
    <col min="7175" max="7175" width="29.85546875" style="35" customWidth="1"/>
    <col min="7176" max="7176" width="2.7109375" style="35" customWidth="1"/>
    <col min="7177" max="7177" width="18.7109375" style="35" customWidth="1"/>
    <col min="7178" max="7178" width="9" style="35" customWidth="1"/>
    <col min="7179" max="7180" width="9.140625" style="35" customWidth="1"/>
    <col min="7181" max="7181" width="9.42578125" style="35" customWidth="1"/>
    <col min="7182" max="7182" width="9.140625" style="35"/>
    <col min="7183" max="7183" width="13.28515625" style="35" customWidth="1"/>
    <col min="7184" max="7430" width="9.140625" style="35"/>
    <col min="7431" max="7431" width="29.85546875" style="35" customWidth="1"/>
    <col min="7432" max="7432" width="2.7109375" style="35" customWidth="1"/>
    <col min="7433" max="7433" width="18.7109375" style="35" customWidth="1"/>
    <col min="7434" max="7434" width="9" style="35" customWidth="1"/>
    <col min="7435" max="7436" width="9.140625" style="35" customWidth="1"/>
    <col min="7437" max="7437" width="9.42578125" style="35" customWidth="1"/>
    <col min="7438" max="7438" width="9.140625" style="35"/>
    <col min="7439" max="7439" width="13.28515625" style="35" customWidth="1"/>
    <col min="7440" max="7686" width="9.140625" style="35"/>
    <col min="7687" max="7687" width="29.85546875" style="35" customWidth="1"/>
    <col min="7688" max="7688" width="2.7109375" style="35" customWidth="1"/>
    <col min="7689" max="7689" width="18.7109375" style="35" customWidth="1"/>
    <col min="7690" max="7690" width="9" style="35" customWidth="1"/>
    <col min="7691" max="7692" width="9.140625" style="35" customWidth="1"/>
    <col min="7693" max="7693" width="9.42578125" style="35" customWidth="1"/>
    <col min="7694" max="7694" width="9.140625" style="35"/>
    <col min="7695" max="7695" width="13.28515625" style="35" customWidth="1"/>
    <col min="7696" max="7942" width="9.140625" style="35"/>
    <col min="7943" max="7943" width="29.85546875" style="35" customWidth="1"/>
    <col min="7944" max="7944" width="2.7109375" style="35" customWidth="1"/>
    <col min="7945" max="7945" width="18.7109375" style="35" customWidth="1"/>
    <col min="7946" max="7946" width="9" style="35" customWidth="1"/>
    <col min="7947" max="7948" width="9.140625" style="35" customWidth="1"/>
    <col min="7949" max="7949" width="9.42578125" style="35" customWidth="1"/>
    <col min="7950" max="7950" width="9.140625" style="35"/>
    <col min="7951" max="7951" width="13.28515625" style="35" customWidth="1"/>
    <col min="7952" max="8198" width="9.140625" style="35"/>
    <col min="8199" max="8199" width="29.85546875" style="35" customWidth="1"/>
    <col min="8200" max="8200" width="2.7109375" style="35" customWidth="1"/>
    <col min="8201" max="8201" width="18.7109375" style="35" customWidth="1"/>
    <col min="8202" max="8202" width="9" style="35" customWidth="1"/>
    <col min="8203" max="8204" width="9.140625" style="35" customWidth="1"/>
    <col min="8205" max="8205" width="9.42578125" style="35" customWidth="1"/>
    <col min="8206" max="8206" width="9.140625" style="35"/>
    <col min="8207" max="8207" width="13.28515625" style="35" customWidth="1"/>
    <col min="8208" max="8454" width="9.140625" style="35"/>
    <col min="8455" max="8455" width="29.85546875" style="35" customWidth="1"/>
    <col min="8456" max="8456" width="2.7109375" style="35" customWidth="1"/>
    <col min="8457" max="8457" width="18.7109375" style="35" customWidth="1"/>
    <col min="8458" max="8458" width="9" style="35" customWidth="1"/>
    <col min="8459" max="8460" width="9.140625" style="35" customWidth="1"/>
    <col min="8461" max="8461" width="9.42578125" style="35" customWidth="1"/>
    <col min="8462" max="8462" width="9.140625" style="35"/>
    <col min="8463" max="8463" width="13.28515625" style="35" customWidth="1"/>
    <col min="8464" max="8710" width="9.140625" style="35"/>
    <col min="8711" max="8711" width="29.85546875" style="35" customWidth="1"/>
    <col min="8712" max="8712" width="2.7109375" style="35" customWidth="1"/>
    <col min="8713" max="8713" width="18.7109375" style="35" customWidth="1"/>
    <col min="8714" max="8714" width="9" style="35" customWidth="1"/>
    <col min="8715" max="8716" width="9.140625" style="35" customWidth="1"/>
    <col min="8717" max="8717" width="9.42578125" style="35" customWidth="1"/>
    <col min="8718" max="8718" width="9.140625" style="35"/>
    <col min="8719" max="8719" width="13.28515625" style="35" customWidth="1"/>
    <col min="8720" max="8966" width="9.140625" style="35"/>
    <col min="8967" max="8967" width="29.85546875" style="35" customWidth="1"/>
    <col min="8968" max="8968" width="2.7109375" style="35" customWidth="1"/>
    <col min="8969" max="8969" width="18.7109375" style="35" customWidth="1"/>
    <col min="8970" max="8970" width="9" style="35" customWidth="1"/>
    <col min="8971" max="8972" width="9.140625" style="35" customWidth="1"/>
    <col min="8973" max="8973" width="9.42578125" style="35" customWidth="1"/>
    <col min="8974" max="8974" width="9.140625" style="35"/>
    <col min="8975" max="8975" width="13.28515625" style="35" customWidth="1"/>
    <col min="8976" max="9222" width="9.140625" style="35"/>
    <col min="9223" max="9223" width="29.85546875" style="35" customWidth="1"/>
    <col min="9224" max="9224" width="2.7109375" style="35" customWidth="1"/>
    <col min="9225" max="9225" width="18.7109375" style="35" customWidth="1"/>
    <col min="9226" max="9226" width="9" style="35" customWidth="1"/>
    <col min="9227" max="9228" width="9.140625" style="35" customWidth="1"/>
    <col min="9229" max="9229" width="9.42578125" style="35" customWidth="1"/>
    <col min="9230" max="9230" width="9.140625" style="35"/>
    <col min="9231" max="9231" width="13.28515625" style="35" customWidth="1"/>
    <col min="9232" max="9478" width="9.140625" style="35"/>
    <col min="9479" max="9479" width="29.85546875" style="35" customWidth="1"/>
    <col min="9480" max="9480" width="2.7109375" style="35" customWidth="1"/>
    <col min="9481" max="9481" width="18.7109375" style="35" customWidth="1"/>
    <col min="9482" max="9482" width="9" style="35" customWidth="1"/>
    <col min="9483" max="9484" width="9.140625" style="35" customWidth="1"/>
    <col min="9485" max="9485" width="9.42578125" style="35" customWidth="1"/>
    <col min="9486" max="9486" width="9.140625" style="35"/>
    <col min="9487" max="9487" width="13.28515625" style="35" customWidth="1"/>
    <col min="9488" max="9734" width="9.140625" style="35"/>
    <col min="9735" max="9735" width="29.85546875" style="35" customWidth="1"/>
    <col min="9736" max="9736" width="2.7109375" style="35" customWidth="1"/>
    <col min="9737" max="9737" width="18.7109375" style="35" customWidth="1"/>
    <col min="9738" max="9738" width="9" style="35" customWidth="1"/>
    <col min="9739" max="9740" width="9.140625" style="35" customWidth="1"/>
    <col min="9741" max="9741" width="9.42578125" style="35" customWidth="1"/>
    <col min="9742" max="9742" width="9.140625" style="35"/>
    <col min="9743" max="9743" width="13.28515625" style="35" customWidth="1"/>
    <col min="9744" max="9990" width="9.140625" style="35"/>
    <col min="9991" max="9991" width="29.85546875" style="35" customWidth="1"/>
    <col min="9992" max="9992" width="2.7109375" style="35" customWidth="1"/>
    <col min="9993" max="9993" width="18.7109375" style="35" customWidth="1"/>
    <col min="9994" max="9994" width="9" style="35" customWidth="1"/>
    <col min="9995" max="9996" width="9.140625" style="35" customWidth="1"/>
    <col min="9997" max="9997" width="9.42578125" style="35" customWidth="1"/>
    <col min="9998" max="9998" width="9.140625" style="35"/>
    <col min="9999" max="9999" width="13.28515625" style="35" customWidth="1"/>
    <col min="10000" max="10246" width="9.140625" style="35"/>
    <col min="10247" max="10247" width="29.85546875" style="35" customWidth="1"/>
    <col min="10248" max="10248" width="2.7109375" style="35" customWidth="1"/>
    <col min="10249" max="10249" width="18.7109375" style="35" customWidth="1"/>
    <col min="10250" max="10250" width="9" style="35" customWidth="1"/>
    <col min="10251" max="10252" width="9.140625" style="35" customWidth="1"/>
    <col min="10253" max="10253" width="9.42578125" style="35" customWidth="1"/>
    <col min="10254" max="10254" width="9.140625" style="35"/>
    <col min="10255" max="10255" width="13.28515625" style="35" customWidth="1"/>
    <col min="10256" max="10502" width="9.140625" style="35"/>
    <col min="10503" max="10503" width="29.85546875" style="35" customWidth="1"/>
    <col min="10504" max="10504" width="2.7109375" style="35" customWidth="1"/>
    <col min="10505" max="10505" width="18.7109375" style="35" customWidth="1"/>
    <col min="10506" max="10506" width="9" style="35" customWidth="1"/>
    <col min="10507" max="10508" width="9.140625" style="35" customWidth="1"/>
    <col min="10509" max="10509" width="9.42578125" style="35" customWidth="1"/>
    <col min="10510" max="10510" width="9.140625" style="35"/>
    <col min="10511" max="10511" width="13.28515625" style="35" customWidth="1"/>
    <col min="10512" max="10758" width="9.140625" style="35"/>
    <col min="10759" max="10759" width="29.85546875" style="35" customWidth="1"/>
    <col min="10760" max="10760" width="2.7109375" style="35" customWidth="1"/>
    <col min="10761" max="10761" width="18.7109375" style="35" customWidth="1"/>
    <col min="10762" max="10762" width="9" style="35" customWidth="1"/>
    <col min="10763" max="10764" width="9.140625" style="35" customWidth="1"/>
    <col min="10765" max="10765" width="9.42578125" style="35" customWidth="1"/>
    <col min="10766" max="10766" width="9.140625" style="35"/>
    <col min="10767" max="10767" width="13.28515625" style="35" customWidth="1"/>
    <col min="10768" max="11014" width="9.140625" style="35"/>
    <col min="11015" max="11015" width="29.85546875" style="35" customWidth="1"/>
    <col min="11016" max="11016" width="2.7109375" style="35" customWidth="1"/>
    <col min="11017" max="11017" width="18.7109375" style="35" customWidth="1"/>
    <col min="11018" max="11018" width="9" style="35" customWidth="1"/>
    <col min="11019" max="11020" width="9.140625" style="35" customWidth="1"/>
    <col min="11021" max="11021" width="9.42578125" style="35" customWidth="1"/>
    <col min="11022" max="11022" width="9.140625" style="35"/>
    <col min="11023" max="11023" width="13.28515625" style="35" customWidth="1"/>
    <col min="11024" max="11270" width="9.140625" style="35"/>
    <col min="11271" max="11271" width="29.85546875" style="35" customWidth="1"/>
    <col min="11272" max="11272" width="2.7109375" style="35" customWidth="1"/>
    <col min="11273" max="11273" width="18.7109375" style="35" customWidth="1"/>
    <col min="11274" max="11274" width="9" style="35" customWidth="1"/>
    <col min="11275" max="11276" width="9.140625" style="35" customWidth="1"/>
    <col min="11277" max="11277" width="9.42578125" style="35" customWidth="1"/>
    <col min="11278" max="11278" width="9.140625" style="35"/>
    <col min="11279" max="11279" width="13.28515625" style="35" customWidth="1"/>
    <col min="11280" max="11526" width="9.140625" style="35"/>
    <col min="11527" max="11527" width="29.85546875" style="35" customWidth="1"/>
    <col min="11528" max="11528" width="2.7109375" style="35" customWidth="1"/>
    <col min="11529" max="11529" width="18.7109375" style="35" customWidth="1"/>
    <col min="11530" max="11530" width="9" style="35" customWidth="1"/>
    <col min="11531" max="11532" width="9.140625" style="35" customWidth="1"/>
    <col min="11533" max="11533" width="9.42578125" style="35" customWidth="1"/>
    <col min="11534" max="11534" width="9.140625" style="35"/>
    <col min="11535" max="11535" width="13.28515625" style="35" customWidth="1"/>
    <col min="11536" max="11782" width="9.140625" style="35"/>
    <col min="11783" max="11783" width="29.85546875" style="35" customWidth="1"/>
    <col min="11784" max="11784" width="2.7109375" style="35" customWidth="1"/>
    <col min="11785" max="11785" width="18.7109375" style="35" customWidth="1"/>
    <col min="11786" max="11786" width="9" style="35" customWidth="1"/>
    <col min="11787" max="11788" width="9.140625" style="35" customWidth="1"/>
    <col min="11789" max="11789" width="9.42578125" style="35" customWidth="1"/>
    <col min="11790" max="11790" width="9.140625" style="35"/>
    <col min="11791" max="11791" width="13.28515625" style="35" customWidth="1"/>
    <col min="11792" max="12038" width="9.140625" style="35"/>
    <col min="12039" max="12039" width="29.85546875" style="35" customWidth="1"/>
    <col min="12040" max="12040" width="2.7109375" style="35" customWidth="1"/>
    <col min="12041" max="12041" width="18.7109375" style="35" customWidth="1"/>
    <col min="12042" max="12042" width="9" style="35" customWidth="1"/>
    <col min="12043" max="12044" width="9.140625" style="35" customWidth="1"/>
    <col min="12045" max="12045" width="9.42578125" style="35" customWidth="1"/>
    <col min="12046" max="12046" width="9.140625" style="35"/>
    <col min="12047" max="12047" width="13.28515625" style="35" customWidth="1"/>
    <col min="12048" max="12294" width="9.140625" style="35"/>
    <col min="12295" max="12295" width="29.85546875" style="35" customWidth="1"/>
    <col min="12296" max="12296" width="2.7109375" style="35" customWidth="1"/>
    <col min="12297" max="12297" width="18.7109375" style="35" customWidth="1"/>
    <col min="12298" max="12298" width="9" style="35" customWidth="1"/>
    <col min="12299" max="12300" width="9.140625" style="35" customWidth="1"/>
    <col min="12301" max="12301" width="9.42578125" style="35" customWidth="1"/>
    <col min="12302" max="12302" width="9.140625" style="35"/>
    <col min="12303" max="12303" width="13.28515625" style="35" customWidth="1"/>
    <col min="12304" max="12550" width="9.140625" style="35"/>
    <col min="12551" max="12551" width="29.85546875" style="35" customWidth="1"/>
    <col min="12552" max="12552" width="2.7109375" style="35" customWidth="1"/>
    <col min="12553" max="12553" width="18.7109375" style="35" customWidth="1"/>
    <col min="12554" max="12554" width="9" style="35" customWidth="1"/>
    <col min="12555" max="12556" width="9.140625" style="35" customWidth="1"/>
    <col min="12557" max="12557" width="9.42578125" style="35" customWidth="1"/>
    <col min="12558" max="12558" width="9.140625" style="35"/>
    <col min="12559" max="12559" width="13.28515625" style="35" customWidth="1"/>
    <col min="12560" max="12806" width="9.140625" style="35"/>
    <col min="12807" max="12807" width="29.85546875" style="35" customWidth="1"/>
    <col min="12808" max="12808" width="2.7109375" style="35" customWidth="1"/>
    <col min="12809" max="12809" width="18.7109375" style="35" customWidth="1"/>
    <col min="12810" max="12810" width="9" style="35" customWidth="1"/>
    <col min="12811" max="12812" width="9.140625" style="35" customWidth="1"/>
    <col min="12813" max="12813" width="9.42578125" style="35" customWidth="1"/>
    <col min="12814" max="12814" width="9.140625" style="35"/>
    <col min="12815" max="12815" width="13.28515625" style="35" customWidth="1"/>
    <col min="12816" max="13062" width="9.140625" style="35"/>
    <col min="13063" max="13063" width="29.85546875" style="35" customWidth="1"/>
    <col min="13064" max="13064" width="2.7109375" style="35" customWidth="1"/>
    <col min="13065" max="13065" width="18.7109375" style="35" customWidth="1"/>
    <col min="13066" max="13066" width="9" style="35" customWidth="1"/>
    <col min="13067" max="13068" width="9.140625" style="35" customWidth="1"/>
    <col min="13069" max="13069" width="9.42578125" style="35" customWidth="1"/>
    <col min="13070" max="13070" width="9.140625" style="35"/>
    <col min="13071" max="13071" width="13.28515625" style="35" customWidth="1"/>
    <col min="13072" max="13318" width="9.140625" style="35"/>
    <col min="13319" max="13319" width="29.85546875" style="35" customWidth="1"/>
    <col min="13320" max="13320" width="2.7109375" style="35" customWidth="1"/>
    <col min="13321" max="13321" width="18.7109375" style="35" customWidth="1"/>
    <col min="13322" max="13322" width="9" style="35" customWidth="1"/>
    <col min="13323" max="13324" width="9.140625" style="35" customWidth="1"/>
    <col min="13325" max="13325" width="9.42578125" style="35" customWidth="1"/>
    <col min="13326" max="13326" width="9.140625" style="35"/>
    <col min="13327" max="13327" width="13.28515625" style="35" customWidth="1"/>
    <col min="13328" max="13574" width="9.140625" style="35"/>
    <col min="13575" max="13575" width="29.85546875" style="35" customWidth="1"/>
    <col min="13576" max="13576" width="2.7109375" style="35" customWidth="1"/>
    <col min="13577" max="13577" width="18.7109375" style="35" customWidth="1"/>
    <col min="13578" max="13578" width="9" style="35" customWidth="1"/>
    <col min="13579" max="13580" width="9.140625" style="35" customWidth="1"/>
    <col min="13581" max="13581" width="9.42578125" style="35" customWidth="1"/>
    <col min="13582" max="13582" width="9.140625" style="35"/>
    <col min="13583" max="13583" width="13.28515625" style="35" customWidth="1"/>
    <col min="13584" max="13830" width="9.140625" style="35"/>
    <col min="13831" max="13831" width="29.85546875" style="35" customWidth="1"/>
    <col min="13832" max="13832" width="2.7109375" style="35" customWidth="1"/>
    <col min="13833" max="13833" width="18.7109375" style="35" customWidth="1"/>
    <col min="13834" max="13834" width="9" style="35" customWidth="1"/>
    <col min="13835" max="13836" width="9.140625" style="35" customWidth="1"/>
    <col min="13837" max="13837" width="9.42578125" style="35" customWidth="1"/>
    <col min="13838" max="13838" width="9.140625" style="35"/>
    <col min="13839" max="13839" width="13.28515625" style="35" customWidth="1"/>
    <col min="13840" max="14086" width="9.140625" style="35"/>
    <col min="14087" max="14087" width="29.85546875" style="35" customWidth="1"/>
    <col min="14088" max="14088" width="2.7109375" style="35" customWidth="1"/>
    <col min="14089" max="14089" width="18.7109375" style="35" customWidth="1"/>
    <col min="14090" max="14090" width="9" style="35" customWidth="1"/>
    <col min="14091" max="14092" width="9.140625" style="35" customWidth="1"/>
    <col min="14093" max="14093" width="9.42578125" style="35" customWidth="1"/>
    <col min="14094" max="14094" width="9.140625" style="35"/>
    <col min="14095" max="14095" width="13.28515625" style="35" customWidth="1"/>
    <col min="14096" max="14342" width="9.140625" style="35"/>
    <col min="14343" max="14343" width="29.85546875" style="35" customWidth="1"/>
    <col min="14344" max="14344" width="2.7109375" style="35" customWidth="1"/>
    <col min="14345" max="14345" width="18.7109375" style="35" customWidth="1"/>
    <col min="14346" max="14346" width="9" style="35" customWidth="1"/>
    <col min="14347" max="14348" width="9.140625" style="35" customWidth="1"/>
    <col min="14349" max="14349" width="9.42578125" style="35" customWidth="1"/>
    <col min="14350" max="14350" width="9.140625" style="35"/>
    <col min="14351" max="14351" width="13.28515625" style="35" customWidth="1"/>
    <col min="14352" max="14598" width="9.140625" style="35"/>
    <col min="14599" max="14599" width="29.85546875" style="35" customWidth="1"/>
    <col min="14600" max="14600" width="2.7109375" style="35" customWidth="1"/>
    <col min="14601" max="14601" width="18.7109375" style="35" customWidth="1"/>
    <col min="14602" max="14602" width="9" style="35" customWidth="1"/>
    <col min="14603" max="14604" width="9.140625" style="35" customWidth="1"/>
    <col min="14605" max="14605" width="9.42578125" style="35" customWidth="1"/>
    <col min="14606" max="14606" width="9.140625" style="35"/>
    <col min="14607" max="14607" width="13.28515625" style="35" customWidth="1"/>
    <col min="14608" max="14854" width="9.140625" style="35"/>
    <col min="14855" max="14855" width="29.85546875" style="35" customWidth="1"/>
    <col min="14856" max="14856" width="2.7109375" style="35" customWidth="1"/>
    <col min="14857" max="14857" width="18.7109375" style="35" customWidth="1"/>
    <col min="14858" max="14858" width="9" style="35" customWidth="1"/>
    <col min="14859" max="14860" width="9.140625" style="35" customWidth="1"/>
    <col min="14861" max="14861" width="9.42578125" style="35" customWidth="1"/>
    <col min="14862" max="14862" width="9.140625" style="35"/>
    <col min="14863" max="14863" width="13.28515625" style="35" customWidth="1"/>
    <col min="14864" max="15110" width="9.140625" style="35"/>
    <col min="15111" max="15111" width="29.85546875" style="35" customWidth="1"/>
    <col min="15112" max="15112" width="2.7109375" style="35" customWidth="1"/>
    <col min="15113" max="15113" width="18.7109375" style="35" customWidth="1"/>
    <col min="15114" max="15114" width="9" style="35" customWidth="1"/>
    <col min="15115" max="15116" width="9.140625" style="35" customWidth="1"/>
    <col min="15117" max="15117" width="9.42578125" style="35" customWidth="1"/>
    <col min="15118" max="15118" width="9.140625" style="35"/>
    <col min="15119" max="15119" width="13.28515625" style="35" customWidth="1"/>
    <col min="15120" max="15366" width="9.140625" style="35"/>
    <col min="15367" max="15367" width="29.85546875" style="35" customWidth="1"/>
    <col min="15368" max="15368" width="2.7109375" style="35" customWidth="1"/>
    <col min="15369" max="15369" width="18.7109375" style="35" customWidth="1"/>
    <col min="15370" max="15370" width="9" style="35" customWidth="1"/>
    <col min="15371" max="15372" width="9.140625" style="35" customWidth="1"/>
    <col min="15373" max="15373" width="9.42578125" style="35" customWidth="1"/>
    <col min="15374" max="15374" width="9.140625" style="35"/>
    <col min="15375" max="15375" width="13.28515625" style="35" customWidth="1"/>
    <col min="15376" max="15622" width="9.140625" style="35"/>
    <col min="15623" max="15623" width="29.85546875" style="35" customWidth="1"/>
    <col min="15624" max="15624" width="2.7109375" style="35" customWidth="1"/>
    <col min="15625" max="15625" width="18.7109375" style="35" customWidth="1"/>
    <col min="15626" max="15626" width="9" style="35" customWidth="1"/>
    <col min="15627" max="15628" width="9.140625" style="35" customWidth="1"/>
    <col min="15629" max="15629" width="9.42578125" style="35" customWidth="1"/>
    <col min="15630" max="15630" width="9.140625" style="35"/>
    <col min="15631" max="15631" width="13.28515625" style="35" customWidth="1"/>
    <col min="15632" max="15878" width="9.140625" style="35"/>
    <col min="15879" max="15879" width="29.85546875" style="35" customWidth="1"/>
    <col min="15880" max="15880" width="2.7109375" style="35" customWidth="1"/>
    <col min="15881" max="15881" width="18.7109375" style="35" customWidth="1"/>
    <col min="15882" max="15882" width="9" style="35" customWidth="1"/>
    <col min="15883" max="15884" width="9.140625" style="35" customWidth="1"/>
    <col min="15885" max="15885" width="9.42578125" style="35" customWidth="1"/>
    <col min="15886" max="15886" width="9.140625" style="35"/>
    <col min="15887" max="15887" width="13.28515625" style="35" customWidth="1"/>
    <col min="15888" max="16134" width="9.140625" style="35"/>
    <col min="16135" max="16135" width="29.85546875" style="35" customWidth="1"/>
    <col min="16136" max="16136" width="2.7109375" style="35" customWidth="1"/>
    <col min="16137" max="16137" width="18.7109375" style="35" customWidth="1"/>
    <col min="16138" max="16138" width="9" style="35" customWidth="1"/>
    <col min="16139" max="16140" width="9.140625" style="35" customWidth="1"/>
    <col min="16141" max="16141" width="9.42578125" style="35" customWidth="1"/>
    <col min="16142" max="16142" width="9.140625" style="35"/>
    <col min="16143" max="16143" width="13.28515625" style="35" customWidth="1"/>
    <col min="16144" max="16384" width="9.140625" style="35"/>
  </cols>
  <sheetData>
    <row r="1" spans="8:15">
      <c r="I1" s="545" t="s">
        <v>460</v>
      </c>
      <c r="J1" s="545"/>
      <c r="K1" s="545"/>
      <c r="L1" s="545"/>
      <c r="M1" s="545"/>
    </row>
    <row r="2" spans="8:15">
      <c r="I2" s="303"/>
      <c r="J2" s="304"/>
      <c r="K2" s="304"/>
      <c r="L2" s="546" t="s">
        <v>461</v>
      </c>
      <c r="M2" s="546"/>
    </row>
    <row r="3" spans="8:15">
      <c r="H3" s="547" t="s">
        <v>462</v>
      </c>
      <c r="I3" s="548"/>
      <c r="J3" s="411" t="s">
        <v>463</v>
      </c>
      <c r="K3" s="411" t="s">
        <v>68</v>
      </c>
      <c r="L3" s="411" t="s">
        <v>464</v>
      </c>
      <c r="M3" s="411" t="s">
        <v>465</v>
      </c>
    </row>
    <row r="4" spans="8:15">
      <c r="H4" s="549"/>
      <c r="I4" s="549"/>
      <c r="J4" s="550"/>
      <c r="K4" s="551"/>
      <c r="L4" s="551"/>
      <c r="M4" s="551"/>
    </row>
    <row r="5" spans="8:15" ht="15">
      <c r="H5" s="305"/>
      <c r="I5" s="306" t="s">
        <v>466</v>
      </c>
      <c r="J5" s="307" t="s">
        <v>467</v>
      </c>
      <c r="K5" s="308">
        <v>6.5</v>
      </c>
      <c r="L5" s="308">
        <v>7.3</v>
      </c>
      <c r="M5" s="39">
        <f>SUM(L5/K5*100)</f>
        <v>112.30769230769231</v>
      </c>
      <c r="O5" s="309"/>
    </row>
    <row r="6" spans="8:15" ht="15">
      <c r="H6" s="543" t="s">
        <v>468</v>
      </c>
      <c r="I6" s="543"/>
      <c r="J6" s="307" t="s">
        <v>467</v>
      </c>
      <c r="K6" s="310">
        <v>0.7</v>
      </c>
      <c r="L6" s="310">
        <v>0.4</v>
      </c>
      <c r="M6" s="42">
        <f t="shared" ref="M6:M20" si="0">SUM(L6/K6*100)</f>
        <v>57.142857142857153</v>
      </c>
      <c r="O6" s="309"/>
    </row>
    <row r="7" spans="8:15" ht="15">
      <c r="H7" s="543" t="s">
        <v>469</v>
      </c>
      <c r="I7" s="543"/>
      <c r="J7" s="307" t="s">
        <v>470</v>
      </c>
      <c r="K7" s="311">
        <v>27.4</v>
      </c>
      <c r="L7" s="312">
        <v>29.9</v>
      </c>
      <c r="M7" s="42">
        <f t="shared" si="0"/>
        <v>109.12408759124088</v>
      </c>
      <c r="O7" s="313"/>
    </row>
    <row r="8" spans="8:15" ht="15">
      <c r="H8" s="543" t="s">
        <v>471</v>
      </c>
      <c r="I8" s="543"/>
      <c r="J8" s="314" t="s">
        <v>472</v>
      </c>
      <c r="K8" s="310">
        <v>22.1</v>
      </c>
      <c r="L8" s="310">
        <v>39.299999999999997</v>
      </c>
      <c r="M8" s="310">
        <f t="shared" si="0"/>
        <v>177.82805429864251</v>
      </c>
      <c r="O8" s="309"/>
    </row>
    <row r="9" spans="8:15" ht="15">
      <c r="H9" s="543" t="s">
        <v>473</v>
      </c>
      <c r="I9" s="543"/>
      <c r="J9" s="307" t="s">
        <v>474</v>
      </c>
      <c r="K9" s="42">
        <v>15.6</v>
      </c>
      <c r="L9" s="42">
        <v>15.9</v>
      </c>
      <c r="M9" s="42">
        <f t="shared" si="0"/>
        <v>101.92307692307693</v>
      </c>
      <c r="O9" s="309"/>
    </row>
    <row r="10" spans="8:15" ht="15">
      <c r="H10" s="543" t="s">
        <v>475</v>
      </c>
      <c r="I10" s="543"/>
      <c r="J10" s="307" t="s">
        <v>474</v>
      </c>
      <c r="K10" s="42">
        <v>29</v>
      </c>
      <c r="L10" s="42">
        <v>25.4</v>
      </c>
      <c r="M10" s="42">
        <f>SUM(L10/K10*100)</f>
        <v>87.586206896551715</v>
      </c>
      <c r="O10" s="309"/>
    </row>
    <row r="11" spans="8:15" ht="15">
      <c r="H11" s="543" t="s">
        <v>476</v>
      </c>
      <c r="I11" s="543"/>
      <c r="J11" s="307" t="s">
        <v>474</v>
      </c>
      <c r="K11" s="315">
        <v>0.3</v>
      </c>
      <c r="L11" s="42">
        <v>0.4</v>
      </c>
      <c r="M11" s="42">
        <f>SUM(L11/K11*100)</f>
        <v>133.33333333333334</v>
      </c>
      <c r="O11" s="309"/>
    </row>
    <row r="12" spans="8:15" ht="15">
      <c r="H12" s="543" t="s">
        <v>477</v>
      </c>
      <c r="I12" s="543"/>
      <c r="J12" s="307" t="s">
        <v>478</v>
      </c>
      <c r="K12" s="42">
        <v>7.2</v>
      </c>
      <c r="L12" s="42">
        <v>4.7</v>
      </c>
      <c r="M12" s="42">
        <f t="shared" si="0"/>
        <v>65.277777777777786</v>
      </c>
      <c r="O12" s="309"/>
    </row>
    <row r="13" spans="8:15" ht="15">
      <c r="H13" s="543" t="s">
        <v>479</v>
      </c>
      <c r="I13" s="543"/>
      <c r="J13" s="307" t="s">
        <v>474</v>
      </c>
      <c r="K13" s="42">
        <v>1.3</v>
      </c>
      <c r="L13" s="42">
        <v>0.6</v>
      </c>
      <c r="M13" s="42">
        <f t="shared" si="0"/>
        <v>46.153846153846153</v>
      </c>
      <c r="O13" s="309"/>
    </row>
    <row r="14" spans="8:15" ht="15">
      <c r="H14" s="543" t="s">
        <v>480</v>
      </c>
      <c r="I14" s="543"/>
      <c r="J14" s="307" t="s">
        <v>478</v>
      </c>
      <c r="K14" s="310">
        <v>0.1</v>
      </c>
      <c r="L14" s="310">
        <v>2</v>
      </c>
      <c r="M14" s="42">
        <f t="shared" si="0"/>
        <v>2000</v>
      </c>
      <c r="O14" s="309"/>
    </row>
    <row r="15" spans="8:15" ht="15">
      <c r="H15" s="543" t="s">
        <v>481</v>
      </c>
      <c r="I15" s="543"/>
      <c r="J15" s="307" t="s">
        <v>478</v>
      </c>
      <c r="K15" s="42">
        <v>0.4</v>
      </c>
      <c r="L15" s="42">
        <v>0.1</v>
      </c>
      <c r="M15" s="42">
        <f t="shared" si="0"/>
        <v>25</v>
      </c>
      <c r="O15" s="309"/>
    </row>
    <row r="16" spans="8:15" ht="15">
      <c r="H16" s="543" t="s">
        <v>482</v>
      </c>
      <c r="I16" s="543"/>
      <c r="J16" s="307" t="s">
        <v>474</v>
      </c>
      <c r="K16" s="42">
        <v>0.1</v>
      </c>
      <c r="L16" s="42">
        <v>0.3</v>
      </c>
      <c r="M16" s="310">
        <f>SUM(L16/K16*100)</f>
        <v>299.99999999999994</v>
      </c>
      <c r="O16" s="309"/>
    </row>
    <row r="17" spans="8:15" ht="15">
      <c r="H17" s="316"/>
      <c r="I17" s="316" t="s">
        <v>483</v>
      </c>
      <c r="J17" s="307" t="s">
        <v>484</v>
      </c>
      <c r="K17" s="42">
        <v>0</v>
      </c>
      <c r="L17" s="258">
        <v>0</v>
      </c>
      <c r="M17" s="310" t="s">
        <v>352</v>
      </c>
      <c r="O17" s="309"/>
    </row>
    <row r="18" spans="8:15" ht="15">
      <c r="H18" s="316"/>
      <c r="I18" s="316" t="s">
        <v>485</v>
      </c>
      <c r="J18" s="307" t="s">
        <v>484</v>
      </c>
      <c r="K18" s="317">
        <v>0</v>
      </c>
      <c r="L18" s="258">
        <v>0</v>
      </c>
      <c r="M18" s="310" t="s">
        <v>352</v>
      </c>
      <c r="O18" s="309"/>
    </row>
    <row r="19" spans="8:15" ht="15">
      <c r="H19" s="316"/>
      <c r="I19" s="316" t="s">
        <v>486</v>
      </c>
      <c r="J19" s="307" t="s">
        <v>181</v>
      </c>
      <c r="K19" s="42">
        <v>10196</v>
      </c>
      <c r="L19" s="310">
        <v>47830</v>
      </c>
      <c r="M19" s="310">
        <f t="shared" si="0"/>
        <v>469.10553158101214</v>
      </c>
      <c r="O19" s="309"/>
    </row>
    <row r="20" spans="8:15" ht="15">
      <c r="H20" s="543" t="s">
        <v>487</v>
      </c>
      <c r="I20" s="543"/>
      <c r="J20" s="307" t="s">
        <v>488</v>
      </c>
      <c r="K20" s="42">
        <v>13.7</v>
      </c>
      <c r="L20" s="42">
        <v>16.8</v>
      </c>
      <c r="M20" s="310">
        <f t="shared" si="0"/>
        <v>122.62773722627738</v>
      </c>
      <c r="O20" s="309"/>
    </row>
    <row r="21" spans="8:15" ht="15">
      <c r="H21" s="543" t="s">
        <v>489</v>
      </c>
      <c r="I21" s="543"/>
      <c r="J21" s="307" t="s">
        <v>488</v>
      </c>
      <c r="K21" s="314">
        <v>8.9</v>
      </c>
      <c r="L21" s="314">
        <v>9.6</v>
      </c>
      <c r="M21" s="310">
        <f>SUM(L21/K21*100)</f>
        <v>107.86516853932584</v>
      </c>
      <c r="O21" s="309"/>
    </row>
    <row r="22" spans="8:15" ht="15">
      <c r="H22" s="543" t="s">
        <v>490</v>
      </c>
      <c r="I22" s="543"/>
      <c r="J22" s="318" t="s">
        <v>181</v>
      </c>
      <c r="K22" s="42">
        <v>2680</v>
      </c>
      <c r="L22" s="312">
        <v>8679</v>
      </c>
      <c r="M22" s="310">
        <f>SUM(L22/K22*100)</f>
        <v>323.84328358208955</v>
      </c>
      <c r="O22" s="309"/>
    </row>
    <row r="23" spans="8:15" ht="15">
      <c r="H23" s="544" t="s">
        <v>491</v>
      </c>
      <c r="I23" s="544"/>
      <c r="J23" s="319" t="s">
        <v>492</v>
      </c>
      <c r="K23" s="44">
        <v>0</v>
      </c>
      <c r="L23" s="320">
        <v>0</v>
      </c>
      <c r="M23" s="320" t="s">
        <v>352</v>
      </c>
      <c r="O23" s="309"/>
    </row>
    <row r="24" spans="8:15" ht="15">
      <c r="O24" s="309"/>
    </row>
    <row r="25" spans="8:15" ht="15">
      <c r="O25" s="309"/>
    </row>
  </sheetData>
  <mergeCells count="22">
    <mergeCell ref="H11:I11"/>
    <mergeCell ref="I1:M1"/>
    <mergeCell ref="L2:M2"/>
    <mergeCell ref="H3:I4"/>
    <mergeCell ref="J3:J4"/>
    <mergeCell ref="K3:K4"/>
    <mergeCell ref="L3:L4"/>
    <mergeCell ref="M3:M4"/>
    <mergeCell ref="H6:I6"/>
    <mergeCell ref="H7:I7"/>
    <mergeCell ref="H8:I8"/>
    <mergeCell ref="H9:I9"/>
    <mergeCell ref="H10:I10"/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4" workbookViewId="0">
      <selection activeCell="I9" sqref="I9"/>
    </sheetView>
  </sheetViews>
  <sheetFormatPr defaultRowHeight="12.75"/>
  <cols>
    <col min="1" max="1" width="3.28515625" style="35" customWidth="1"/>
    <col min="2" max="2" width="29.85546875" style="35" customWidth="1"/>
    <col min="3" max="4" width="9.42578125" style="35" bestFit="1" customWidth="1"/>
    <col min="5" max="5" width="9.42578125" style="35" customWidth="1"/>
    <col min="6" max="6" width="9.140625" style="35"/>
    <col min="7" max="7" width="10.42578125" style="35" customWidth="1"/>
    <col min="8" max="8" width="9.140625" style="35"/>
    <col min="9" max="9" width="9.85546875" style="35" customWidth="1"/>
    <col min="10" max="256" width="9.140625" style="35"/>
    <col min="257" max="257" width="3.28515625" style="35" customWidth="1"/>
    <col min="258" max="258" width="29.85546875" style="35" customWidth="1"/>
    <col min="259" max="260" width="9.42578125" style="35" bestFit="1" customWidth="1"/>
    <col min="261" max="261" width="9.42578125" style="35" customWidth="1"/>
    <col min="262" max="262" width="9.140625" style="35"/>
    <col min="263" max="263" width="10.42578125" style="35" customWidth="1"/>
    <col min="264" max="264" width="9.140625" style="35"/>
    <col min="265" max="265" width="9.85546875" style="35" customWidth="1"/>
    <col min="266" max="512" width="9.140625" style="35"/>
    <col min="513" max="513" width="3.28515625" style="35" customWidth="1"/>
    <col min="514" max="514" width="29.85546875" style="35" customWidth="1"/>
    <col min="515" max="516" width="9.42578125" style="35" bestFit="1" customWidth="1"/>
    <col min="517" max="517" width="9.42578125" style="35" customWidth="1"/>
    <col min="518" max="518" width="9.140625" style="35"/>
    <col min="519" max="519" width="10.42578125" style="35" customWidth="1"/>
    <col min="520" max="520" width="9.140625" style="35"/>
    <col min="521" max="521" width="9.85546875" style="35" customWidth="1"/>
    <col min="522" max="768" width="9.140625" style="35"/>
    <col min="769" max="769" width="3.28515625" style="35" customWidth="1"/>
    <col min="770" max="770" width="29.85546875" style="35" customWidth="1"/>
    <col min="771" max="772" width="9.42578125" style="35" bestFit="1" customWidth="1"/>
    <col min="773" max="773" width="9.42578125" style="35" customWidth="1"/>
    <col min="774" max="774" width="9.140625" style="35"/>
    <col min="775" max="775" width="10.42578125" style="35" customWidth="1"/>
    <col min="776" max="776" width="9.140625" style="35"/>
    <col min="777" max="777" width="9.85546875" style="35" customWidth="1"/>
    <col min="778" max="1024" width="9.140625" style="35"/>
    <col min="1025" max="1025" width="3.28515625" style="35" customWidth="1"/>
    <col min="1026" max="1026" width="29.85546875" style="35" customWidth="1"/>
    <col min="1027" max="1028" width="9.42578125" style="35" bestFit="1" customWidth="1"/>
    <col min="1029" max="1029" width="9.42578125" style="35" customWidth="1"/>
    <col min="1030" max="1030" width="9.140625" style="35"/>
    <col min="1031" max="1031" width="10.42578125" style="35" customWidth="1"/>
    <col min="1032" max="1032" width="9.140625" style="35"/>
    <col min="1033" max="1033" width="9.85546875" style="35" customWidth="1"/>
    <col min="1034" max="1280" width="9.140625" style="35"/>
    <col min="1281" max="1281" width="3.28515625" style="35" customWidth="1"/>
    <col min="1282" max="1282" width="29.85546875" style="35" customWidth="1"/>
    <col min="1283" max="1284" width="9.42578125" style="35" bestFit="1" customWidth="1"/>
    <col min="1285" max="1285" width="9.42578125" style="35" customWidth="1"/>
    <col min="1286" max="1286" width="9.140625" style="35"/>
    <col min="1287" max="1287" width="10.42578125" style="35" customWidth="1"/>
    <col min="1288" max="1288" width="9.140625" style="35"/>
    <col min="1289" max="1289" width="9.85546875" style="35" customWidth="1"/>
    <col min="1290" max="1536" width="9.140625" style="35"/>
    <col min="1537" max="1537" width="3.28515625" style="35" customWidth="1"/>
    <col min="1538" max="1538" width="29.85546875" style="35" customWidth="1"/>
    <col min="1539" max="1540" width="9.42578125" style="35" bestFit="1" customWidth="1"/>
    <col min="1541" max="1541" width="9.42578125" style="35" customWidth="1"/>
    <col min="1542" max="1542" width="9.140625" style="35"/>
    <col min="1543" max="1543" width="10.42578125" style="35" customWidth="1"/>
    <col min="1544" max="1544" width="9.140625" style="35"/>
    <col min="1545" max="1545" width="9.85546875" style="35" customWidth="1"/>
    <col min="1546" max="1792" width="9.140625" style="35"/>
    <col min="1793" max="1793" width="3.28515625" style="35" customWidth="1"/>
    <col min="1794" max="1794" width="29.85546875" style="35" customWidth="1"/>
    <col min="1795" max="1796" width="9.42578125" style="35" bestFit="1" customWidth="1"/>
    <col min="1797" max="1797" width="9.42578125" style="35" customWidth="1"/>
    <col min="1798" max="1798" width="9.140625" style="35"/>
    <col min="1799" max="1799" width="10.42578125" style="35" customWidth="1"/>
    <col min="1800" max="1800" width="9.140625" style="35"/>
    <col min="1801" max="1801" width="9.85546875" style="35" customWidth="1"/>
    <col min="1802" max="2048" width="9.140625" style="35"/>
    <col min="2049" max="2049" width="3.28515625" style="35" customWidth="1"/>
    <col min="2050" max="2050" width="29.85546875" style="35" customWidth="1"/>
    <col min="2051" max="2052" width="9.42578125" style="35" bestFit="1" customWidth="1"/>
    <col min="2053" max="2053" width="9.42578125" style="35" customWidth="1"/>
    <col min="2054" max="2054" width="9.140625" style="35"/>
    <col min="2055" max="2055" width="10.42578125" style="35" customWidth="1"/>
    <col min="2056" max="2056" width="9.140625" style="35"/>
    <col min="2057" max="2057" width="9.85546875" style="35" customWidth="1"/>
    <col min="2058" max="2304" width="9.140625" style="35"/>
    <col min="2305" max="2305" width="3.28515625" style="35" customWidth="1"/>
    <col min="2306" max="2306" width="29.85546875" style="35" customWidth="1"/>
    <col min="2307" max="2308" width="9.42578125" style="35" bestFit="1" customWidth="1"/>
    <col min="2309" max="2309" width="9.42578125" style="35" customWidth="1"/>
    <col min="2310" max="2310" width="9.140625" style="35"/>
    <col min="2311" max="2311" width="10.42578125" style="35" customWidth="1"/>
    <col min="2312" max="2312" width="9.140625" style="35"/>
    <col min="2313" max="2313" width="9.85546875" style="35" customWidth="1"/>
    <col min="2314" max="2560" width="9.140625" style="35"/>
    <col min="2561" max="2561" width="3.28515625" style="35" customWidth="1"/>
    <col min="2562" max="2562" width="29.85546875" style="35" customWidth="1"/>
    <col min="2563" max="2564" width="9.42578125" style="35" bestFit="1" customWidth="1"/>
    <col min="2565" max="2565" width="9.42578125" style="35" customWidth="1"/>
    <col min="2566" max="2566" width="9.140625" style="35"/>
    <col min="2567" max="2567" width="10.42578125" style="35" customWidth="1"/>
    <col min="2568" max="2568" width="9.140625" style="35"/>
    <col min="2569" max="2569" width="9.85546875" style="35" customWidth="1"/>
    <col min="2570" max="2816" width="9.140625" style="35"/>
    <col min="2817" max="2817" width="3.28515625" style="35" customWidth="1"/>
    <col min="2818" max="2818" width="29.85546875" style="35" customWidth="1"/>
    <col min="2819" max="2820" width="9.42578125" style="35" bestFit="1" customWidth="1"/>
    <col min="2821" max="2821" width="9.42578125" style="35" customWidth="1"/>
    <col min="2822" max="2822" width="9.140625" style="35"/>
    <col min="2823" max="2823" width="10.42578125" style="35" customWidth="1"/>
    <col min="2824" max="2824" width="9.140625" style="35"/>
    <col min="2825" max="2825" width="9.85546875" style="35" customWidth="1"/>
    <col min="2826" max="3072" width="9.140625" style="35"/>
    <col min="3073" max="3073" width="3.28515625" style="35" customWidth="1"/>
    <col min="3074" max="3074" width="29.85546875" style="35" customWidth="1"/>
    <col min="3075" max="3076" width="9.42578125" style="35" bestFit="1" customWidth="1"/>
    <col min="3077" max="3077" width="9.42578125" style="35" customWidth="1"/>
    <col min="3078" max="3078" width="9.140625" style="35"/>
    <col min="3079" max="3079" width="10.42578125" style="35" customWidth="1"/>
    <col min="3080" max="3080" width="9.140625" style="35"/>
    <col min="3081" max="3081" width="9.85546875" style="35" customWidth="1"/>
    <col min="3082" max="3328" width="9.140625" style="35"/>
    <col min="3329" max="3329" width="3.28515625" style="35" customWidth="1"/>
    <col min="3330" max="3330" width="29.85546875" style="35" customWidth="1"/>
    <col min="3331" max="3332" width="9.42578125" style="35" bestFit="1" customWidth="1"/>
    <col min="3333" max="3333" width="9.42578125" style="35" customWidth="1"/>
    <col min="3334" max="3334" width="9.140625" style="35"/>
    <col min="3335" max="3335" width="10.42578125" style="35" customWidth="1"/>
    <col min="3336" max="3336" width="9.140625" style="35"/>
    <col min="3337" max="3337" width="9.85546875" style="35" customWidth="1"/>
    <col min="3338" max="3584" width="9.140625" style="35"/>
    <col min="3585" max="3585" width="3.28515625" style="35" customWidth="1"/>
    <col min="3586" max="3586" width="29.85546875" style="35" customWidth="1"/>
    <col min="3587" max="3588" width="9.42578125" style="35" bestFit="1" customWidth="1"/>
    <col min="3589" max="3589" width="9.42578125" style="35" customWidth="1"/>
    <col min="3590" max="3590" width="9.140625" style="35"/>
    <col min="3591" max="3591" width="10.42578125" style="35" customWidth="1"/>
    <col min="3592" max="3592" width="9.140625" style="35"/>
    <col min="3593" max="3593" width="9.85546875" style="35" customWidth="1"/>
    <col min="3594" max="3840" width="9.140625" style="35"/>
    <col min="3841" max="3841" width="3.28515625" style="35" customWidth="1"/>
    <col min="3842" max="3842" width="29.85546875" style="35" customWidth="1"/>
    <col min="3843" max="3844" width="9.42578125" style="35" bestFit="1" customWidth="1"/>
    <col min="3845" max="3845" width="9.42578125" style="35" customWidth="1"/>
    <col min="3846" max="3846" width="9.140625" style="35"/>
    <col min="3847" max="3847" width="10.42578125" style="35" customWidth="1"/>
    <col min="3848" max="3848" width="9.140625" style="35"/>
    <col min="3849" max="3849" width="9.85546875" style="35" customWidth="1"/>
    <col min="3850" max="4096" width="9.140625" style="35"/>
    <col min="4097" max="4097" width="3.28515625" style="35" customWidth="1"/>
    <col min="4098" max="4098" width="29.85546875" style="35" customWidth="1"/>
    <col min="4099" max="4100" width="9.42578125" style="35" bestFit="1" customWidth="1"/>
    <col min="4101" max="4101" width="9.42578125" style="35" customWidth="1"/>
    <col min="4102" max="4102" width="9.140625" style="35"/>
    <col min="4103" max="4103" width="10.42578125" style="35" customWidth="1"/>
    <col min="4104" max="4104" width="9.140625" style="35"/>
    <col min="4105" max="4105" width="9.85546875" style="35" customWidth="1"/>
    <col min="4106" max="4352" width="9.140625" style="35"/>
    <col min="4353" max="4353" width="3.28515625" style="35" customWidth="1"/>
    <col min="4354" max="4354" width="29.85546875" style="35" customWidth="1"/>
    <col min="4355" max="4356" width="9.42578125" style="35" bestFit="1" customWidth="1"/>
    <col min="4357" max="4357" width="9.42578125" style="35" customWidth="1"/>
    <col min="4358" max="4358" width="9.140625" style="35"/>
    <col min="4359" max="4359" width="10.42578125" style="35" customWidth="1"/>
    <col min="4360" max="4360" width="9.140625" style="35"/>
    <col min="4361" max="4361" width="9.85546875" style="35" customWidth="1"/>
    <col min="4362" max="4608" width="9.140625" style="35"/>
    <col min="4609" max="4609" width="3.28515625" style="35" customWidth="1"/>
    <col min="4610" max="4610" width="29.85546875" style="35" customWidth="1"/>
    <col min="4611" max="4612" width="9.42578125" style="35" bestFit="1" customWidth="1"/>
    <col min="4613" max="4613" width="9.42578125" style="35" customWidth="1"/>
    <col min="4614" max="4614" width="9.140625" style="35"/>
    <col min="4615" max="4615" width="10.42578125" style="35" customWidth="1"/>
    <col min="4616" max="4616" width="9.140625" style="35"/>
    <col min="4617" max="4617" width="9.85546875" style="35" customWidth="1"/>
    <col min="4618" max="4864" width="9.140625" style="35"/>
    <col min="4865" max="4865" width="3.28515625" style="35" customWidth="1"/>
    <col min="4866" max="4866" width="29.85546875" style="35" customWidth="1"/>
    <col min="4867" max="4868" width="9.42578125" style="35" bestFit="1" customWidth="1"/>
    <col min="4869" max="4869" width="9.42578125" style="35" customWidth="1"/>
    <col min="4870" max="4870" width="9.140625" style="35"/>
    <col min="4871" max="4871" width="10.42578125" style="35" customWidth="1"/>
    <col min="4872" max="4872" width="9.140625" style="35"/>
    <col min="4873" max="4873" width="9.85546875" style="35" customWidth="1"/>
    <col min="4874" max="5120" width="9.140625" style="35"/>
    <col min="5121" max="5121" width="3.28515625" style="35" customWidth="1"/>
    <col min="5122" max="5122" width="29.85546875" style="35" customWidth="1"/>
    <col min="5123" max="5124" width="9.42578125" style="35" bestFit="1" customWidth="1"/>
    <col min="5125" max="5125" width="9.42578125" style="35" customWidth="1"/>
    <col min="5126" max="5126" width="9.140625" style="35"/>
    <col min="5127" max="5127" width="10.42578125" style="35" customWidth="1"/>
    <col min="5128" max="5128" width="9.140625" style="35"/>
    <col min="5129" max="5129" width="9.85546875" style="35" customWidth="1"/>
    <col min="5130" max="5376" width="9.140625" style="35"/>
    <col min="5377" max="5377" width="3.28515625" style="35" customWidth="1"/>
    <col min="5378" max="5378" width="29.85546875" style="35" customWidth="1"/>
    <col min="5379" max="5380" width="9.42578125" style="35" bestFit="1" customWidth="1"/>
    <col min="5381" max="5381" width="9.42578125" style="35" customWidth="1"/>
    <col min="5382" max="5382" width="9.140625" style="35"/>
    <col min="5383" max="5383" width="10.42578125" style="35" customWidth="1"/>
    <col min="5384" max="5384" width="9.140625" style="35"/>
    <col min="5385" max="5385" width="9.85546875" style="35" customWidth="1"/>
    <col min="5386" max="5632" width="9.140625" style="35"/>
    <col min="5633" max="5633" width="3.28515625" style="35" customWidth="1"/>
    <col min="5634" max="5634" width="29.85546875" style="35" customWidth="1"/>
    <col min="5635" max="5636" width="9.42578125" style="35" bestFit="1" customWidth="1"/>
    <col min="5637" max="5637" width="9.42578125" style="35" customWidth="1"/>
    <col min="5638" max="5638" width="9.140625" style="35"/>
    <col min="5639" max="5639" width="10.42578125" style="35" customWidth="1"/>
    <col min="5640" max="5640" width="9.140625" style="35"/>
    <col min="5641" max="5641" width="9.85546875" style="35" customWidth="1"/>
    <col min="5642" max="5888" width="9.140625" style="35"/>
    <col min="5889" max="5889" width="3.28515625" style="35" customWidth="1"/>
    <col min="5890" max="5890" width="29.85546875" style="35" customWidth="1"/>
    <col min="5891" max="5892" width="9.42578125" style="35" bestFit="1" customWidth="1"/>
    <col min="5893" max="5893" width="9.42578125" style="35" customWidth="1"/>
    <col min="5894" max="5894" width="9.140625" style="35"/>
    <col min="5895" max="5895" width="10.42578125" style="35" customWidth="1"/>
    <col min="5896" max="5896" width="9.140625" style="35"/>
    <col min="5897" max="5897" width="9.85546875" style="35" customWidth="1"/>
    <col min="5898" max="6144" width="9.140625" style="35"/>
    <col min="6145" max="6145" width="3.28515625" style="35" customWidth="1"/>
    <col min="6146" max="6146" width="29.85546875" style="35" customWidth="1"/>
    <col min="6147" max="6148" width="9.42578125" style="35" bestFit="1" customWidth="1"/>
    <col min="6149" max="6149" width="9.42578125" style="35" customWidth="1"/>
    <col min="6150" max="6150" width="9.140625" style="35"/>
    <col min="6151" max="6151" width="10.42578125" style="35" customWidth="1"/>
    <col min="6152" max="6152" width="9.140625" style="35"/>
    <col min="6153" max="6153" width="9.85546875" style="35" customWidth="1"/>
    <col min="6154" max="6400" width="9.140625" style="35"/>
    <col min="6401" max="6401" width="3.28515625" style="35" customWidth="1"/>
    <col min="6402" max="6402" width="29.85546875" style="35" customWidth="1"/>
    <col min="6403" max="6404" width="9.42578125" style="35" bestFit="1" customWidth="1"/>
    <col min="6405" max="6405" width="9.42578125" style="35" customWidth="1"/>
    <col min="6406" max="6406" width="9.140625" style="35"/>
    <col min="6407" max="6407" width="10.42578125" style="35" customWidth="1"/>
    <col min="6408" max="6408" width="9.140625" style="35"/>
    <col min="6409" max="6409" width="9.85546875" style="35" customWidth="1"/>
    <col min="6410" max="6656" width="9.140625" style="35"/>
    <col min="6657" max="6657" width="3.28515625" style="35" customWidth="1"/>
    <col min="6658" max="6658" width="29.85546875" style="35" customWidth="1"/>
    <col min="6659" max="6660" width="9.42578125" style="35" bestFit="1" customWidth="1"/>
    <col min="6661" max="6661" width="9.42578125" style="35" customWidth="1"/>
    <col min="6662" max="6662" width="9.140625" style="35"/>
    <col min="6663" max="6663" width="10.42578125" style="35" customWidth="1"/>
    <col min="6664" max="6664" width="9.140625" style="35"/>
    <col min="6665" max="6665" width="9.85546875" style="35" customWidth="1"/>
    <col min="6666" max="6912" width="9.140625" style="35"/>
    <col min="6913" max="6913" width="3.28515625" style="35" customWidth="1"/>
    <col min="6914" max="6914" width="29.85546875" style="35" customWidth="1"/>
    <col min="6915" max="6916" width="9.42578125" style="35" bestFit="1" customWidth="1"/>
    <col min="6917" max="6917" width="9.42578125" style="35" customWidth="1"/>
    <col min="6918" max="6918" width="9.140625" style="35"/>
    <col min="6919" max="6919" width="10.42578125" style="35" customWidth="1"/>
    <col min="6920" max="6920" width="9.140625" style="35"/>
    <col min="6921" max="6921" width="9.85546875" style="35" customWidth="1"/>
    <col min="6922" max="7168" width="9.140625" style="35"/>
    <col min="7169" max="7169" width="3.28515625" style="35" customWidth="1"/>
    <col min="7170" max="7170" width="29.85546875" style="35" customWidth="1"/>
    <col min="7171" max="7172" width="9.42578125" style="35" bestFit="1" customWidth="1"/>
    <col min="7173" max="7173" width="9.42578125" style="35" customWidth="1"/>
    <col min="7174" max="7174" width="9.140625" style="35"/>
    <col min="7175" max="7175" width="10.42578125" style="35" customWidth="1"/>
    <col min="7176" max="7176" width="9.140625" style="35"/>
    <col min="7177" max="7177" width="9.85546875" style="35" customWidth="1"/>
    <col min="7178" max="7424" width="9.140625" style="35"/>
    <col min="7425" max="7425" width="3.28515625" style="35" customWidth="1"/>
    <col min="7426" max="7426" width="29.85546875" style="35" customWidth="1"/>
    <col min="7427" max="7428" width="9.42578125" style="35" bestFit="1" customWidth="1"/>
    <col min="7429" max="7429" width="9.42578125" style="35" customWidth="1"/>
    <col min="7430" max="7430" width="9.140625" style="35"/>
    <col min="7431" max="7431" width="10.42578125" style="35" customWidth="1"/>
    <col min="7432" max="7432" width="9.140625" style="35"/>
    <col min="7433" max="7433" width="9.85546875" style="35" customWidth="1"/>
    <col min="7434" max="7680" width="9.140625" style="35"/>
    <col min="7681" max="7681" width="3.28515625" style="35" customWidth="1"/>
    <col min="7682" max="7682" width="29.85546875" style="35" customWidth="1"/>
    <col min="7683" max="7684" width="9.42578125" style="35" bestFit="1" customWidth="1"/>
    <col min="7685" max="7685" width="9.42578125" style="35" customWidth="1"/>
    <col min="7686" max="7686" width="9.140625" style="35"/>
    <col min="7687" max="7687" width="10.42578125" style="35" customWidth="1"/>
    <col min="7688" max="7688" width="9.140625" style="35"/>
    <col min="7689" max="7689" width="9.85546875" style="35" customWidth="1"/>
    <col min="7690" max="7936" width="9.140625" style="35"/>
    <col min="7937" max="7937" width="3.28515625" style="35" customWidth="1"/>
    <col min="7938" max="7938" width="29.85546875" style="35" customWidth="1"/>
    <col min="7939" max="7940" width="9.42578125" style="35" bestFit="1" customWidth="1"/>
    <col min="7941" max="7941" width="9.42578125" style="35" customWidth="1"/>
    <col min="7942" max="7942" width="9.140625" style="35"/>
    <col min="7943" max="7943" width="10.42578125" style="35" customWidth="1"/>
    <col min="7944" max="7944" width="9.140625" style="35"/>
    <col min="7945" max="7945" width="9.85546875" style="35" customWidth="1"/>
    <col min="7946" max="8192" width="9.140625" style="35"/>
    <col min="8193" max="8193" width="3.28515625" style="35" customWidth="1"/>
    <col min="8194" max="8194" width="29.85546875" style="35" customWidth="1"/>
    <col min="8195" max="8196" width="9.42578125" style="35" bestFit="1" customWidth="1"/>
    <col min="8197" max="8197" width="9.42578125" style="35" customWidth="1"/>
    <col min="8198" max="8198" width="9.140625" style="35"/>
    <col min="8199" max="8199" width="10.42578125" style="35" customWidth="1"/>
    <col min="8200" max="8200" width="9.140625" style="35"/>
    <col min="8201" max="8201" width="9.85546875" style="35" customWidth="1"/>
    <col min="8202" max="8448" width="9.140625" style="35"/>
    <col min="8449" max="8449" width="3.28515625" style="35" customWidth="1"/>
    <col min="8450" max="8450" width="29.85546875" style="35" customWidth="1"/>
    <col min="8451" max="8452" width="9.42578125" style="35" bestFit="1" customWidth="1"/>
    <col min="8453" max="8453" width="9.42578125" style="35" customWidth="1"/>
    <col min="8454" max="8454" width="9.140625" style="35"/>
    <col min="8455" max="8455" width="10.42578125" style="35" customWidth="1"/>
    <col min="8456" max="8456" width="9.140625" style="35"/>
    <col min="8457" max="8457" width="9.85546875" style="35" customWidth="1"/>
    <col min="8458" max="8704" width="9.140625" style="35"/>
    <col min="8705" max="8705" width="3.28515625" style="35" customWidth="1"/>
    <col min="8706" max="8706" width="29.85546875" style="35" customWidth="1"/>
    <col min="8707" max="8708" width="9.42578125" style="35" bestFit="1" customWidth="1"/>
    <col min="8709" max="8709" width="9.42578125" style="35" customWidth="1"/>
    <col min="8710" max="8710" width="9.140625" style="35"/>
    <col min="8711" max="8711" width="10.42578125" style="35" customWidth="1"/>
    <col min="8712" max="8712" width="9.140625" style="35"/>
    <col min="8713" max="8713" width="9.85546875" style="35" customWidth="1"/>
    <col min="8714" max="8960" width="9.140625" style="35"/>
    <col min="8961" max="8961" width="3.28515625" style="35" customWidth="1"/>
    <col min="8962" max="8962" width="29.85546875" style="35" customWidth="1"/>
    <col min="8963" max="8964" width="9.42578125" style="35" bestFit="1" customWidth="1"/>
    <col min="8965" max="8965" width="9.42578125" style="35" customWidth="1"/>
    <col min="8966" max="8966" width="9.140625" style="35"/>
    <col min="8967" max="8967" width="10.42578125" style="35" customWidth="1"/>
    <col min="8968" max="8968" width="9.140625" style="35"/>
    <col min="8969" max="8969" width="9.85546875" style="35" customWidth="1"/>
    <col min="8970" max="9216" width="9.140625" style="35"/>
    <col min="9217" max="9217" width="3.28515625" style="35" customWidth="1"/>
    <col min="9218" max="9218" width="29.85546875" style="35" customWidth="1"/>
    <col min="9219" max="9220" width="9.42578125" style="35" bestFit="1" customWidth="1"/>
    <col min="9221" max="9221" width="9.42578125" style="35" customWidth="1"/>
    <col min="9222" max="9222" width="9.140625" style="35"/>
    <col min="9223" max="9223" width="10.42578125" style="35" customWidth="1"/>
    <col min="9224" max="9224" width="9.140625" style="35"/>
    <col min="9225" max="9225" width="9.85546875" style="35" customWidth="1"/>
    <col min="9226" max="9472" width="9.140625" style="35"/>
    <col min="9473" max="9473" width="3.28515625" style="35" customWidth="1"/>
    <col min="9474" max="9474" width="29.85546875" style="35" customWidth="1"/>
    <col min="9475" max="9476" width="9.42578125" style="35" bestFit="1" customWidth="1"/>
    <col min="9477" max="9477" width="9.42578125" style="35" customWidth="1"/>
    <col min="9478" max="9478" width="9.140625" style="35"/>
    <col min="9479" max="9479" width="10.42578125" style="35" customWidth="1"/>
    <col min="9480" max="9480" width="9.140625" style="35"/>
    <col min="9481" max="9481" width="9.85546875" style="35" customWidth="1"/>
    <col min="9482" max="9728" width="9.140625" style="35"/>
    <col min="9729" max="9729" width="3.28515625" style="35" customWidth="1"/>
    <col min="9730" max="9730" width="29.85546875" style="35" customWidth="1"/>
    <col min="9731" max="9732" width="9.42578125" style="35" bestFit="1" customWidth="1"/>
    <col min="9733" max="9733" width="9.42578125" style="35" customWidth="1"/>
    <col min="9734" max="9734" width="9.140625" style="35"/>
    <col min="9735" max="9735" width="10.42578125" style="35" customWidth="1"/>
    <col min="9736" max="9736" width="9.140625" style="35"/>
    <col min="9737" max="9737" width="9.85546875" style="35" customWidth="1"/>
    <col min="9738" max="9984" width="9.140625" style="35"/>
    <col min="9985" max="9985" width="3.28515625" style="35" customWidth="1"/>
    <col min="9986" max="9986" width="29.85546875" style="35" customWidth="1"/>
    <col min="9987" max="9988" width="9.42578125" style="35" bestFit="1" customWidth="1"/>
    <col min="9989" max="9989" width="9.42578125" style="35" customWidth="1"/>
    <col min="9990" max="9990" width="9.140625" style="35"/>
    <col min="9991" max="9991" width="10.42578125" style="35" customWidth="1"/>
    <col min="9992" max="9992" width="9.140625" style="35"/>
    <col min="9993" max="9993" width="9.85546875" style="35" customWidth="1"/>
    <col min="9994" max="10240" width="9.140625" style="35"/>
    <col min="10241" max="10241" width="3.28515625" style="35" customWidth="1"/>
    <col min="10242" max="10242" width="29.85546875" style="35" customWidth="1"/>
    <col min="10243" max="10244" width="9.42578125" style="35" bestFit="1" customWidth="1"/>
    <col min="10245" max="10245" width="9.42578125" style="35" customWidth="1"/>
    <col min="10246" max="10246" width="9.140625" style="35"/>
    <col min="10247" max="10247" width="10.42578125" style="35" customWidth="1"/>
    <col min="10248" max="10248" width="9.140625" style="35"/>
    <col min="10249" max="10249" width="9.85546875" style="35" customWidth="1"/>
    <col min="10250" max="10496" width="9.140625" style="35"/>
    <col min="10497" max="10497" width="3.28515625" style="35" customWidth="1"/>
    <col min="10498" max="10498" width="29.85546875" style="35" customWidth="1"/>
    <col min="10499" max="10500" width="9.42578125" style="35" bestFit="1" customWidth="1"/>
    <col min="10501" max="10501" width="9.42578125" style="35" customWidth="1"/>
    <col min="10502" max="10502" width="9.140625" style="35"/>
    <col min="10503" max="10503" width="10.42578125" style="35" customWidth="1"/>
    <col min="10504" max="10504" width="9.140625" style="35"/>
    <col min="10505" max="10505" width="9.85546875" style="35" customWidth="1"/>
    <col min="10506" max="10752" width="9.140625" style="35"/>
    <col min="10753" max="10753" width="3.28515625" style="35" customWidth="1"/>
    <col min="10754" max="10754" width="29.85546875" style="35" customWidth="1"/>
    <col min="10755" max="10756" width="9.42578125" style="35" bestFit="1" customWidth="1"/>
    <col min="10757" max="10757" width="9.42578125" style="35" customWidth="1"/>
    <col min="10758" max="10758" width="9.140625" style="35"/>
    <col min="10759" max="10759" width="10.42578125" style="35" customWidth="1"/>
    <col min="10760" max="10760" width="9.140625" style="35"/>
    <col min="10761" max="10761" width="9.85546875" style="35" customWidth="1"/>
    <col min="10762" max="11008" width="9.140625" style="35"/>
    <col min="11009" max="11009" width="3.28515625" style="35" customWidth="1"/>
    <col min="11010" max="11010" width="29.85546875" style="35" customWidth="1"/>
    <col min="11011" max="11012" width="9.42578125" style="35" bestFit="1" customWidth="1"/>
    <col min="11013" max="11013" width="9.42578125" style="35" customWidth="1"/>
    <col min="11014" max="11014" width="9.140625" style="35"/>
    <col min="11015" max="11015" width="10.42578125" style="35" customWidth="1"/>
    <col min="11016" max="11016" width="9.140625" style="35"/>
    <col min="11017" max="11017" width="9.85546875" style="35" customWidth="1"/>
    <col min="11018" max="11264" width="9.140625" style="35"/>
    <col min="11265" max="11265" width="3.28515625" style="35" customWidth="1"/>
    <col min="11266" max="11266" width="29.85546875" style="35" customWidth="1"/>
    <col min="11267" max="11268" width="9.42578125" style="35" bestFit="1" customWidth="1"/>
    <col min="11269" max="11269" width="9.42578125" style="35" customWidth="1"/>
    <col min="11270" max="11270" width="9.140625" style="35"/>
    <col min="11271" max="11271" width="10.42578125" style="35" customWidth="1"/>
    <col min="11272" max="11272" width="9.140625" style="35"/>
    <col min="11273" max="11273" width="9.85546875" style="35" customWidth="1"/>
    <col min="11274" max="11520" width="9.140625" style="35"/>
    <col min="11521" max="11521" width="3.28515625" style="35" customWidth="1"/>
    <col min="11522" max="11522" width="29.85546875" style="35" customWidth="1"/>
    <col min="11523" max="11524" width="9.42578125" style="35" bestFit="1" customWidth="1"/>
    <col min="11525" max="11525" width="9.42578125" style="35" customWidth="1"/>
    <col min="11526" max="11526" width="9.140625" style="35"/>
    <col min="11527" max="11527" width="10.42578125" style="35" customWidth="1"/>
    <col min="11528" max="11528" width="9.140625" style="35"/>
    <col min="11529" max="11529" width="9.85546875" style="35" customWidth="1"/>
    <col min="11530" max="11776" width="9.140625" style="35"/>
    <col min="11777" max="11777" width="3.28515625" style="35" customWidth="1"/>
    <col min="11778" max="11778" width="29.85546875" style="35" customWidth="1"/>
    <col min="11779" max="11780" width="9.42578125" style="35" bestFit="1" customWidth="1"/>
    <col min="11781" max="11781" width="9.42578125" style="35" customWidth="1"/>
    <col min="11782" max="11782" width="9.140625" style="35"/>
    <col min="11783" max="11783" width="10.42578125" style="35" customWidth="1"/>
    <col min="11784" max="11784" width="9.140625" style="35"/>
    <col min="11785" max="11785" width="9.85546875" style="35" customWidth="1"/>
    <col min="11786" max="12032" width="9.140625" style="35"/>
    <col min="12033" max="12033" width="3.28515625" style="35" customWidth="1"/>
    <col min="12034" max="12034" width="29.85546875" style="35" customWidth="1"/>
    <col min="12035" max="12036" width="9.42578125" style="35" bestFit="1" customWidth="1"/>
    <col min="12037" max="12037" width="9.42578125" style="35" customWidth="1"/>
    <col min="12038" max="12038" width="9.140625" style="35"/>
    <col min="12039" max="12039" width="10.42578125" style="35" customWidth="1"/>
    <col min="12040" max="12040" width="9.140625" style="35"/>
    <col min="12041" max="12041" width="9.85546875" style="35" customWidth="1"/>
    <col min="12042" max="12288" width="9.140625" style="35"/>
    <col min="12289" max="12289" width="3.28515625" style="35" customWidth="1"/>
    <col min="12290" max="12290" width="29.85546875" style="35" customWidth="1"/>
    <col min="12291" max="12292" width="9.42578125" style="35" bestFit="1" customWidth="1"/>
    <col min="12293" max="12293" width="9.42578125" style="35" customWidth="1"/>
    <col min="12294" max="12294" width="9.140625" style="35"/>
    <col min="12295" max="12295" width="10.42578125" style="35" customWidth="1"/>
    <col min="12296" max="12296" width="9.140625" style="35"/>
    <col min="12297" max="12297" width="9.85546875" style="35" customWidth="1"/>
    <col min="12298" max="12544" width="9.140625" style="35"/>
    <col min="12545" max="12545" width="3.28515625" style="35" customWidth="1"/>
    <col min="12546" max="12546" width="29.85546875" style="35" customWidth="1"/>
    <col min="12547" max="12548" width="9.42578125" style="35" bestFit="1" customWidth="1"/>
    <col min="12549" max="12549" width="9.42578125" style="35" customWidth="1"/>
    <col min="12550" max="12550" width="9.140625" style="35"/>
    <col min="12551" max="12551" width="10.42578125" style="35" customWidth="1"/>
    <col min="12552" max="12552" width="9.140625" style="35"/>
    <col min="12553" max="12553" width="9.85546875" style="35" customWidth="1"/>
    <col min="12554" max="12800" width="9.140625" style="35"/>
    <col min="12801" max="12801" width="3.28515625" style="35" customWidth="1"/>
    <col min="12802" max="12802" width="29.85546875" style="35" customWidth="1"/>
    <col min="12803" max="12804" width="9.42578125" style="35" bestFit="1" customWidth="1"/>
    <col min="12805" max="12805" width="9.42578125" style="35" customWidth="1"/>
    <col min="12806" max="12806" width="9.140625" style="35"/>
    <col min="12807" max="12807" width="10.42578125" style="35" customWidth="1"/>
    <col min="12808" max="12808" width="9.140625" style="35"/>
    <col min="12809" max="12809" width="9.85546875" style="35" customWidth="1"/>
    <col min="12810" max="13056" width="9.140625" style="35"/>
    <col min="13057" max="13057" width="3.28515625" style="35" customWidth="1"/>
    <col min="13058" max="13058" width="29.85546875" style="35" customWidth="1"/>
    <col min="13059" max="13060" width="9.42578125" style="35" bestFit="1" customWidth="1"/>
    <col min="13061" max="13061" width="9.42578125" style="35" customWidth="1"/>
    <col min="13062" max="13062" width="9.140625" style="35"/>
    <col min="13063" max="13063" width="10.42578125" style="35" customWidth="1"/>
    <col min="13064" max="13064" width="9.140625" style="35"/>
    <col min="13065" max="13065" width="9.85546875" style="35" customWidth="1"/>
    <col min="13066" max="13312" width="9.140625" style="35"/>
    <col min="13313" max="13313" width="3.28515625" style="35" customWidth="1"/>
    <col min="13314" max="13314" width="29.85546875" style="35" customWidth="1"/>
    <col min="13315" max="13316" width="9.42578125" style="35" bestFit="1" customWidth="1"/>
    <col min="13317" max="13317" width="9.42578125" style="35" customWidth="1"/>
    <col min="13318" max="13318" width="9.140625" style="35"/>
    <col min="13319" max="13319" width="10.42578125" style="35" customWidth="1"/>
    <col min="13320" max="13320" width="9.140625" style="35"/>
    <col min="13321" max="13321" width="9.85546875" style="35" customWidth="1"/>
    <col min="13322" max="13568" width="9.140625" style="35"/>
    <col min="13569" max="13569" width="3.28515625" style="35" customWidth="1"/>
    <col min="13570" max="13570" width="29.85546875" style="35" customWidth="1"/>
    <col min="13571" max="13572" width="9.42578125" style="35" bestFit="1" customWidth="1"/>
    <col min="13573" max="13573" width="9.42578125" style="35" customWidth="1"/>
    <col min="13574" max="13574" width="9.140625" style="35"/>
    <col min="13575" max="13575" width="10.42578125" style="35" customWidth="1"/>
    <col min="13576" max="13576" width="9.140625" style="35"/>
    <col min="13577" max="13577" width="9.85546875" style="35" customWidth="1"/>
    <col min="13578" max="13824" width="9.140625" style="35"/>
    <col min="13825" max="13825" width="3.28515625" style="35" customWidth="1"/>
    <col min="13826" max="13826" width="29.85546875" style="35" customWidth="1"/>
    <col min="13827" max="13828" width="9.42578125" style="35" bestFit="1" customWidth="1"/>
    <col min="13829" max="13829" width="9.42578125" style="35" customWidth="1"/>
    <col min="13830" max="13830" width="9.140625" style="35"/>
    <col min="13831" max="13831" width="10.42578125" style="35" customWidth="1"/>
    <col min="13832" max="13832" width="9.140625" style="35"/>
    <col min="13833" max="13833" width="9.85546875" style="35" customWidth="1"/>
    <col min="13834" max="14080" width="9.140625" style="35"/>
    <col min="14081" max="14081" width="3.28515625" style="35" customWidth="1"/>
    <col min="14082" max="14082" width="29.85546875" style="35" customWidth="1"/>
    <col min="14083" max="14084" width="9.42578125" style="35" bestFit="1" customWidth="1"/>
    <col min="14085" max="14085" width="9.42578125" style="35" customWidth="1"/>
    <col min="14086" max="14086" width="9.140625" style="35"/>
    <col min="14087" max="14087" width="10.42578125" style="35" customWidth="1"/>
    <col min="14088" max="14088" width="9.140625" style="35"/>
    <col min="14089" max="14089" width="9.85546875" style="35" customWidth="1"/>
    <col min="14090" max="14336" width="9.140625" style="35"/>
    <col min="14337" max="14337" width="3.28515625" style="35" customWidth="1"/>
    <col min="14338" max="14338" width="29.85546875" style="35" customWidth="1"/>
    <col min="14339" max="14340" width="9.42578125" style="35" bestFit="1" customWidth="1"/>
    <col min="14341" max="14341" width="9.42578125" style="35" customWidth="1"/>
    <col min="14342" max="14342" width="9.140625" style="35"/>
    <col min="14343" max="14343" width="10.42578125" style="35" customWidth="1"/>
    <col min="14344" max="14344" width="9.140625" style="35"/>
    <col min="14345" max="14345" width="9.85546875" style="35" customWidth="1"/>
    <col min="14346" max="14592" width="9.140625" style="35"/>
    <col min="14593" max="14593" width="3.28515625" style="35" customWidth="1"/>
    <col min="14594" max="14594" width="29.85546875" style="35" customWidth="1"/>
    <col min="14595" max="14596" width="9.42578125" style="35" bestFit="1" customWidth="1"/>
    <col min="14597" max="14597" width="9.42578125" style="35" customWidth="1"/>
    <col min="14598" max="14598" width="9.140625" style="35"/>
    <col min="14599" max="14599" width="10.42578125" style="35" customWidth="1"/>
    <col min="14600" max="14600" width="9.140625" style="35"/>
    <col min="14601" max="14601" width="9.85546875" style="35" customWidth="1"/>
    <col min="14602" max="14848" width="9.140625" style="35"/>
    <col min="14849" max="14849" width="3.28515625" style="35" customWidth="1"/>
    <col min="14850" max="14850" width="29.85546875" style="35" customWidth="1"/>
    <col min="14851" max="14852" width="9.42578125" style="35" bestFit="1" customWidth="1"/>
    <col min="14853" max="14853" width="9.42578125" style="35" customWidth="1"/>
    <col min="14854" max="14854" width="9.140625" style="35"/>
    <col min="14855" max="14855" width="10.42578125" style="35" customWidth="1"/>
    <col min="14856" max="14856" width="9.140625" style="35"/>
    <col min="14857" max="14857" width="9.85546875" style="35" customWidth="1"/>
    <col min="14858" max="15104" width="9.140625" style="35"/>
    <col min="15105" max="15105" width="3.28515625" style="35" customWidth="1"/>
    <col min="15106" max="15106" width="29.85546875" style="35" customWidth="1"/>
    <col min="15107" max="15108" width="9.42578125" style="35" bestFit="1" customWidth="1"/>
    <col min="15109" max="15109" width="9.42578125" style="35" customWidth="1"/>
    <col min="15110" max="15110" width="9.140625" style="35"/>
    <col min="15111" max="15111" width="10.42578125" style="35" customWidth="1"/>
    <col min="15112" max="15112" width="9.140625" style="35"/>
    <col min="15113" max="15113" width="9.85546875" style="35" customWidth="1"/>
    <col min="15114" max="15360" width="9.140625" style="35"/>
    <col min="15361" max="15361" width="3.28515625" style="35" customWidth="1"/>
    <col min="15362" max="15362" width="29.85546875" style="35" customWidth="1"/>
    <col min="15363" max="15364" width="9.42578125" style="35" bestFit="1" customWidth="1"/>
    <col min="15365" max="15365" width="9.42578125" style="35" customWidth="1"/>
    <col min="15366" max="15366" width="9.140625" style="35"/>
    <col min="15367" max="15367" width="10.42578125" style="35" customWidth="1"/>
    <col min="15368" max="15368" width="9.140625" style="35"/>
    <col min="15369" max="15369" width="9.85546875" style="35" customWidth="1"/>
    <col min="15370" max="15616" width="9.140625" style="35"/>
    <col min="15617" max="15617" width="3.28515625" style="35" customWidth="1"/>
    <col min="15618" max="15618" width="29.85546875" style="35" customWidth="1"/>
    <col min="15619" max="15620" width="9.42578125" style="35" bestFit="1" customWidth="1"/>
    <col min="15621" max="15621" width="9.42578125" style="35" customWidth="1"/>
    <col min="15622" max="15622" width="9.140625" style="35"/>
    <col min="15623" max="15623" width="10.42578125" style="35" customWidth="1"/>
    <col min="15624" max="15624" width="9.140625" style="35"/>
    <col min="15625" max="15625" width="9.85546875" style="35" customWidth="1"/>
    <col min="15626" max="15872" width="9.140625" style="35"/>
    <col min="15873" max="15873" width="3.28515625" style="35" customWidth="1"/>
    <col min="15874" max="15874" width="29.85546875" style="35" customWidth="1"/>
    <col min="15875" max="15876" width="9.42578125" style="35" bestFit="1" customWidth="1"/>
    <col min="15877" max="15877" width="9.42578125" style="35" customWidth="1"/>
    <col min="15878" max="15878" width="9.140625" style="35"/>
    <col min="15879" max="15879" width="10.42578125" style="35" customWidth="1"/>
    <col min="15880" max="15880" width="9.140625" style="35"/>
    <col min="15881" max="15881" width="9.85546875" style="35" customWidth="1"/>
    <col min="15882" max="16128" width="9.140625" style="35"/>
    <col min="16129" max="16129" width="3.28515625" style="35" customWidth="1"/>
    <col min="16130" max="16130" width="29.85546875" style="35" customWidth="1"/>
    <col min="16131" max="16132" width="9.42578125" style="35" bestFit="1" customWidth="1"/>
    <col min="16133" max="16133" width="9.42578125" style="35" customWidth="1"/>
    <col min="16134" max="16134" width="9.140625" style="35"/>
    <col min="16135" max="16135" width="10.42578125" style="35" customWidth="1"/>
    <col min="16136" max="16136" width="9.140625" style="35"/>
    <col min="16137" max="16137" width="9.85546875" style="35" customWidth="1"/>
    <col min="16138" max="16384" width="9.140625" style="35"/>
  </cols>
  <sheetData>
    <row r="1" spans="1:9">
      <c r="B1" s="556" t="s">
        <v>493</v>
      </c>
      <c r="C1" s="556"/>
      <c r="D1" s="556"/>
      <c r="E1" s="556"/>
    </row>
    <row r="2" spans="1:9" ht="15">
      <c r="B2" s="323" t="s">
        <v>461</v>
      </c>
      <c r="C2" s="304"/>
      <c r="D2" s="324"/>
      <c r="E2" s="324"/>
    </row>
    <row r="3" spans="1:9">
      <c r="A3" s="325"/>
      <c r="B3" s="323"/>
      <c r="C3" s="326"/>
      <c r="D3" s="326"/>
      <c r="E3" s="327" t="s">
        <v>494</v>
      </c>
    </row>
    <row r="4" spans="1:9" ht="24">
      <c r="A4" s="557" t="s">
        <v>495</v>
      </c>
      <c r="B4" s="557"/>
      <c r="C4" s="328">
        <v>2013</v>
      </c>
      <c r="D4" s="328">
        <v>2014</v>
      </c>
      <c r="E4" s="329" t="s">
        <v>465</v>
      </c>
      <c r="F4" s="2"/>
    </row>
    <row r="5" spans="1:9" ht="15">
      <c r="A5" s="498" t="s">
        <v>496</v>
      </c>
      <c r="B5" s="498"/>
      <c r="C5" s="330">
        <f>SUM(C6+C9+C13)</f>
        <v>1071556.5999999999</v>
      </c>
      <c r="D5" s="330">
        <f>SUM(D6+D9+D13)</f>
        <v>1127914.2</v>
      </c>
      <c r="E5" s="331">
        <f>D5/C5*100</f>
        <v>105.25941420173233</v>
      </c>
      <c r="G5" s="332"/>
      <c r="I5" s="333"/>
    </row>
    <row r="6" spans="1:9" ht="15">
      <c r="A6" s="552" t="s">
        <v>497</v>
      </c>
      <c r="B6" s="552"/>
      <c r="C6" s="330">
        <f>C7+C8</f>
        <v>170089.4</v>
      </c>
      <c r="D6" s="330">
        <f>D7+D8</f>
        <v>129780.9</v>
      </c>
      <c r="E6" s="331">
        <f>(D6/C6)*100</f>
        <v>76.301580227809609</v>
      </c>
      <c r="G6" s="332"/>
      <c r="I6" s="334"/>
    </row>
    <row r="7" spans="1:9" ht="15">
      <c r="A7" s="558" t="s">
        <v>498</v>
      </c>
      <c r="B7" s="558"/>
      <c r="C7" s="330">
        <v>100089.4</v>
      </c>
      <c r="D7" s="330">
        <v>118280.9</v>
      </c>
      <c r="E7" s="331">
        <f>(D7/C7)*100</f>
        <v>118.17525132531517</v>
      </c>
      <c r="G7" s="335"/>
      <c r="I7" s="334"/>
    </row>
    <row r="8" spans="1:9" ht="15">
      <c r="A8" s="558" t="s">
        <v>499</v>
      </c>
      <c r="B8" s="559"/>
      <c r="C8" s="330">
        <v>70000</v>
      </c>
      <c r="D8" s="330">
        <v>11500</v>
      </c>
      <c r="E8" s="331">
        <f>(D8/C8)*100</f>
        <v>16.428571428571427</v>
      </c>
      <c r="G8" s="277"/>
      <c r="I8" s="334"/>
    </row>
    <row r="9" spans="1:9" ht="15">
      <c r="A9" s="552" t="s">
        <v>500</v>
      </c>
      <c r="B9" s="552"/>
      <c r="C9" s="330">
        <f>C10+C11+C12</f>
        <v>176541.4</v>
      </c>
      <c r="D9" s="330">
        <f>D10+D11+D12</f>
        <v>217521.19999999998</v>
      </c>
      <c r="E9" s="331">
        <f t="shared" ref="E9:E15" si="0">(D9/C9)*100</f>
        <v>123.2125722351811</v>
      </c>
      <c r="G9" s="277"/>
      <c r="I9" s="334"/>
    </row>
    <row r="10" spans="1:9" ht="15">
      <c r="A10" s="553" t="s">
        <v>501</v>
      </c>
      <c r="B10" s="553"/>
      <c r="C10" s="330">
        <v>162130.5</v>
      </c>
      <c r="D10" s="336">
        <v>147567.79999999999</v>
      </c>
      <c r="E10" s="331">
        <f t="shared" si="0"/>
        <v>91.017914581155296</v>
      </c>
      <c r="G10" s="335"/>
      <c r="I10" s="334"/>
    </row>
    <row r="11" spans="1:9" ht="15">
      <c r="A11" s="554" t="s">
        <v>502</v>
      </c>
      <c r="B11" s="554"/>
      <c r="C11" s="330">
        <v>1534.9</v>
      </c>
      <c r="D11" s="330">
        <v>2753.4</v>
      </c>
      <c r="E11" s="331">
        <f>(D11/C11)*100</f>
        <v>179.38627923643233</v>
      </c>
      <c r="G11" s="335"/>
      <c r="H11" s="337"/>
      <c r="I11" s="334"/>
    </row>
    <row r="12" spans="1:9" ht="15">
      <c r="A12" s="338"/>
      <c r="B12" s="338" t="s">
        <v>503</v>
      </c>
      <c r="C12" s="330">
        <v>12876</v>
      </c>
      <c r="D12" s="336">
        <v>67200</v>
      </c>
      <c r="E12" s="331">
        <f>(D12/C12)*100</f>
        <v>521.90121155638394</v>
      </c>
      <c r="G12" s="335"/>
      <c r="H12" s="337"/>
      <c r="I12" s="334"/>
    </row>
    <row r="13" spans="1:9" ht="15">
      <c r="A13" s="552" t="s">
        <v>504</v>
      </c>
      <c r="B13" s="552"/>
      <c r="C13" s="330">
        <f>C14+C15</f>
        <v>724925.79999999993</v>
      </c>
      <c r="D13" s="330">
        <f>D14+D15</f>
        <v>780612.1</v>
      </c>
      <c r="E13" s="331">
        <f t="shared" si="0"/>
        <v>107.68165514318846</v>
      </c>
      <c r="G13" s="277"/>
      <c r="I13" s="333"/>
    </row>
    <row r="14" spans="1:9" ht="24">
      <c r="A14" s="339"/>
      <c r="B14" s="340" t="s">
        <v>505</v>
      </c>
      <c r="C14" s="330">
        <v>652257.69999999995</v>
      </c>
      <c r="D14" s="330">
        <v>701451.1</v>
      </c>
      <c r="E14" s="331">
        <f t="shared" si="0"/>
        <v>107.54201905167238</v>
      </c>
      <c r="G14" s="335"/>
      <c r="I14" s="333"/>
    </row>
    <row r="15" spans="1:9" ht="15">
      <c r="A15" s="555" t="s">
        <v>506</v>
      </c>
      <c r="B15" s="555"/>
      <c r="C15" s="341">
        <v>72668.100000000006</v>
      </c>
      <c r="D15" s="341">
        <v>79161</v>
      </c>
      <c r="E15" s="342">
        <f t="shared" si="0"/>
        <v>108.93500724526992</v>
      </c>
      <c r="G15" s="335"/>
      <c r="I15" s="334"/>
    </row>
    <row r="16" spans="1:9">
      <c r="B16" s="343"/>
      <c r="C16" s="330"/>
      <c r="D16" s="343"/>
    </row>
    <row r="17" spans="2:4">
      <c r="B17" s="343"/>
      <c r="C17" s="343"/>
      <c r="D17" s="343"/>
    </row>
  </sheetData>
  <mergeCells count="11">
    <mergeCell ref="A8:B8"/>
    <mergeCell ref="B1:E1"/>
    <mergeCell ref="A4:B4"/>
    <mergeCell ref="A5:B5"/>
    <mergeCell ref="A6:B6"/>
    <mergeCell ref="A7:B7"/>
    <mergeCell ref="A9:B9"/>
    <mergeCell ref="A10:B10"/>
    <mergeCell ref="A11:B11"/>
    <mergeCell ref="A13:B13"/>
    <mergeCell ref="A15:B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4" workbookViewId="0">
      <selection activeCell="U50" sqref="U50"/>
    </sheetView>
  </sheetViews>
  <sheetFormatPr defaultRowHeight="12.75"/>
  <cols>
    <col min="1" max="1" width="13.28515625" style="347" customWidth="1"/>
    <col min="2" max="2" width="6.7109375" style="371" customWidth="1"/>
    <col min="3" max="3" width="7.28515625" style="371" customWidth="1"/>
    <col min="4" max="4" width="4.42578125" style="371" customWidth="1"/>
    <col min="5" max="5" width="4.28515625" style="371" customWidth="1"/>
    <col min="6" max="6" width="8.42578125" style="372" customWidth="1"/>
    <col min="7" max="20" width="3.7109375" style="371" customWidth="1"/>
    <col min="21" max="256" width="9.140625" style="347"/>
    <col min="257" max="257" width="13.28515625" style="347" customWidth="1"/>
    <col min="258" max="258" width="6.7109375" style="347" customWidth="1"/>
    <col min="259" max="259" width="7.28515625" style="347" customWidth="1"/>
    <col min="260" max="260" width="4.42578125" style="347" customWidth="1"/>
    <col min="261" max="261" width="4.28515625" style="347" customWidth="1"/>
    <col min="262" max="262" width="8.42578125" style="347" customWidth="1"/>
    <col min="263" max="276" width="3.7109375" style="347" customWidth="1"/>
    <col min="277" max="512" width="9.140625" style="347"/>
    <col min="513" max="513" width="13.28515625" style="347" customWidth="1"/>
    <col min="514" max="514" width="6.7109375" style="347" customWidth="1"/>
    <col min="515" max="515" width="7.28515625" style="347" customWidth="1"/>
    <col min="516" max="516" width="4.42578125" style="347" customWidth="1"/>
    <col min="517" max="517" width="4.28515625" style="347" customWidth="1"/>
    <col min="518" max="518" width="8.42578125" style="347" customWidth="1"/>
    <col min="519" max="532" width="3.7109375" style="347" customWidth="1"/>
    <col min="533" max="768" width="9.140625" style="347"/>
    <col min="769" max="769" width="13.28515625" style="347" customWidth="1"/>
    <col min="770" max="770" width="6.7109375" style="347" customWidth="1"/>
    <col min="771" max="771" width="7.28515625" style="347" customWidth="1"/>
    <col min="772" max="772" width="4.42578125" style="347" customWidth="1"/>
    <col min="773" max="773" width="4.28515625" style="347" customWidth="1"/>
    <col min="774" max="774" width="8.42578125" style="347" customWidth="1"/>
    <col min="775" max="788" width="3.7109375" style="347" customWidth="1"/>
    <col min="789" max="1024" width="9.140625" style="347"/>
    <col min="1025" max="1025" width="13.28515625" style="347" customWidth="1"/>
    <col min="1026" max="1026" width="6.7109375" style="347" customWidth="1"/>
    <col min="1027" max="1027" width="7.28515625" style="347" customWidth="1"/>
    <col min="1028" max="1028" width="4.42578125" style="347" customWidth="1"/>
    <col min="1029" max="1029" width="4.28515625" style="347" customWidth="1"/>
    <col min="1030" max="1030" width="8.42578125" style="347" customWidth="1"/>
    <col min="1031" max="1044" width="3.7109375" style="347" customWidth="1"/>
    <col min="1045" max="1280" width="9.140625" style="347"/>
    <col min="1281" max="1281" width="13.28515625" style="347" customWidth="1"/>
    <col min="1282" max="1282" width="6.7109375" style="347" customWidth="1"/>
    <col min="1283" max="1283" width="7.28515625" style="347" customWidth="1"/>
    <col min="1284" max="1284" width="4.42578125" style="347" customWidth="1"/>
    <col min="1285" max="1285" width="4.28515625" style="347" customWidth="1"/>
    <col min="1286" max="1286" width="8.42578125" style="347" customWidth="1"/>
    <col min="1287" max="1300" width="3.7109375" style="347" customWidth="1"/>
    <col min="1301" max="1536" width="9.140625" style="347"/>
    <col min="1537" max="1537" width="13.28515625" style="347" customWidth="1"/>
    <col min="1538" max="1538" width="6.7109375" style="347" customWidth="1"/>
    <col min="1539" max="1539" width="7.28515625" style="347" customWidth="1"/>
    <col min="1540" max="1540" width="4.42578125" style="347" customWidth="1"/>
    <col min="1541" max="1541" width="4.28515625" style="347" customWidth="1"/>
    <col min="1542" max="1542" width="8.42578125" style="347" customWidth="1"/>
    <col min="1543" max="1556" width="3.7109375" style="347" customWidth="1"/>
    <col min="1557" max="1792" width="9.140625" style="347"/>
    <col min="1793" max="1793" width="13.28515625" style="347" customWidth="1"/>
    <col min="1794" max="1794" width="6.7109375" style="347" customWidth="1"/>
    <col min="1795" max="1795" width="7.28515625" style="347" customWidth="1"/>
    <col min="1796" max="1796" width="4.42578125" style="347" customWidth="1"/>
    <col min="1797" max="1797" width="4.28515625" style="347" customWidth="1"/>
    <col min="1798" max="1798" width="8.42578125" style="347" customWidth="1"/>
    <col min="1799" max="1812" width="3.7109375" style="347" customWidth="1"/>
    <col min="1813" max="2048" width="9.140625" style="347"/>
    <col min="2049" max="2049" width="13.28515625" style="347" customWidth="1"/>
    <col min="2050" max="2050" width="6.7109375" style="347" customWidth="1"/>
    <col min="2051" max="2051" width="7.28515625" style="347" customWidth="1"/>
    <col min="2052" max="2052" width="4.42578125" style="347" customWidth="1"/>
    <col min="2053" max="2053" width="4.28515625" style="347" customWidth="1"/>
    <col min="2054" max="2054" width="8.42578125" style="347" customWidth="1"/>
    <col min="2055" max="2068" width="3.7109375" style="347" customWidth="1"/>
    <col min="2069" max="2304" width="9.140625" style="347"/>
    <col min="2305" max="2305" width="13.28515625" style="347" customWidth="1"/>
    <col min="2306" max="2306" width="6.7109375" style="347" customWidth="1"/>
    <col min="2307" max="2307" width="7.28515625" style="347" customWidth="1"/>
    <col min="2308" max="2308" width="4.42578125" style="347" customWidth="1"/>
    <col min="2309" max="2309" width="4.28515625" style="347" customWidth="1"/>
    <col min="2310" max="2310" width="8.42578125" style="347" customWidth="1"/>
    <col min="2311" max="2324" width="3.7109375" style="347" customWidth="1"/>
    <col min="2325" max="2560" width="9.140625" style="347"/>
    <col min="2561" max="2561" width="13.28515625" style="347" customWidth="1"/>
    <col min="2562" max="2562" width="6.7109375" style="347" customWidth="1"/>
    <col min="2563" max="2563" width="7.28515625" style="347" customWidth="1"/>
    <col min="2564" max="2564" width="4.42578125" style="347" customWidth="1"/>
    <col min="2565" max="2565" width="4.28515625" style="347" customWidth="1"/>
    <col min="2566" max="2566" width="8.42578125" style="347" customWidth="1"/>
    <col min="2567" max="2580" width="3.7109375" style="347" customWidth="1"/>
    <col min="2581" max="2816" width="9.140625" style="347"/>
    <col min="2817" max="2817" width="13.28515625" style="347" customWidth="1"/>
    <col min="2818" max="2818" width="6.7109375" style="347" customWidth="1"/>
    <col min="2819" max="2819" width="7.28515625" style="347" customWidth="1"/>
    <col min="2820" max="2820" width="4.42578125" style="347" customWidth="1"/>
    <col min="2821" max="2821" width="4.28515625" style="347" customWidth="1"/>
    <col min="2822" max="2822" width="8.42578125" style="347" customWidth="1"/>
    <col min="2823" max="2836" width="3.7109375" style="347" customWidth="1"/>
    <col min="2837" max="3072" width="9.140625" style="347"/>
    <col min="3073" max="3073" width="13.28515625" style="347" customWidth="1"/>
    <col min="3074" max="3074" width="6.7109375" style="347" customWidth="1"/>
    <col min="3075" max="3075" width="7.28515625" style="347" customWidth="1"/>
    <col min="3076" max="3076" width="4.42578125" style="347" customWidth="1"/>
    <col min="3077" max="3077" width="4.28515625" style="347" customWidth="1"/>
    <col min="3078" max="3078" width="8.42578125" style="347" customWidth="1"/>
    <col min="3079" max="3092" width="3.7109375" style="347" customWidth="1"/>
    <col min="3093" max="3328" width="9.140625" style="347"/>
    <col min="3329" max="3329" width="13.28515625" style="347" customWidth="1"/>
    <col min="3330" max="3330" width="6.7109375" style="347" customWidth="1"/>
    <col min="3331" max="3331" width="7.28515625" style="347" customWidth="1"/>
    <col min="3332" max="3332" width="4.42578125" style="347" customWidth="1"/>
    <col min="3333" max="3333" width="4.28515625" style="347" customWidth="1"/>
    <col min="3334" max="3334" width="8.42578125" style="347" customWidth="1"/>
    <col min="3335" max="3348" width="3.7109375" style="347" customWidth="1"/>
    <col min="3349" max="3584" width="9.140625" style="347"/>
    <col min="3585" max="3585" width="13.28515625" style="347" customWidth="1"/>
    <col min="3586" max="3586" width="6.7109375" style="347" customWidth="1"/>
    <col min="3587" max="3587" width="7.28515625" style="347" customWidth="1"/>
    <col min="3588" max="3588" width="4.42578125" style="347" customWidth="1"/>
    <col min="3589" max="3589" width="4.28515625" style="347" customWidth="1"/>
    <col min="3590" max="3590" width="8.42578125" style="347" customWidth="1"/>
    <col min="3591" max="3604" width="3.7109375" style="347" customWidth="1"/>
    <col min="3605" max="3840" width="9.140625" style="347"/>
    <col min="3841" max="3841" width="13.28515625" style="347" customWidth="1"/>
    <col min="3842" max="3842" width="6.7109375" style="347" customWidth="1"/>
    <col min="3843" max="3843" width="7.28515625" style="347" customWidth="1"/>
    <col min="3844" max="3844" width="4.42578125" style="347" customWidth="1"/>
    <col min="3845" max="3845" width="4.28515625" style="347" customWidth="1"/>
    <col min="3846" max="3846" width="8.42578125" style="347" customWidth="1"/>
    <col min="3847" max="3860" width="3.7109375" style="347" customWidth="1"/>
    <col min="3861" max="4096" width="9.140625" style="347"/>
    <col min="4097" max="4097" width="13.28515625" style="347" customWidth="1"/>
    <col min="4098" max="4098" width="6.7109375" style="347" customWidth="1"/>
    <col min="4099" max="4099" width="7.28515625" style="347" customWidth="1"/>
    <col min="4100" max="4100" width="4.42578125" style="347" customWidth="1"/>
    <col min="4101" max="4101" width="4.28515625" style="347" customWidth="1"/>
    <col min="4102" max="4102" width="8.42578125" style="347" customWidth="1"/>
    <col min="4103" max="4116" width="3.7109375" style="347" customWidth="1"/>
    <col min="4117" max="4352" width="9.140625" style="347"/>
    <col min="4353" max="4353" width="13.28515625" style="347" customWidth="1"/>
    <col min="4354" max="4354" width="6.7109375" style="347" customWidth="1"/>
    <col min="4355" max="4355" width="7.28515625" style="347" customWidth="1"/>
    <col min="4356" max="4356" width="4.42578125" style="347" customWidth="1"/>
    <col min="4357" max="4357" width="4.28515625" style="347" customWidth="1"/>
    <col min="4358" max="4358" width="8.42578125" style="347" customWidth="1"/>
    <col min="4359" max="4372" width="3.7109375" style="347" customWidth="1"/>
    <col min="4373" max="4608" width="9.140625" style="347"/>
    <col min="4609" max="4609" width="13.28515625" style="347" customWidth="1"/>
    <col min="4610" max="4610" width="6.7109375" style="347" customWidth="1"/>
    <col min="4611" max="4611" width="7.28515625" style="347" customWidth="1"/>
    <col min="4612" max="4612" width="4.42578125" style="347" customWidth="1"/>
    <col min="4613" max="4613" width="4.28515625" style="347" customWidth="1"/>
    <col min="4614" max="4614" width="8.42578125" style="347" customWidth="1"/>
    <col min="4615" max="4628" width="3.7109375" style="347" customWidth="1"/>
    <col min="4629" max="4864" width="9.140625" style="347"/>
    <col min="4865" max="4865" width="13.28515625" style="347" customWidth="1"/>
    <col min="4866" max="4866" width="6.7109375" style="347" customWidth="1"/>
    <col min="4867" max="4867" width="7.28515625" style="347" customWidth="1"/>
    <col min="4868" max="4868" width="4.42578125" style="347" customWidth="1"/>
    <col min="4869" max="4869" width="4.28515625" style="347" customWidth="1"/>
    <col min="4870" max="4870" width="8.42578125" style="347" customWidth="1"/>
    <col min="4871" max="4884" width="3.7109375" style="347" customWidth="1"/>
    <col min="4885" max="5120" width="9.140625" style="347"/>
    <col min="5121" max="5121" width="13.28515625" style="347" customWidth="1"/>
    <col min="5122" max="5122" width="6.7109375" style="347" customWidth="1"/>
    <col min="5123" max="5123" width="7.28515625" style="347" customWidth="1"/>
    <col min="5124" max="5124" width="4.42578125" style="347" customWidth="1"/>
    <col min="5125" max="5125" width="4.28515625" style="347" customWidth="1"/>
    <col min="5126" max="5126" width="8.42578125" style="347" customWidth="1"/>
    <col min="5127" max="5140" width="3.7109375" style="347" customWidth="1"/>
    <col min="5141" max="5376" width="9.140625" style="347"/>
    <col min="5377" max="5377" width="13.28515625" style="347" customWidth="1"/>
    <col min="5378" max="5378" width="6.7109375" style="347" customWidth="1"/>
    <col min="5379" max="5379" width="7.28515625" style="347" customWidth="1"/>
    <col min="5380" max="5380" width="4.42578125" style="347" customWidth="1"/>
    <col min="5381" max="5381" width="4.28515625" style="347" customWidth="1"/>
    <col min="5382" max="5382" width="8.42578125" style="347" customWidth="1"/>
    <col min="5383" max="5396" width="3.7109375" style="347" customWidth="1"/>
    <col min="5397" max="5632" width="9.140625" style="347"/>
    <col min="5633" max="5633" width="13.28515625" style="347" customWidth="1"/>
    <col min="5634" max="5634" width="6.7109375" style="347" customWidth="1"/>
    <col min="5635" max="5635" width="7.28515625" style="347" customWidth="1"/>
    <col min="5636" max="5636" width="4.42578125" style="347" customWidth="1"/>
    <col min="5637" max="5637" width="4.28515625" style="347" customWidth="1"/>
    <col min="5638" max="5638" width="8.42578125" style="347" customWidth="1"/>
    <col min="5639" max="5652" width="3.7109375" style="347" customWidth="1"/>
    <col min="5653" max="5888" width="9.140625" style="347"/>
    <col min="5889" max="5889" width="13.28515625" style="347" customWidth="1"/>
    <col min="5890" max="5890" width="6.7109375" style="347" customWidth="1"/>
    <col min="5891" max="5891" width="7.28515625" style="347" customWidth="1"/>
    <col min="5892" max="5892" width="4.42578125" style="347" customWidth="1"/>
    <col min="5893" max="5893" width="4.28515625" style="347" customWidth="1"/>
    <col min="5894" max="5894" width="8.42578125" style="347" customWidth="1"/>
    <col min="5895" max="5908" width="3.7109375" style="347" customWidth="1"/>
    <col min="5909" max="6144" width="9.140625" style="347"/>
    <col min="6145" max="6145" width="13.28515625" style="347" customWidth="1"/>
    <col min="6146" max="6146" width="6.7109375" style="347" customWidth="1"/>
    <col min="6147" max="6147" width="7.28515625" style="347" customWidth="1"/>
    <col min="6148" max="6148" width="4.42578125" style="347" customWidth="1"/>
    <col min="6149" max="6149" width="4.28515625" style="347" customWidth="1"/>
    <col min="6150" max="6150" width="8.42578125" style="347" customWidth="1"/>
    <col min="6151" max="6164" width="3.7109375" style="347" customWidth="1"/>
    <col min="6165" max="6400" width="9.140625" style="347"/>
    <col min="6401" max="6401" width="13.28515625" style="347" customWidth="1"/>
    <col min="6402" max="6402" width="6.7109375" style="347" customWidth="1"/>
    <col min="6403" max="6403" width="7.28515625" style="347" customWidth="1"/>
    <col min="6404" max="6404" width="4.42578125" style="347" customWidth="1"/>
    <col min="6405" max="6405" width="4.28515625" style="347" customWidth="1"/>
    <col min="6406" max="6406" width="8.42578125" style="347" customWidth="1"/>
    <col min="6407" max="6420" width="3.7109375" style="347" customWidth="1"/>
    <col min="6421" max="6656" width="9.140625" style="347"/>
    <col min="6657" max="6657" width="13.28515625" style="347" customWidth="1"/>
    <col min="6658" max="6658" width="6.7109375" style="347" customWidth="1"/>
    <col min="6659" max="6659" width="7.28515625" style="347" customWidth="1"/>
    <col min="6660" max="6660" width="4.42578125" style="347" customWidth="1"/>
    <col min="6661" max="6661" width="4.28515625" style="347" customWidth="1"/>
    <col min="6662" max="6662" width="8.42578125" style="347" customWidth="1"/>
    <col min="6663" max="6676" width="3.7109375" style="347" customWidth="1"/>
    <col min="6677" max="6912" width="9.140625" style="347"/>
    <col min="6913" max="6913" width="13.28515625" style="347" customWidth="1"/>
    <col min="6914" max="6914" width="6.7109375" style="347" customWidth="1"/>
    <col min="6915" max="6915" width="7.28515625" style="347" customWidth="1"/>
    <col min="6916" max="6916" width="4.42578125" style="347" customWidth="1"/>
    <col min="6917" max="6917" width="4.28515625" style="347" customWidth="1"/>
    <col min="6918" max="6918" width="8.42578125" style="347" customWidth="1"/>
    <col min="6919" max="6932" width="3.7109375" style="347" customWidth="1"/>
    <col min="6933" max="7168" width="9.140625" style="347"/>
    <col min="7169" max="7169" width="13.28515625" style="347" customWidth="1"/>
    <col min="7170" max="7170" width="6.7109375" style="347" customWidth="1"/>
    <col min="7171" max="7171" width="7.28515625" style="347" customWidth="1"/>
    <col min="7172" max="7172" width="4.42578125" style="347" customWidth="1"/>
    <col min="7173" max="7173" width="4.28515625" style="347" customWidth="1"/>
    <col min="7174" max="7174" width="8.42578125" style="347" customWidth="1"/>
    <col min="7175" max="7188" width="3.7109375" style="347" customWidth="1"/>
    <col min="7189" max="7424" width="9.140625" style="347"/>
    <col min="7425" max="7425" width="13.28515625" style="347" customWidth="1"/>
    <col min="7426" max="7426" width="6.7109375" style="347" customWidth="1"/>
    <col min="7427" max="7427" width="7.28515625" style="347" customWidth="1"/>
    <col min="7428" max="7428" width="4.42578125" style="347" customWidth="1"/>
    <col min="7429" max="7429" width="4.28515625" style="347" customWidth="1"/>
    <col min="7430" max="7430" width="8.42578125" style="347" customWidth="1"/>
    <col min="7431" max="7444" width="3.7109375" style="347" customWidth="1"/>
    <col min="7445" max="7680" width="9.140625" style="347"/>
    <col min="7681" max="7681" width="13.28515625" style="347" customWidth="1"/>
    <col min="7682" max="7682" width="6.7109375" style="347" customWidth="1"/>
    <col min="7683" max="7683" width="7.28515625" style="347" customWidth="1"/>
    <col min="7684" max="7684" width="4.42578125" style="347" customWidth="1"/>
    <col min="7685" max="7685" width="4.28515625" style="347" customWidth="1"/>
    <col min="7686" max="7686" width="8.42578125" style="347" customWidth="1"/>
    <col min="7687" max="7700" width="3.7109375" style="347" customWidth="1"/>
    <col min="7701" max="7936" width="9.140625" style="347"/>
    <col min="7937" max="7937" width="13.28515625" style="347" customWidth="1"/>
    <col min="7938" max="7938" width="6.7109375" style="347" customWidth="1"/>
    <col min="7939" max="7939" width="7.28515625" style="347" customWidth="1"/>
    <col min="7940" max="7940" width="4.42578125" style="347" customWidth="1"/>
    <col min="7941" max="7941" width="4.28515625" style="347" customWidth="1"/>
    <col min="7942" max="7942" width="8.42578125" style="347" customWidth="1"/>
    <col min="7943" max="7956" width="3.7109375" style="347" customWidth="1"/>
    <col min="7957" max="8192" width="9.140625" style="347"/>
    <col min="8193" max="8193" width="13.28515625" style="347" customWidth="1"/>
    <col min="8194" max="8194" width="6.7109375" style="347" customWidth="1"/>
    <col min="8195" max="8195" width="7.28515625" style="347" customWidth="1"/>
    <col min="8196" max="8196" width="4.42578125" style="347" customWidth="1"/>
    <col min="8197" max="8197" width="4.28515625" style="347" customWidth="1"/>
    <col min="8198" max="8198" width="8.42578125" style="347" customWidth="1"/>
    <col min="8199" max="8212" width="3.7109375" style="347" customWidth="1"/>
    <col min="8213" max="8448" width="9.140625" style="347"/>
    <col min="8449" max="8449" width="13.28515625" style="347" customWidth="1"/>
    <col min="8450" max="8450" width="6.7109375" style="347" customWidth="1"/>
    <col min="8451" max="8451" width="7.28515625" style="347" customWidth="1"/>
    <col min="8452" max="8452" width="4.42578125" style="347" customWidth="1"/>
    <col min="8453" max="8453" width="4.28515625" style="347" customWidth="1"/>
    <col min="8454" max="8454" width="8.42578125" style="347" customWidth="1"/>
    <col min="8455" max="8468" width="3.7109375" style="347" customWidth="1"/>
    <col min="8469" max="8704" width="9.140625" style="347"/>
    <col min="8705" max="8705" width="13.28515625" style="347" customWidth="1"/>
    <col min="8706" max="8706" width="6.7109375" style="347" customWidth="1"/>
    <col min="8707" max="8707" width="7.28515625" style="347" customWidth="1"/>
    <col min="8708" max="8708" width="4.42578125" style="347" customWidth="1"/>
    <col min="8709" max="8709" width="4.28515625" style="347" customWidth="1"/>
    <col min="8710" max="8710" width="8.42578125" style="347" customWidth="1"/>
    <col min="8711" max="8724" width="3.7109375" style="347" customWidth="1"/>
    <col min="8725" max="8960" width="9.140625" style="347"/>
    <col min="8961" max="8961" width="13.28515625" style="347" customWidth="1"/>
    <col min="8962" max="8962" width="6.7109375" style="347" customWidth="1"/>
    <col min="8963" max="8963" width="7.28515625" style="347" customWidth="1"/>
    <col min="8964" max="8964" width="4.42578125" style="347" customWidth="1"/>
    <col min="8965" max="8965" width="4.28515625" style="347" customWidth="1"/>
    <col min="8966" max="8966" width="8.42578125" style="347" customWidth="1"/>
    <col min="8967" max="8980" width="3.7109375" style="347" customWidth="1"/>
    <col min="8981" max="9216" width="9.140625" style="347"/>
    <col min="9217" max="9217" width="13.28515625" style="347" customWidth="1"/>
    <col min="9218" max="9218" width="6.7109375" style="347" customWidth="1"/>
    <col min="9219" max="9219" width="7.28515625" style="347" customWidth="1"/>
    <col min="9220" max="9220" width="4.42578125" style="347" customWidth="1"/>
    <col min="9221" max="9221" width="4.28515625" style="347" customWidth="1"/>
    <col min="9222" max="9222" width="8.42578125" style="347" customWidth="1"/>
    <col min="9223" max="9236" width="3.7109375" style="347" customWidth="1"/>
    <col min="9237" max="9472" width="9.140625" style="347"/>
    <col min="9473" max="9473" width="13.28515625" style="347" customWidth="1"/>
    <col min="9474" max="9474" width="6.7109375" style="347" customWidth="1"/>
    <col min="9475" max="9475" width="7.28515625" style="347" customWidth="1"/>
    <col min="9476" max="9476" width="4.42578125" style="347" customWidth="1"/>
    <col min="9477" max="9477" width="4.28515625" style="347" customWidth="1"/>
    <col min="9478" max="9478" width="8.42578125" style="347" customWidth="1"/>
    <col min="9479" max="9492" width="3.7109375" style="347" customWidth="1"/>
    <col min="9493" max="9728" width="9.140625" style="347"/>
    <col min="9729" max="9729" width="13.28515625" style="347" customWidth="1"/>
    <col min="9730" max="9730" width="6.7109375" style="347" customWidth="1"/>
    <col min="9731" max="9731" width="7.28515625" style="347" customWidth="1"/>
    <col min="9732" max="9732" width="4.42578125" style="347" customWidth="1"/>
    <col min="9733" max="9733" width="4.28515625" style="347" customWidth="1"/>
    <col min="9734" max="9734" width="8.42578125" style="347" customWidth="1"/>
    <col min="9735" max="9748" width="3.7109375" style="347" customWidth="1"/>
    <col min="9749" max="9984" width="9.140625" style="347"/>
    <col min="9985" max="9985" width="13.28515625" style="347" customWidth="1"/>
    <col min="9986" max="9986" width="6.7109375" style="347" customWidth="1"/>
    <col min="9987" max="9987" width="7.28515625" style="347" customWidth="1"/>
    <col min="9988" max="9988" width="4.42578125" style="347" customWidth="1"/>
    <col min="9989" max="9989" width="4.28515625" style="347" customWidth="1"/>
    <col min="9990" max="9990" width="8.42578125" style="347" customWidth="1"/>
    <col min="9991" max="10004" width="3.7109375" style="347" customWidth="1"/>
    <col min="10005" max="10240" width="9.140625" style="347"/>
    <col min="10241" max="10241" width="13.28515625" style="347" customWidth="1"/>
    <col min="10242" max="10242" width="6.7109375" style="347" customWidth="1"/>
    <col min="10243" max="10243" width="7.28515625" style="347" customWidth="1"/>
    <col min="10244" max="10244" width="4.42578125" style="347" customWidth="1"/>
    <col min="10245" max="10245" width="4.28515625" style="347" customWidth="1"/>
    <col min="10246" max="10246" width="8.42578125" style="347" customWidth="1"/>
    <col min="10247" max="10260" width="3.7109375" style="347" customWidth="1"/>
    <col min="10261" max="10496" width="9.140625" style="347"/>
    <col min="10497" max="10497" width="13.28515625" style="347" customWidth="1"/>
    <col min="10498" max="10498" width="6.7109375" style="347" customWidth="1"/>
    <col min="10499" max="10499" width="7.28515625" style="347" customWidth="1"/>
    <col min="10500" max="10500" width="4.42578125" style="347" customWidth="1"/>
    <col min="10501" max="10501" width="4.28515625" style="347" customWidth="1"/>
    <col min="10502" max="10502" width="8.42578125" style="347" customWidth="1"/>
    <col min="10503" max="10516" width="3.7109375" style="347" customWidth="1"/>
    <col min="10517" max="10752" width="9.140625" style="347"/>
    <col min="10753" max="10753" width="13.28515625" style="347" customWidth="1"/>
    <col min="10754" max="10754" width="6.7109375" style="347" customWidth="1"/>
    <col min="10755" max="10755" width="7.28515625" style="347" customWidth="1"/>
    <col min="10756" max="10756" width="4.42578125" style="347" customWidth="1"/>
    <col min="10757" max="10757" width="4.28515625" style="347" customWidth="1"/>
    <col min="10758" max="10758" width="8.42578125" style="347" customWidth="1"/>
    <col min="10759" max="10772" width="3.7109375" style="347" customWidth="1"/>
    <col min="10773" max="11008" width="9.140625" style="347"/>
    <col min="11009" max="11009" width="13.28515625" style="347" customWidth="1"/>
    <col min="11010" max="11010" width="6.7109375" style="347" customWidth="1"/>
    <col min="11011" max="11011" width="7.28515625" style="347" customWidth="1"/>
    <col min="11012" max="11012" width="4.42578125" style="347" customWidth="1"/>
    <col min="11013" max="11013" width="4.28515625" style="347" customWidth="1"/>
    <col min="11014" max="11014" width="8.42578125" style="347" customWidth="1"/>
    <col min="11015" max="11028" width="3.7109375" style="347" customWidth="1"/>
    <col min="11029" max="11264" width="9.140625" style="347"/>
    <col min="11265" max="11265" width="13.28515625" style="347" customWidth="1"/>
    <col min="11266" max="11266" width="6.7109375" style="347" customWidth="1"/>
    <col min="11267" max="11267" width="7.28515625" style="347" customWidth="1"/>
    <col min="11268" max="11268" width="4.42578125" style="347" customWidth="1"/>
    <col min="11269" max="11269" width="4.28515625" style="347" customWidth="1"/>
    <col min="11270" max="11270" width="8.42578125" style="347" customWidth="1"/>
    <col min="11271" max="11284" width="3.7109375" style="347" customWidth="1"/>
    <col min="11285" max="11520" width="9.140625" style="347"/>
    <col min="11521" max="11521" width="13.28515625" style="347" customWidth="1"/>
    <col min="11522" max="11522" width="6.7109375" style="347" customWidth="1"/>
    <col min="11523" max="11523" width="7.28515625" style="347" customWidth="1"/>
    <col min="11524" max="11524" width="4.42578125" style="347" customWidth="1"/>
    <col min="11525" max="11525" width="4.28515625" style="347" customWidth="1"/>
    <col min="11526" max="11526" width="8.42578125" style="347" customWidth="1"/>
    <col min="11527" max="11540" width="3.7109375" style="347" customWidth="1"/>
    <col min="11541" max="11776" width="9.140625" style="347"/>
    <col min="11777" max="11777" width="13.28515625" style="347" customWidth="1"/>
    <col min="11778" max="11778" width="6.7109375" style="347" customWidth="1"/>
    <col min="11779" max="11779" width="7.28515625" style="347" customWidth="1"/>
    <col min="11780" max="11780" width="4.42578125" style="347" customWidth="1"/>
    <col min="11781" max="11781" width="4.28515625" style="347" customWidth="1"/>
    <col min="11782" max="11782" width="8.42578125" style="347" customWidth="1"/>
    <col min="11783" max="11796" width="3.7109375" style="347" customWidth="1"/>
    <col min="11797" max="12032" width="9.140625" style="347"/>
    <col min="12033" max="12033" width="13.28515625" style="347" customWidth="1"/>
    <col min="12034" max="12034" width="6.7109375" style="347" customWidth="1"/>
    <col min="12035" max="12035" width="7.28515625" style="347" customWidth="1"/>
    <col min="12036" max="12036" width="4.42578125" style="347" customWidth="1"/>
    <col min="12037" max="12037" width="4.28515625" style="347" customWidth="1"/>
    <col min="12038" max="12038" width="8.42578125" style="347" customWidth="1"/>
    <col min="12039" max="12052" width="3.7109375" style="347" customWidth="1"/>
    <col min="12053" max="12288" width="9.140625" style="347"/>
    <col min="12289" max="12289" width="13.28515625" style="347" customWidth="1"/>
    <col min="12290" max="12290" width="6.7109375" style="347" customWidth="1"/>
    <col min="12291" max="12291" width="7.28515625" style="347" customWidth="1"/>
    <col min="12292" max="12292" width="4.42578125" style="347" customWidth="1"/>
    <col min="12293" max="12293" width="4.28515625" style="347" customWidth="1"/>
    <col min="12294" max="12294" width="8.42578125" style="347" customWidth="1"/>
    <col min="12295" max="12308" width="3.7109375" style="347" customWidth="1"/>
    <col min="12309" max="12544" width="9.140625" style="347"/>
    <col min="12545" max="12545" width="13.28515625" style="347" customWidth="1"/>
    <col min="12546" max="12546" width="6.7109375" style="347" customWidth="1"/>
    <col min="12547" max="12547" width="7.28515625" style="347" customWidth="1"/>
    <col min="12548" max="12548" width="4.42578125" style="347" customWidth="1"/>
    <col min="12549" max="12549" width="4.28515625" style="347" customWidth="1"/>
    <col min="12550" max="12550" width="8.42578125" style="347" customWidth="1"/>
    <col min="12551" max="12564" width="3.7109375" style="347" customWidth="1"/>
    <col min="12565" max="12800" width="9.140625" style="347"/>
    <col min="12801" max="12801" width="13.28515625" style="347" customWidth="1"/>
    <col min="12802" max="12802" width="6.7109375" style="347" customWidth="1"/>
    <col min="12803" max="12803" width="7.28515625" style="347" customWidth="1"/>
    <col min="12804" max="12804" width="4.42578125" style="347" customWidth="1"/>
    <col min="12805" max="12805" width="4.28515625" style="347" customWidth="1"/>
    <col min="12806" max="12806" width="8.42578125" style="347" customWidth="1"/>
    <col min="12807" max="12820" width="3.7109375" style="347" customWidth="1"/>
    <col min="12821" max="13056" width="9.140625" style="347"/>
    <col min="13057" max="13057" width="13.28515625" style="347" customWidth="1"/>
    <col min="13058" max="13058" width="6.7109375" style="347" customWidth="1"/>
    <col min="13059" max="13059" width="7.28515625" style="347" customWidth="1"/>
    <col min="13060" max="13060" width="4.42578125" style="347" customWidth="1"/>
    <col min="13061" max="13061" width="4.28515625" style="347" customWidth="1"/>
    <col min="13062" max="13062" width="8.42578125" style="347" customWidth="1"/>
    <col min="13063" max="13076" width="3.7109375" style="347" customWidth="1"/>
    <col min="13077" max="13312" width="9.140625" style="347"/>
    <col min="13313" max="13313" width="13.28515625" style="347" customWidth="1"/>
    <col min="13314" max="13314" width="6.7109375" style="347" customWidth="1"/>
    <col min="13315" max="13315" width="7.28515625" style="347" customWidth="1"/>
    <col min="13316" max="13316" width="4.42578125" style="347" customWidth="1"/>
    <col min="13317" max="13317" width="4.28515625" style="347" customWidth="1"/>
    <col min="13318" max="13318" width="8.42578125" style="347" customWidth="1"/>
    <col min="13319" max="13332" width="3.7109375" style="347" customWidth="1"/>
    <col min="13333" max="13568" width="9.140625" style="347"/>
    <col min="13569" max="13569" width="13.28515625" style="347" customWidth="1"/>
    <col min="13570" max="13570" width="6.7109375" style="347" customWidth="1"/>
    <col min="13571" max="13571" width="7.28515625" style="347" customWidth="1"/>
    <col min="13572" max="13572" width="4.42578125" style="347" customWidth="1"/>
    <col min="13573" max="13573" width="4.28515625" style="347" customWidth="1"/>
    <col min="13574" max="13574" width="8.42578125" style="347" customWidth="1"/>
    <col min="13575" max="13588" width="3.7109375" style="347" customWidth="1"/>
    <col min="13589" max="13824" width="9.140625" style="347"/>
    <col min="13825" max="13825" width="13.28515625" style="347" customWidth="1"/>
    <col min="13826" max="13826" width="6.7109375" style="347" customWidth="1"/>
    <col min="13827" max="13827" width="7.28515625" style="347" customWidth="1"/>
    <col min="13828" max="13828" width="4.42578125" style="347" customWidth="1"/>
    <col min="13829" max="13829" width="4.28515625" style="347" customWidth="1"/>
    <col min="13830" max="13830" width="8.42578125" style="347" customWidth="1"/>
    <col min="13831" max="13844" width="3.7109375" style="347" customWidth="1"/>
    <col min="13845" max="14080" width="9.140625" style="347"/>
    <col min="14081" max="14081" width="13.28515625" style="347" customWidth="1"/>
    <col min="14082" max="14082" width="6.7109375" style="347" customWidth="1"/>
    <col min="14083" max="14083" width="7.28515625" style="347" customWidth="1"/>
    <col min="14084" max="14084" width="4.42578125" style="347" customWidth="1"/>
    <col min="14085" max="14085" width="4.28515625" style="347" customWidth="1"/>
    <col min="14086" max="14086" width="8.42578125" style="347" customWidth="1"/>
    <col min="14087" max="14100" width="3.7109375" style="347" customWidth="1"/>
    <col min="14101" max="14336" width="9.140625" style="347"/>
    <col min="14337" max="14337" width="13.28515625" style="347" customWidth="1"/>
    <col min="14338" max="14338" width="6.7109375" style="347" customWidth="1"/>
    <col min="14339" max="14339" width="7.28515625" style="347" customWidth="1"/>
    <col min="14340" max="14340" width="4.42578125" style="347" customWidth="1"/>
    <col min="14341" max="14341" width="4.28515625" style="347" customWidth="1"/>
    <col min="14342" max="14342" width="8.42578125" style="347" customWidth="1"/>
    <col min="14343" max="14356" width="3.7109375" style="347" customWidth="1"/>
    <col min="14357" max="14592" width="9.140625" style="347"/>
    <col min="14593" max="14593" width="13.28515625" style="347" customWidth="1"/>
    <col min="14594" max="14594" width="6.7109375" style="347" customWidth="1"/>
    <col min="14595" max="14595" width="7.28515625" style="347" customWidth="1"/>
    <col min="14596" max="14596" width="4.42578125" style="347" customWidth="1"/>
    <col min="14597" max="14597" width="4.28515625" style="347" customWidth="1"/>
    <col min="14598" max="14598" width="8.42578125" style="347" customWidth="1"/>
    <col min="14599" max="14612" width="3.7109375" style="347" customWidth="1"/>
    <col min="14613" max="14848" width="9.140625" style="347"/>
    <col min="14849" max="14849" width="13.28515625" style="347" customWidth="1"/>
    <col min="14850" max="14850" width="6.7109375" style="347" customWidth="1"/>
    <col min="14851" max="14851" width="7.28515625" style="347" customWidth="1"/>
    <col min="14852" max="14852" width="4.42578125" style="347" customWidth="1"/>
    <col min="14853" max="14853" width="4.28515625" style="347" customWidth="1"/>
    <col min="14854" max="14854" width="8.42578125" style="347" customWidth="1"/>
    <col min="14855" max="14868" width="3.7109375" style="347" customWidth="1"/>
    <col min="14869" max="15104" width="9.140625" style="347"/>
    <col min="15105" max="15105" width="13.28515625" style="347" customWidth="1"/>
    <col min="15106" max="15106" width="6.7109375" style="347" customWidth="1"/>
    <col min="15107" max="15107" width="7.28515625" style="347" customWidth="1"/>
    <col min="15108" max="15108" width="4.42578125" style="347" customWidth="1"/>
    <col min="15109" max="15109" width="4.28515625" style="347" customWidth="1"/>
    <col min="15110" max="15110" width="8.42578125" style="347" customWidth="1"/>
    <col min="15111" max="15124" width="3.7109375" style="347" customWidth="1"/>
    <col min="15125" max="15360" width="9.140625" style="347"/>
    <col min="15361" max="15361" width="13.28515625" style="347" customWidth="1"/>
    <col min="15362" max="15362" width="6.7109375" style="347" customWidth="1"/>
    <col min="15363" max="15363" width="7.28515625" style="347" customWidth="1"/>
    <col min="15364" max="15364" width="4.42578125" style="347" customWidth="1"/>
    <col min="15365" max="15365" width="4.28515625" style="347" customWidth="1"/>
    <col min="15366" max="15366" width="8.42578125" style="347" customWidth="1"/>
    <col min="15367" max="15380" width="3.7109375" style="347" customWidth="1"/>
    <col min="15381" max="15616" width="9.140625" style="347"/>
    <col min="15617" max="15617" width="13.28515625" style="347" customWidth="1"/>
    <col min="15618" max="15618" width="6.7109375" style="347" customWidth="1"/>
    <col min="15619" max="15619" width="7.28515625" style="347" customWidth="1"/>
    <col min="15620" max="15620" width="4.42578125" style="347" customWidth="1"/>
    <col min="15621" max="15621" width="4.28515625" style="347" customWidth="1"/>
    <col min="15622" max="15622" width="8.42578125" style="347" customWidth="1"/>
    <col min="15623" max="15636" width="3.7109375" style="347" customWidth="1"/>
    <col min="15637" max="15872" width="9.140625" style="347"/>
    <col min="15873" max="15873" width="13.28515625" style="347" customWidth="1"/>
    <col min="15874" max="15874" width="6.7109375" style="347" customWidth="1"/>
    <col min="15875" max="15875" width="7.28515625" style="347" customWidth="1"/>
    <col min="15876" max="15876" width="4.42578125" style="347" customWidth="1"/>
    <col min="15877" max="15877" width="4.28515625" style="347" customWidth="1"/>
    <col min="15878" max="15878" width="8.42578125" style="347" customWidth="1"/>
    <col min="15879" max="15892" width="3.7109375" style="347" customWidth="1"/>
    <col min="15893" max="16128" width="9.140625" style="347"/>
    <col min="16129" max="16129" width="13.28515625" style="347" customWidth="1"/>
    <col min="16130" max="16130" width="6.7109375" style="347" customWidth="1"/>
    <col min="16131" max="16131" width="7.28515625" style="347" customWidth="1"/>
    <col min="16132" max="16132" width="4.42578125" style="347" customWidth="1"/>
    <col min="16133" max="16133" width="4.28515625" style="347" customWidth="1"/>
    <col min="16134" max="16134" width="8.42578125" style="347" customWidth="1"/>
    <col min="16135" max="16148" width="3.7109375" style="347" customWidth="1"/>
    <col min="16149" max="16384" width="9.140625" style="347"/>
  </cols>
  <sheetData>
    <row r="1" spans="1:20">
      <c r="A1" s="344"/>
      <c r="B1" s="345"/>
      <c r="C1" s="345"/>
      <c r="D1" s="345"/>
      <c r="E1" s="345"/>
      <c r="F1" s="346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</row>
    <row r="2" spans="1:20">
      <c r="A2" s="344"/>
      <c r="B2" s="345"/>
      <c r="C2" s="345"/>
      <c r="D2" s="345"/>
      <c r="E2" s="345"/>
      <c r="F2" s="346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</row>
    <row r="3" spans="1:20">
      <c r="A3" s="344"/>
      <c r="B3" s="345"/>
      <c r="C3" s="345"/>
      <c r="D3" s="345"/>
      <c r="E3" s="345"/>
      <c r="F3" s="346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0">
      <c r="A4" s="344"/>
      <c r="B4" s="345"/>
      <c r="C4" s="345"/>
      <c r="D4" s="345"/>
      <c r="E4" s="345"/>
      <c r="F4" s="346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</row>
    <row r="5" spans="1:20">
      <c r="A5" s="344"/>
      <c r="B5" s="345"/>
      <c r="C5" s="345"/>
      <c r="D5" s="345"/>
      <c r="E5" s="345"/>
      <c r="F5" s="346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</row>
    <row r="6" spans="1:20" ht="31.5" customHeight="1">
      <c r="A6" s="344"/>
      <c r="B6" s="345"/>
      <c r="C6" s="345"/>
      <c r="D6" s="345"/>
      <c r="E6" s="348"/>
      <c r="F6" s="346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</row>
    <row r="7" spans="1:20">
      <c r="A7" s="344"/>
      <c r="B7" s="345"/>
      <c r="C7" s="345"/>
      <c r="D7" s="345"/>
      <c r="E7" s="345"/>
      <c r="F7" s="346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</row>
    <row r="8" spans="1:20">
      <c r="A8" s="344"/>
      <c r="B8" s="345"/>
      <c r="C8" s="345"/>
      <c r="D8" s="345"/>
      <c r="E8" s="345"/>
      <c r="F8" s="346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</row>
    <row r="9" spans="1:20">
      <c r="A9" s="344"/>
      <c r="B9" s="345"/>
      <c r="C9" s="345"/>
      <c r="D9" s="345"/>
      <c r="E9" s="345"/>
      <c r="F9" s="346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</row>
    <row r="10" spans="1:20">
      <c r="A10" s="344"/>
      <c r="B10" s="345"/>
      <c r="C10" s="345"/>
      <c r="D10" s="345"/>
      <c r="E10" s="345"/>
      <c r="F10" s="346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</row>
    <row r="11" spans="1:20">
      <c r="A11" s="344"/>
      <c r="B11" s="345"/>
      <c r="C11" s="345"/>
      <c r="D11" s="345"/>
      <c r="E11" s="345"/>
      <c r="F11" s="346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</row>
    <row r="12" spans="1:20">
      <c r="A12" s="344"/>
      <c r="B12" s="345"/>
      <c r="C12" s="345"/>
      <c r="D12" s="345"/>
      <c r="E12" s="345"/>
      <c r="F12" s="346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</row>
    <row r="13" spans="1:20">
      <c r="A13" s="344"/>
      <c r="B13" s="345"/>
      <c r="C13" s="345"/>
      <c r="D13" s="345"/>
      <c r="E13" s="345"/>
      <c r="F13" s="346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</row>
    <row r="14" spans="1:20">
      <c r="A14" s="344"/>
      <c r="B14" s="345"/>
      <c r="C14" s="345"/>
      <c r="D14" s="345"/>
      <c r="E14" s="345"/>
      <c r="F14" s="346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</row>
    <row r="15" spans="1:20">
      <c r="A15" s="344"/>
      <c r="B15" s="345"/>
      <c r="C15" s="345"/>
      <c r="D15" s="345"/>
      <c r="E15" s="345"/>
      <c r="F15" s="346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</row>
    <row r="16" spans="1:20">
      <c r="A16" s="344"/>
      <c r="B16" s="345"/>
      <c r="C16" s="345"/>
      <c r="D16" s="345"/>
      <c r="E16" s="345"/>
      <c r="F16" s="346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</row>
    <row r="17" spans="1:20">
      <c r="A17" s="344"/>
      <c r="B17" s="345"/>
      <c r="C17" s="345"/>
      <c r="D17" s="345"/>
      <c r="E17" s="345"/>
      <c r="F17" s="346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</row>
    <row r="18" spans="1:20">
      <c r="A18" s="344"/>
      <c r="B18" s="345"/>
      <c r="C18" s="345"/>
      <c r="D18" s="345"/>
      <c r="E18" s="345"/>
      <c r="F18" s="346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</row>
    <row r="19" spans="1:20">
      <c r="A19" s="344"/>
      <c r="B19" s="345"/>
      <c r="C19" s="345"/>
      <c r="D19" s="345"/>
      <c r="E19" s="345"/>
      <c r="F19" s="346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</row>
    <row r="20" spans="1:20">
      <c r="A20" s="344"/>
      <c r="B20" s="345"/>
      <c r="C20" s="345"/>
      <c r="D20" s="345"/>
      <c r="E20" s="345"/>
      <c r="F20" s="346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</row>
    <row r="21" spans="1:20">
      <c r="A21" s="344"/>
      <c r="B21" s="345"/>
      <c r="C21" s="345"/>
      <c r="D21" s="345"/>
      <c r="E21" s="345"/>
      <c r="F21" s="346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</row>
    <row r="22" spans="1:20">
      <c r="A22" s="344"/>
      <c r="B22" s="345"/>
      <c r="C22" s="345"/>
      <c r="D22" s="345"/>
      <c r="E22" s="345"/>
      <c r="F22" s="346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</row>
    <row r="23" spans="1:20">
      <c r="A23" s="344"/>
      <c r="B23" s="345"/>
      <c r="C23" s="345"/>
      <c r="D23" s="345"/>
      <c r="E23" s="345"/>
      <c r="F23" s="346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</row>
    <row r="24" spans="1:20">
      <c r="A24" s="344"/>
      <c r="B24" s="345"/>
      <c r="C24" s="345"/>
      <c r="D24" s="345"/>
      <c r="E24" s="345"/>
      <c r="F24" s="346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</row>
    <row r="25" spans="1:20">
      <c r="A25" s="344"/>
      <c r="B25" s="345"/>
      <c r="C25" s="345"/>
      <c r="D25" s="345"/>
      <c r="E25" s="345"/>
      <c r="F25" s="346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</row>
    <row r="26" spans="1:20">
      <c r="A26" s="344"/>
      <c r="B26" s="345"/>
      <c r="C26" s="345"/>
      <c r="D26" s="345"/>
      <c r="E26" s="345"/>
      <c r="F26" s="346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</row>
    <row r="27" spans="1:20">
      <c r="A27" s="344"/>
      <c r="B27" s="345"/>
      <c r="C27" s="345"/>
      <c r="D27" s="345"/>
      <c r="E27" s="345"/>
      <c r="F27" s="346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</row>
    <row r="28" spans="1:20">
      <c r="A28" s="344"/>
      <c r="B28" s="345"/>
      <c r="C28" s="345"/>
      <c r="D28" s="345"/>
      <c r="E28" s="345"/>
      <c r="F28" s="346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</row>
    <row r="29" spans="1:20">
      <c r="A29" s="344"/>
      <c r="B29" s="345"/>
      <c r="C29" s="345"/>
      <c r="D29" s="345"/>
      <c r="E29" s="345"/>
      <c r="F29" s="346"/>
      <c r="G29" s="345"/>
      <c r="H29" s="345"/>
      <c r="I29" s="345"/>
      <c r="J29" s="345"/>
      <c r="K29" s="345"/>
      <c r="L29" s="345"/>
      <c r="M29" s="345"/>
      <c r="N29" s="345"/>
      <c r="O29" s="345"/>
      <c r="P29" s="345" t="s">
        <v>507</v>
      </c>
      <c r="Q29" s="345"/>
      <c r="R29" s="345"/>
      <c r="S29" s="345"/>
      <c r="T29" s="345"/>
    </row>
    <row r="30" spans="1:20">
      <c r="A30" s="344"/>
      <c r="B30" s="345"/>
      <c r="C30" s="345"/>
      <c r="D30" s="345"/>
      <c r="E30" s="345"/>
      <c r="F30" s="346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</row>
    <row r="31" spans="1:20">
      <c r="A31" s="344"/>
      <c r="B31" s="345"/>
      <c r="C31" s="345"/>
      <c r="D31" s="345"/>
      <c r="E31" s="345"/>
      <c r="F31" s="346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</row>
    <row r="32" spans="1:20">
      <c r="A32" s="344"/>
      <c r="B32" s="345"/>
      <c r="C32" s="345"/>
      <c r="D32" s="345"/>
      <c r="E32" s="345"/>
      <c r="F32" s="346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</row>
    <row r="33" spans="1:20">
      <c r="A33" s="344"/>
      <c r="B33" s="345"/>
      <c r="C33" s="345"/>
      <c r="D33" s="345"/>
      <c r="E33" s="345"/>
      <c r="F33" s="346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</row>
    <row r="34" spans="1:20">
      <c r="A34" s="344"/>
      <c r="B34" s="345"/>
      <c r="C34" s="345"/>
      <c r="D34" s="345"/>
      <c r="E34" s="345"/>
      <c r="F34" s="346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</row>
    <row r="35" spans="1:20">
      <c r="A35" s="344"/>
      <c r="B35" s="345"/>
      <c r="C35" s="345"/>
      <c r="D35" s="345"/>
      <c r="E35" s="345"/>
      <c r="F35" s="346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</row>
    <row r="36" spans="1:20">
      <c r="A36" s="344"/>
      <c r="B36" s="345"/>
      <c r="C36" s="345"/>
      <c r="D36" s="345"/>
      <c r="E36" s="345"/>
      <c r="F36" s="346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</row>
    <row r="37" spans="1:20" ht="15" customHeight="1">
      <c r="A37" s="572" t="s">
        <v>508</v>
      </c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</row>
    <row r="38" spans="1:20" ht="14.25" customHeight="1">
      <c r="A38" s="349" t="s">
        <v>509</v>
      </c>
      <c r="B38" s="350"/>
      <c r="C38" s="350"/>
      <c r="D38" s="350"/>
      <c r="E38" s="350"/>
      <c r="F38" s="351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</row>
    <row r="39" spans="1:20" s="344" customFormat="1" ht="12.75" customHeight="1">
      <c r="A39" s="352"/>
      <c r="B39" s="562" t="s">
        <v>510</v>
      </c>
      <c r="C39" s="573" t="s">
        <v>511</v>
      </c>
      <c r="D39" s="560" t="s">
        <v>512</v>
      </c>
      <c r="E39" s="562" t="s">
        <v>513</v>
      </c>
      <c r="F39" s="574" t="s">
        <v>514</v>
      </c>
      <c r="G39" s="562" t="s">
        <v>515</v>
      </c>
      <c r="H39" s="562" t="s">
        <v>516</v>
      </c>
      <c r="I39" s="562" t="s">
        <v>517</v>
      </c>
      <c r="J39" s="562" t="s">
        <v>518</v>
      </c>
      <c r="K39" s="353"/>
      <c r="L39" s="562" t="s">
        <v>519</v>
      </c>
      <c r="M39" s="564" t="s">
        <v>520</v>
      </c>
      <c r="N39" s="566" t="s">
        <v>521</v>
      </c>
      <c r="O39" s="568" t="s">
        <v>522</v>
      </c>
      <c r="P39" s="570" t="s">
        <v>523</v>
      </c>
      <c r="Q39" s="560" t="s">
        <v>524</v>
      </c>
      <c r="R39" s="560" t="s">
        <v>525</v>
      </c>
      <c r="S39" s="562" t="s">
        <v>526</v>
      </c>
      <c r="T39" s="562" t="s">
        <v>527</v>
      </c>
    </row>
    <row r="40" spans="1:20" ht="63.75" customHeight="1">
      <c r="A40" s="354" t="s">
        <v>528</v>
      </c>
      <c r="B40" s="563"/>
      <c r="C40" s="562"/>
      <c r="D40" s="561"/>
      <c r="E40" s="563"/>
      <c r="F40" s="575"/>
      <c r="G40" s="563"/>
      <c r="H40" s="563"/>
      <c r="I40" s="563"/>
      <c r="J40" s="563"/>
      <c r="K40" s="356" t="s">
        <v>529</v>
      </c>
      <c r="L40" s="563"/>
      <c r="M40" s="565"/>
      <c r="N40" s="567"/>
      <c r="O40" s="569"/>
      <c r="P40" s="571"/>
      <c r="Q40" s="561"/>
      <c r="R40" s="561"/>
      <c r="S40" s="563"/>
      <c r="T40" s="563"/>
    </row>
    <row r="41" spans="1:20" s="361" customFormat="1" ht="14.25" customHeight="1">
      <c r="A41" s="38" t="s">
        <v>49</v>
      </c>
      <c r="B41" s="305">
        <v>1053</v>
      </c>
      <c r="C41" s="357">
        <f>D41/B41*10000</f>
        <v>37.986704653371319</v>
      </c>
      <c r="D41" s="358">
        <f>SUM(G41:T41)</f>
        <v>4</v>
      </c>
      <c r="E41" s="359">
        <v>1</v>
      </c>
      <c r="F41" s="360">
        <v>21800</v>
      </c>
      <c r="G41" s="359"/>
      <c r="H41" s="359"/>
      <c r="I41" s="359"/>
      <c r="J41" s="359"/>
      <c r="K41" s="359"/>
      <c r="L41" s="359"/>
      <c r="M41" s="359"/>
      <c r="N41" s="359"/>
      <c r="O41" s="359">
        <v>2</v>
      </c>
      <c r="P41" s="359">
        <v>2</v>
      </c>
      <c r="Q41" s="359"/>
      <c r="R41" s="359"/>
      <c r="S41" s="359"/>
      <c r="T41" s="359"/>
    </row>
    <row r="42" spans="1:20" s="361" customFormat="1" ht="14.25" customHeight="1">
      <c r="A42" s="41" t="s">
        <v>50</v>
      </c>
      <c r="B42" s="343">
        <v>1300</v>
      </c>
      <c r="C42" s="362">
        <f t="shared" ref="C42:C55" si="0">D42/B42*10000</f>
        <v>38.461538461538467</v>
      </c>
      <c r="D42" s="363">
        <f t="shared" ref="D42:D56" si="1">SUM(G42:T42)</f>
        <v>5</v>
      </c>
      <c r="E42" s="364">
        <v>4</v>
      </c>
      <c r="F42" s="312">
        <v>10000</v>
      </c>
      <c r="G42" s="364">
        <v>1</v>
      </c>
      <c r="H42" s="364"/>
      <c r="I42" s="364"/>
      <c r="J42" s="364"/>
      <c r="K42" s="364"/>
      <c r="L42" s="364">
        <v>1</v>
      </c>
      <c r="M42" s="364">
        <v>2</v>
      </c>
      <c r="N42" s="364"/>
      <c r="O42" s="364"/>
      <c r="P42" s="364">
        <v>1</v>
      </c>
      <c r="Q42" s="364"/>
      <c r="R42" s="364"/>
      <c r="S42" s="364"/>
      <c r="T42" s="364"/>
    </row>
    <row r="43" spans="1:20" s="361" customFormat="1" ht="14.25" customHeight="1">
      <c r="A43" s="41" t="s">
        <v>51</v>
      </c>
      <c r="B43" s="343">
        <v>1008</v>
      </c>
      <c r="C43" s="362">
        <f t="shared" si="0"/>
        <v>29.761904761904759</v>
      </c>
      <c r="D43" s="363">
        <f t="shared" si="1"/>
        <v>3</v>
      </c>
      <c r="E43" s="364">
        <v>4</v>
      </c>
      <c r="F43" s="312">
        <v>1500</v>
      </c>
      <c r="G43" s="364"/>
      <c r="H43" s="364"/>
      <c r="I43" s="364"/>
      <c r="J43" s="364"/>
      <c r="K43" s="364"/>
      <c r="L43" s="364"/>
      <c r="M43" s="364">
        <v>2</v>
      </c>
      <c r="N43" s="364">
        <v>1</v>
      </c>
      <c r="O43" s="364"/>
      <c r="P43" s="364"/>
      <c r="Q43" s="364"/>
      <c r="R43" s="364"/>
      <c r="S43" s="364"/>
      <c r="T43" s="364"/>
    </row>
    <row r="44" spans="1:20" s="361" customFormat="1" ht="14.25" customHeight="1">
      <c r="A44" s="41" t="s">
        <v>52</v>
      </c>
      <c r="B44" s="343">
        <v>669</v>
      </c>
      <c r="C44" s="362">
        <f t="shared" si="0"/>
        <v>14.947683109118087</v>
      </c>
      <c r="D44" s="363">
        <f t="shared" si="1"/>
        <v>1</v>
      </c>
      <c r="E44" s="365">
        <v>0</v>
      </c>
      <c r="F44" s="312">
        <v>0</v>
      </c>
      <c r="G44" s="364"/>
      <c r="H44" s="364"/>
      <c r="I44" s="364"/>
      <c r="J44" s="364"/>
      <c r="K44" s="364"/>
      <c r="L44" s="364"/>
      <c r="M44" s="364"/>
      <c r="N44" s="364"/>
      <c r="O44" s="365">
        <v>1</v>
      </c>
      <c r="P44" s="364"/>
      <c r="Q44" s="364"/>
      <c r="R44" s="364"/>
      <c r="S44" s="364"/>
      <c r="T44" s="363"/>
    </row>
    <row r="45" spans="1:20" s="361" customFormat="1" ht="14.25" customHeight="1">
      <c r="A45" s="41" t="s">
        <v>53</v>
      </c>
      <c r="B45" s="343">
        <v>757</v>
      </c>
      <c r="C45" s="362">
        <f t="shared" si="0"/>
        <v>52.840158520475562</v>
      </c>
      <c r="D45" s="363">
        <f t="shared" si="1"/>
        <v>4</v>
      </c>
      <c r="E45" s="364">
        <v>1</v>
      </c>
      <c r="F45" s="312">
        <v>1400</v>
      </c>
      <c r="G45" s="364"/>
      <c r="H45" s="364"/>
      <c r="I45" s="364"/>
      <c r="J45" s="364"/>
      <c r="K45" s="364"/>
      <c r="L45" s="364"/>
      <c r="M45" s="364"/>
      <c r="N45" s="364"/>
      <c r="O45" s="364">
        <v>4</v>
      </c>
      <c r="P45" s="364"/>
      <c r="Q45" s="364"/>
      <c r="R45" s="364"/>
      <c r="S45" s="364"/>
      <c r="T45" s="363"/>
    </row>
    <row r="46" spans="1:20" s="361" customFormat="1" ht="14.25" customHeight="1">
      <c r="A46" s="41" t="s">
        <v>54</v>
      </c>
      <c r="B46" s="343">
        <v>952</v>
      </c>
      <c r="C46" s="362">
        <f t="shared" si="0"/>
        <v>10.504201680672269</v>
      </c>
      <c r="D46" s="363">
        <f t="shared" si="1"/>
        <v>1</v>
      </c>
      <c r="E46" s="365">
        <v>0</v>
      </c>
      <c r="F46" s="312">
        <v>6000</v>
      </c>
      <c r="G46" s="364"/>
      <c r="H46" s="364"/>
      <c r="I46" s="364"/>
      <c r="J46" s="364"/>
      <c r="K46" s="364"/>
      <c r="L46" s="364"/>
      <c r="M46" s="364"/>
      <c r="N46" s="364"/>
      <c r="O46" s="364">
        <v>1</v>
      </c>
      <c r="P46" s="364"/>
      <c r="Q46" s="364"/>
      <c r="R46" s="364"/>
      <c r="S46" s="364"/>
      <c r="T46" s="363"/>
    </row>
    <row r="47" spans="1:20" s="361" customFormat="1" ht="14.25" customHeight="1">
      <c r="A47" s="41" t="s">
        <v>55</v>
      </c>
      <c r="B47" s="343">
        <v>1376</v>
      </c>
      <c r="C47" s="362">
        <f t="shared" si="0"/>
        <v>21.802325581395348</v>
      </c>
      <c r="D47" s="363">
        <f t="shared" si="1"/>
        <v>3</v>
      </c>
      <c r="E47" s="364">
        <v>6</v>
      </c>
      <c r="F47" s="312">
        <v>4500</v>
      </c>
      <c r="G47" s="364"/>
      <c r="H47" s="364"/>
      <c r="I47" s="364"/>
      <c r="J47" s="364"/>
      <c r="K47" s="364"/>
      <c r="L47" s="364"/>
      <c r="M47" s="364">
        <v>1</v>
      </c>
      <c r="N47" s="364"/>
      <c r="O47" s="364">
        <v>2</v>
      </c>
      <c r="P47" s="364"/>
      <c r="Q47" s="364"/>
      <c r="R47" s="364"/>
      <c r="S47" s="364"/>
      <c r="T47" s="363"/>
    </row>
    <row r="48" spans="1:20" s="361" customFormat="1" ht="14.25" customHeight="1">
      <c r="A48" s="41" t="s">
        <v>56</v>
      </c>
      <c r="B48" s="343">
        <v>1491</v>
      </c>
      <c r="C48" s="362">
        <f t="shared" si="0"/>
        <v>26.827632461435279</v>
      </c>
      <c r="D48" s="363">
        <f t="shared" si="1"/>
        <v>4</v>
      </c>
      <c r="E48" s="364">
        <v>5</v>
      </c>
      <c r="F48" s="312">
        <v>2060</v>
      </c>
      <c r="G48" s="364"/>
      <c r="H48" s="364"/>
      <c r="I48" s="364">
        <v>1</v>
      </c>
      <c r="J48" s="364"/>
      <c r="K48" s="364"/>
      <c r="L48" s="364"/>
      <c r="M48" s="364"/>
      <c r="N48" s="364">
        <v>1</v>
      </c>
      <c r="O48" s="364">
        <v>1</v>
      </c>
      <c r="P48" s="364"/>
      <c r="Q48" s="364"/>
      <c r="R48" s="364"/>
      <c r="S48" s="364"/>
      <c r="T48" s="363">
        <v>1</v>
      </c>
    </row>
    <row r="49" spans="1:20" s="361" customFormat="1" ht="14.25" customHeight="1">
      <c r="A49" s="41" t="s">
        <v>57</v>
      </c>
      <c r="B49" s="343">
        <v>1511</v>
      </c>
      <c r="C49" s="362">
        <f t="shared" si="0"/>
        <v>13.236267372600926</v>
      </c>
      <c r="D49" s="363">
        <f t="shared" si="1"/>
        <v>2</v>
      </c>
      <c r="E49" s="364">
        <v>1</v>
      </c>
      <c r="F49" s="312">
        <v>2700</v>
      </c>
      <c r="G49" s="364"/>
      <c r="H49" s="364"/>
      <c r="I49" s="364"/>
      <c r="J49" s="364"/>
      <c r="K49" s="364"/>
      <c r="L49" s="364"/>
      <c r="M49" s="364">
        <v>1</v>
      </c>
      <c r="N49" s="364"/>
      <c r="O49" s="364">
        <v>1</v>
      </c>
      <c r="P49" s="364"/>
      <c r="Q49" s="364"/>
      <c r="R49" s="364"/>
      <c r="S49" s="364"/>
      <c r="T49" s="363"/>
    </row>
    <row r="50" spans="1:20" s="361" customFormat="1" ht="14.25" customHeight="1">
      <c r="A50" s="41" t="s">
        <v>58</v>
      </c>
      <c r="B50" s="343">
        <v>1210</v>
      </c>
      <c r="C50" s="362">
        <f t="shared" si="0"/>
        <v>16.528925619834709</v>
      </c>
      <c r="D50" s="363">
        <f t="shared" si="1"/>
        <v>2</v>
      </c>
      <c r="E50" s="364">
        <v>1</v>
      </c>
      <c r="F50" s="312">
        <v>1350</v>
      </c>
      <c r="G50" s="364"/>
      <c r="H50" s="364"/>
      <c r="I50" s="364"/>
      <c r="J50" s="364"/>
      <c r="K50" s="364"/>
      <c r="L50" s="364"/>
      <c r="M50" s="364">
        <v>1</v>
      </c>
      <c r="N50" s="364"/>
      <c r="O50" s="364">
        <v>1</v>
      </c>
      <c r="P50" s="364"/>
      <c r="Q50" s="364"/>
      <c r="R50" s="364"/>
      <c r="S50" s="364"/>
      <c r="T50" s="363"/>
    </row>
    <row r="51" spans="1:20" s="361" customFormat="1" ht="14.25" customHeight="1">
      <c r="A51" s="41" t="s">
        <v>59</v>
      </c>
      <c r="B51" s="343">
        <v>1429</v>
      </c>
      <c r="C51" s="362">
        <f t="shared" si="0"/>
        <v>0</v>
      </c>
      <c r="D51" s="363">
        <f t="shared" si="1"/>
        <v>0</v>
      </c>
      <c r="E51" s="364">
        <v>1</v>
      </c>
      <c r="F51" s="312">
        <v>0</v>
      </c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3"/>
    </row>
    <row r="52" spans="1:20" s="361" customFormat="1" ht="14.25" customHeight="1">
      <c r="A52" s="41" t="s">
        <v>60</v>
      </c>
      <c r="B52" s="343">
        <v>1467</v>
      </c>
      <c r="C52" s="362">
        <f t="shared" si="0"/>
        <v>13.633265167007499</v>
      </c>
      <c r="D52" s="363">
        <f t="shared" si="1"/>
        <v>2</v>
      </c>
      <c r="E52" s="364">
        <v>1</v>
      </c>
      <c r="F52" s="312">
        <v>3000</v>
      </c>
      <c r="G52" s="364">
        <v>1</v>
      </c>
      <c r="H52" s="364"/>
      <c r="I52" s="364"/>
      <c r="J52" s="364"/>
      <c r="K52" s="364"/>
      <c r="L52" s="364"/>
      <c r="M52" s="364"/>
      <c r="N52" s="364"/>
      <c r="O52" s="364">
        <v>1</v>
      </c>
      <c r="P52" s="364"/>
      <c r="Q52" s="364"/>
      <c r="R52" s="364"/>
      <c r="S52" s="364"/>
      <c r="T52" s="363"/>
    </row>
    <row r="53" spans="1:20" s="361" customFormat="1" ht="14.25" customHeight="1">
      <c r="A53" s="41" t="s">
        <v>61</v>
      </c>
      <c r="B53" s="343">
        <v>3744</v>
      </c>
      <c r="C53" s="362">
        <f t="shared" si="0"/>
        <v>10.683760683760685</v>
      </c>
      <c r="D53" s="363">
        <f t="shared" si="1"/>
        <v>4</v>
      </c>
      <c r="E53" s="364">
        <v>5</v>
      </c>
      <c r="F53" s="312">
        <v>1000</v>
      </c>
      <c r="G53" s="364">
        <v>1</v>
      </c>
      <c r="H53" s="364"/>
      <c r="I53" s="364"/>
      <c r="J53" s="364"/>
      <c r="K53" s="364"/>
      <c r="L53" s="364">
        <v>1</v>
      </c>
      <c r="M53" s="364">
        <v>2</v>
      </c>
      <c r="N53" s="364"/>
      <c r="O53" s="364"/>
      <c r="P53" s="364"/>
      <c r="Q53" s="364"/>
      <c r="R53" s="364"/>
      <c r="S53" s="364"/>
      <c r="T53" s="363"/>
    </row>
    <row r="54" spans="1:20" s="361" customFormat="1" ht="14.25" customHeight="1">
      <c r="A54" s="41" t="s">
        <v>62</v>
      </c>
      <c r="B54" s="343">
        <v>9549</v>
      </c>
      <c r="C54" s="362">
        <f t="shared" si="0"/>
        <v>27.227981987642682</v>
      </c>
      <c r="D54" s="363">
        <f t="shared" si="1"/>
        <v>26</v>
      </c>
      <c r="E54" s="364">
        <v>22</v>
      </c>
      <c r="F54" s="312">
        <v>58076</v>
      </c>
      <c r="G54" s="364">
        <v>1</v>
      </c>
      <c r="H54" s="364"/>
      <c r="I54" s="364"/>
      <c r="J54" s="364"/>
      <c r="K54" s="364"/>
      <c r="L54" s="364">
        <v>3</v>
      </c>
      <c r="M54" s="364">
        <v>8</v>
      </c>
      <c r="N54" s="364">
        <v>6</v>
      </c>
      <c r="O54" s="364">
        <v>5</v>
      </c>
      <c r="P54" s="364">
        <v>1</v>
      </c>
      <c r="Q54" s="364"/>
      <c r="R54" s="364"/>
      <c r="S54" s="364"/>
      <c r="T54" s="363">
        <v>2</v>
      </c>
    </row>
    <row r="55" spans="1:20" s="361" customFormat="1" ht="14.25" customHeight="1">
      <c r="A55" s="41" t="s">
        <v>63</v>
      </c>
      <c r="B55" s="343">
        <v>1873</v>
      </c>
      <c r="C55" s="362">
        <f t="shared" si="0"/>
        <v>26.695141484249866</v>
      </c>
      <c r="D55" s="363">
        <f t="shared" si="1"/>
        <v>5</v>
      </c>
      <c r="E55" s="364">
        <v>3</v>
      </c>
      <c r="F55" s="312">
        <v>5500</v>
      </c>
      <c r="G55" s="364">
        <v>1</v>
      </c>
      <c r="H55" s="364"/>
      <c r="I55" s="364">
        <v>1</v>
      </c>
      <c r="J55" s="364"/>
      <c r="K55" s="364"/>
      <c r="L55" s="364">
        <v>1</v>
      </c>
      <c r="M55" s="364">
        <v>1</v>
      </c>
      <c r="N55" s="364"/>
      <c r="O55" s="364">
        <v>1</v>
      </c>
      <c r="P55" s="364"/>
      <c r="Q55" s="364"/>
      <c r="R55" s="364"/>
      <c r="S55" s="364"/>
      <c r="T55" s="363"/>
    </row>
    <row r="56" spans="1:20" s="361" customFormat="1" ht="14.25" customHeight="1">
      <c r="A56" s="41" t="s">
        <v>220</v>
      </c>
      <c r="B56" s="363"/>
      <c r="C56" s="317"/>
      <c r="D56" s="363">
        <f t="shared" si="1"/>
        <v>0</v>
      </c>
      <c r="E56" s="364">
        <v>4</v>
      </c>
      <c r="F56" s="312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</row>
    <row r="57" spans="1:20" s="361" customFormat="1" ht="17.25" customHeight="1">
      <c r="A57" s="366" t="s">
        <v>145</v>
      </c>
      <c r="B57" s="367">
        <f>SUM(B41:B55)</f>
        <v>29389</v>
      </c>
      <c r="C57" s="368">
        <f>D57/B57*10000</f>
        <v>22.457382013678586</v>
      </c>
      <c r="D57" s="367">
        <f>SUM(D41:D55)</f>
        <v>66</v>
      </c>
      <c r="E57" s="369">
        <f>SUM(E41:E56)</f>
        <v>59</v>
      </c>
      <c r="F57" s="370">
        <f>SUM(F41:F56)</f>
        <v>118886</v>
      </c>
      <c r="G57" s="369">
        <f>SUM(G41:G55)</f>
        <v>5</v>
      </c>
      <c r="H57" s="369">
        <f>SUM(H41:H55)</f>
        <v>0</v>
      </c>
      <c r="I57" s="369">
        <f t="shared" ref="I57:T57" si="2">SUM(I41:I55)</f>
        <v>2</v>
      </c>
      <c r="J57" s="369">
        <f t="shared" si="2"/>
        <v>0</v>
      </c>
      <c r="K57" s="369">
        <f t="shared" si="2"/>
        <v>0</v>
      </c>
      <c r="L57" s="369">
        <f t="shared" si="2"/>
        <v>6</v>
      </c>
      <c r="M57" s="369">
        <f t="shared" si="2"/>
        <v>18</v>
      </c>
      <c r="N57" s="369">
        <f t="shared" si="2"/>
        <v>8</v>
      </c>
      <c r="O57" s="369">
        <f t="shared" si="2"/>
        <v>20</v>
      </c>
      <c r="P57" s="369">
        <f t="shared" si="2"/>
        <v>4</v>
      </c>
      <c r="Q57" s="369">
        <f t="shared" si="2"/>
        <v>0</v>
      </c>
      <c r="R57" s="369">
        <f t="shared" si="2"/>
        <v>0</v>
      </c>
      <c r="S57" s="369">
        <f t="shared" si="2"/>
        <v>0</v>
      </c>
      <c r="T57" s="369">
        <f t="shared" si="2"/>
        <v>3</v>
      </c>
    </row>
  </sheetData>
  <mergeCells count="19"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9" sqref="G9"/>
    </sheetView>
  </sheetViews>
  <sheetFormatPr defaultRowHeight="12.75"/>
  <cols>
    <col min="1" max="1" width="5.28515625" style="65" customWidth="1"/>
    <col min="2" max="2" width="37.85546875" style="383" customWidth="1"/>
    <col min="3" max="3" width="8" style="65" customWidth="1"/>
    <col min="4" max="4" width="10" style="65" customWidth="1"/>
    <col min="5" max="5" width="8.42578125" style="65" customWidth="1"/>
    <col min="6" max="256" width="9.140625" style="64"/>
    <col min="257" max="257" width="5.28515625" style="64" customWidth="1"/>
    <col min="258" max="258" width="37.85546875" style="64" customWidth="1"/>
    <col min="259" max="259" width="8" style="64" customWidth="1"/>
    <col min="260" max="260" width="10" style="64" customWidth="1"/>
    <col min="261" max="261" width="8.42578125" style="64" customWidth="1"/>
    <col min="262" max="512" width="9.140625" style="64"/>
    <col min="513" max="513" width="5.28515625" style="64" customWidth="1"/>
    <col min="514" max="514" width="37.85546875" style="64" customWidth="1"/>
    <col min="515" max="515" width="8" style="64" customWidth="1"/>
    <col min="516" max="516" width="10" style="64" customWidth="1"/>
    <col min="517" max="517" width="8.42578125" style="64" customWidth="1"/>
    <col min="518" max="768" width="9.140625" style="64"/>
    <col min="769" max="769" width="5.28515625" style="64" customWidth="1"/>
    <col min="770" max="770" width="37.85546875" style="64" customWidth="1"/>
    <col min="771" max="771" width="8" style="64" customWidth="1"/>
    <col min="772" max="772" width="10" style="64" customWidth="1"/>
    <col min="773" max="773" width="8.42578125" style="64" customWidth="1"/>
    <col min="774" max="1024" width="9.140625" style="64"/>
    <col min="1025" max="1025" width="5.28515625" style="64" customWidth="1"/>
    <col min="1026" max="1026" width="37.85546875" style="64" customWidth="1"/>
    <col min="1027" max="1027" width="8" style="64" customWidth="1"/>
    <col min="1028" max="1028" width="10" style="64" customWidth="1"/>
    <col min="1029" max="1029" width="8.42578125" style="64" customWidth="1"/>
    <col min="1030" max="1280" width="9.140625" style="64"/>
    <col min="1281" max="1281" width="5.28515625" style="64" customWidth="1"/>
    <col min="1282" max="1282" width="37.85546875" style="64" customWidth="1"/>
    <col min="1283" max="1283" width="8" style="64" customWidth="1"/>
    <col min="1284" max="1284" width="10" style="64" customWidth="1"/>
    <col min="1285" max="1285" width="8.42578125" style="64" customWidth="1"/>
    <col min="1286" max="1536" width="9.140625" style="64"/>
    <col min="1537" max="1537" width="5.28515625" style="64" customWidth="1"/>
    <col min="1538" max="1538" width="37.85546875" style="64" customWidth="1"/>
    <col min="1539" max="1539" width="8" style="64" customWidth="1"/>
    <col min="1540" max="1540" width="10" style="64" customWidth="1"/>
    <col min="1541" max="1541" width="8.42578125" style="64" customWidth="1"/>
    <col min="1542" max="1792" width="9.140625" style="64"/>
    <col min="1793" max="1793" width="5.28515625" style="64" customWidth="1"/>
    <col min="1794" max="1794" width="37.85546875" style="64" customWidth="1"/>
    <col min="1795" max="1795" width="8" style="64" customWidth="1"/>
    <col min="1796" max="1796" width="10" style="64" customWidth="1"/>
    <col min="1797" max="1797" width="8.42578125" style="64" customWidth="1"/>
    <col min="1798" max="2048" width="9.140625" style="64"/>
    <col min="2049" max="2049" width="5.28515625" style="64" customWidth="1"/>
    <col min="2050" max="2050" width="37.85546875" style="64" customWidth="1"/>
    <col min="2051" max="2051" width="8" style="64" customWidth="1"/>
    <col min="2052" max="2052" width="10" style="64" customWidth="1"/>
    <col min="2053" max="2053" width="8.42578125" style="64" customWidth="1"/>
    <col min="2054" max="2304" width="9.140625" style="64"/>
    <col min="2305" max="2305" width="5.28515625" style="64" customWidth="1"/>
    <col min="2306" max="2306" width="37.85546875" style="64" customWidth="1"/>
    <col min="2307" max="2307" width="8" style="64" customWidth="1"/>
    <col min="2308" max="2308" width="10" style="64" customWidth="1"/>
    <col min="2309" max="2309" width="8.42578125" style="64" customWidth="1"/>
    <col min="2310" max="2560" width="9.140625" style="64"/>
    <col min="2561" max="2561" width="5.28515625" style="64" customWidth="1"/>
    <col min="2562" max="2562" width="37.85546875" style="64" customWidth="1"/>
    <col min="2563" max="2563" width="8" style="64" customWidth="1"/>
    <col min="2564" max="2564" width="10" style="64" customWidth="1"/>
    <col min="2565" max="2565" width="8.42578125" style="64" customWidth="1"/>
    <col min="2566" max="2816" width="9.140625" style="64"/>
    <col min="2817" max="2817" width="5.28515625" style="64" customWidth="1"/>
    <col min="2818" max="2818" width="37.85546875" style="64" customWidth="1"/>
    <col min="2819" max="2819" width="8" style="64" customWidth="1"/>
    <col min="2820" max="2820" width="10" style="64" customWidth="1"/>
    <col min="2821" max="2821" width="8.42578125" style="64" customWidth="1"/>
    <col min="2822" max="3072" width="9.140625" style="64"/>
    <col min="3073" max="3073" width="5.28515625" style="64" customWidth="1"/>
    <col min="3074" max="3074" width="37.85546875" style="64" customWidth="1"/>
    <col min="3075" max="3075" width="8" style="64" customWidth="1"/>
    <col min="3076" max="3076" width="10" style="64" customWidth="1"/>
    <col min="3077" max="3077" width="8.42578125" style="64" customWidth="1"/>
    <col min="3078" max="3328" width="9.140625" style="64"/>
    <col min="3329" max="3329" width="5.28515625" style="64" customWidth="1"/>
    <col min="3330" max="3330" width="37.85546875" style="64" customWidth="1"/>
    <col min="3331" max="3331" width="8" style="64" customWidth="1"/>
    <col min="3332" max="3332" width="10" style="64" customWidth="1"/>
    <col min="3333" max="3333" width="8.42578125" style="64" customWidth="1"/>
    <col min="3334" max="3584" width="9.140625" style="64"/>
    <col min="3585" max="3585" width="5.28515625" style="64" customWidth="1"/>
    <col min="3586" max="3586" width="37.85546875" style="64" customWidth="1"/>
    <col min="3587" max="3587" width="8" style="64" customWidth="1"/>
    <col min="3588" max="3588" width="10" style="64" customWidth="1"/>
    <col min="3589" max="3589" width="8.42578125" style="64" customWidth="1"/>
    <col min="3590" max="3840" width="9.140625" style="64"/>
    <col min="3841" max="3841" width="5.28515625" style="64" customWidth="1"/>
    <col min="3842" max="3842" width="37.85546875" style="64" customWidth="1"/>
    <col min="3843" max="3843" width="8" style="64" customWidth="1"/>
    <col min="3844" max="3844" width="10" style="64" customWidth="1"/>
    <col min="3845" max="3845" width="8.42578125" style="64" customWidth="1"/>
    <col min="3846" max="4096" width="9.140625" style="64"/>
    <col min="4097" max="4097" width="5.28515625" style="64" customWidth="1"/>
    <col min="4098" max="4098" width="37.85546875" style="64" customWidth="1"/>
    <col min="4099" max="4099" width="8" style="64" customWidth="1"/>
    <col min="4100" max="4100" width="10" style="64" customWidth="1"/>
    <col min="4101" max="4101" width="8.42578125" style="64" customWidth="1"/>
    <col min="4102" max="4352" width="9.140625" style="64"/>
    <col min="4353" max="4353" width="5.28515625" style="64" customWidth="1"/>
    <col min="4354" max="4354" width="37.85546875" style="64" customWidth="1"/>
    <col min="4355" max="4355" width="8" style="64" customWidth="1"/>
    <col min="4356" max="4356" width="10" style="64" customWidth="1"/>
    <col min="4357" max="4357" width="8.42578125" style="64" customWidth="1"/>
    <col min="4358" max="4608" width="9.140625" style="64"/>
    <col min="4609" max="4609" width="5.28515625" style="64" customWidth="1"/>
    <col min="4610" max="4610" width="37.85546875" style="64" customWidth="1"/>
    <col min="4611" max="4611" width="8" style="64" customWidth="1"/>
    <col min="4612" max="4612" width="10" style="64" customWidth="1"/>
    <col min="4613" max="4613" width="8.42578125" style="64" customWidth="1"/>
    <col min="4614" max="4864" width="9.140625" style="64"/>
    <col min="4865" max="4865" width="5.28515625" style="64" customWidth="1"/>
    <col min="4866" max="4866" width="37.85546875" style="64" customWidth="1"/>
    <col min="4867" max="4867" width="8" style="64" customWidth="1"/>
    <col min="4868" max="4868" width="10" style="64" customWidth="1"/>
    <col min="4869" max="4869" width="8.42578125" style="64" customWidth="1"/>
    <col min="4870" max="5120" width="9.140625" style="64"/>
    <col min="5121" max="5121" width="5.28515625" style="64" customWidth="1"/>
    <col min="5122" max="5122" width="37.85546875" style="64" customWidth="1"/>
    <col min="5123" max="5123" width="8" style="64" customWidth="1"/>
    <col min="5124" max="5124" width="10" style="64" customWidth="1"/>
    <col min="5125" max="5125" width="8.42578125" style="64" customWidth="1"/>
    <col min="5126" max="5376" width="9.140625" style="64"/>
    <col min="5377" max="5377" width="5.28515625" style="64" customWidth="1"/>
    <col min="5378" max="5378" width="37.85546875" style="64" customWidth="1"/>
    <col min="5379" max="5379" width="8" style="64" customWidth="1"/>
    <col min="5380" max="5380" width="10" style="64" customWidth="1"/>
    <col min="5381" max="5381" width="8.42578125" style="64" customWidth="1"/>
    <col min="5382" max="5632" width="9.140625" style="64"/>
    <col min="5633" max="5633" width="5.28515625" style="64" customWidth="1"/>
    <col min="5634" max="5634" width="37.85546875" style="64" customWidth="1"/>
    <col min="5635" max="5635" width="8" style="64" customWidth="1"/>
    <col min="5636" max="5636" width="10" style="64" customWidth="1"/>
    <col min="5637" max="5637" width="8.42578125" style="64" customWidth="1"/>
    <col min="5638" max="5888" width="9.140625" style="64"/>
    <col min="5889" max="5889" width="5.28515625" style="64" customWidth="1"/>
    <col min="5890" max="5890" width="37.85546875" style="64" customWidth="1"/>
    <col min="5891" max="5891" width="8" style="64" customWidth="1"/>
    <col min="5892" max="5892" width="10" style="64" customWidth="1"/>
    <col min="5893" max="5893" width="8.42578125" style="64" customWidth="1"/>
    <col min="5894" max="6144" width="9.140625" style="64"/>
    <col min="6145" max="6145" width="5.28515625" style="64" customWidth="1"/>
    <col min="6146" max="6146" width="37.85546875" style="64" customWidth="1"/>
    <col min="6147" max="6147" width="8" style="64" customWidth="1"/>
    <col min="6148" max="6148" width="10" style="64" customWidth="1"/>
    <col min="6149" max="6149" width="8.42578125" style="64" customWidth="1"/>
    <col min="6150" max="6400" width="9.140625" style="64"/>
    <col min="6401" max="6401" width="5.28515625" style="64" customWidth="1"/>
    <col min="6402" max="6402" width="37.85546875" style="64" customWidth="1"/>
    <col min="6403" max="6403" width="8" style="64" customWidth="1"/>
    <col min="6404" max="6404" width="10" style="64" customWidth="1"/>
    <col min="6405" max="6405" width="8.42578125" style="64" customWidth="1"/>
    <col min="6406" max="6656" width="9.140625" style="64"/>
    <col min="6657" max="6657" width="5.28515625" style="64" customWidth="1"/>
    <col min="6658" max="6658" width="37.85546875" style="64" customWidth="1"/>
    <col min="6659" max="6659" width="8" style="64" customWidth="1"/>
    <col min="6660" max="6660" width="10" style="64" customWidth="1"/>
    <col min="6661" max="6661" width="8.42578125" style="64" customWidth="1"/>
    <col min="6662" max="6912" width="9.140625" style="64"/>
    <col min="6913" max="6913" width="5.28515625" style="64" customWidth="1"/>
    <col min="6914" max="6914" width="37.85546875" style="64" customWidth="1"/>
    <col min="6915" max="6915" width="8" style="64" customWidth="1"/>
    <col min="6916" max="6916" width="10" style="64" customWidth="1"/>
    <col min="6917" max="6917" width="8.42578125" style="64" customWidth="1"/>
    <col min="6918" max="7168" width="9.140625" style="64"/>
    <col min="7169" max="7169" width="5.28515625" style="64" customWidth="1"/>
    <col min="7170" max="7170" width="37.85546875" style="64" customWidth="1"/>
    <col min="7171" max="7171" width="8" style="64" customWidth="1"/>
    <col min="7172" max="7172" width="10" style="64" customWidth="1"/>
    <col min="7173" max="7173" width="8.42578125" style="64" customWidth="1"/>
    <col min="7174" max="7424" width="9.140625" style="64"/>
    <col min="7425" max="7425" width="5.28515625" style="64" customWidth="1"/>
    <col min="7426" max="7426" width="37.85546875" style="64" customWidth="1"/>
    <col min="7427" max="7427" width="8" style="64" customWidth="1"/>
    <col min="7428" max="7428" width="10" style="64" customWidth="1"/>
    <col min="7429" max="7429" width="8.42578125" style="64" customWidth="1"/>
    <col min="7430" max="7680" width="9.140625" style="64"/>
    <col min="7681" max="7681" width="5.28515625" style="64" customWidth="1"/>
    <col min="7682" max="7682" width="37.85546875" style="64" customWidth="1"/>
    <col min="7683" max="7683" width="8" style="64" customWidth="1"/>
    <col min="7684" max="7684" width="10" style="64" customWidth="1"/>
    <col min="7685" max="7685" width="8.42578125" style="64" customWidth="1"/>
    <col min="7686" max="7936" width="9.140625" style="64"/>
    <col min="7937" max="7937" width="5.28515625" style="64" customWidth="1"/>
    <col min="7938" max="7938" width="37.85546875" style="64" customWidth="1"/>
    <col min="7939" max="7939" width="8" style="64" customWidth="1"/>
    <col min="7940" max="7940" width="10" style="64" customWidth="1"/>
    <col min="7941" max="7941" width="8.42578125" style="64" customWidth="1"/>
    <col min="7942" max="8192" width="9.140625" style="64"/>
    <col min="8193" max="8193" width="5.28515625" style="64" customWidth="1"/>
    <col min="8194" max="8194" width="37.85546875" style="64" customWidth="1"/>
    <col min="8195" max="8195" width="8" style="64" customWidth="1"/>
    <col min="8196" max="8196" width="10" style="64" customWidth="1"/>
    <col min="8197" max="8197" width="8.42578125" style="64" customWidth="1"/>
    <col min="8198" max="8448" width="9.140625" style="64"/>
    <col min="8449" max="8449" width="5.28515625" style="64" customWidth="1"/>
    <col min="8450" max="8450" width="37.85546875" style="64" customWidth="1"/>
    <col min="8451" max="8451" width="8" style="64" customWidth="1"/>
    <col min="8452" max="8452" width="10" style="64" customWidth="1"/>
    <col min="8453" max="8453" width="8.42578125" style="64" customWidth="1"/>
    <col min="8454" max="8704" width="9.140625" style="64"/>
    <col min="8705" max="8705" width="5.28515625" style="64" customWidth="1"/>
    <col min="8706" max="8706" width="37.85546875" style="64" customWidth="1"/>
    <col min="8707" max="8707" width="8" style="64" customWidth="1"/>
    <col min="8708" max="8708" width="10" style="64" customWidth="1"/>
    <col min="8709" max="8709" width="8.42578125" style="64" customWidth="1"/>
    <col min="8710" max="8960" width="9.140625" style="64"/>
    <col min="8961" max="8961" width="5.28515625" style="64" customWidth="1"/>
    <col min="8962" max="8962" width="37.85546875" style="64" customWidth="1"/>
    <col min="8963" max="8963" width="8" style="64" customWidth="1"/>
    <col min="8964" max="8964" width="10" style="64" customWidth="1"/>
    <col min="8965" max="8965" width="8.42578125" style="64" customWidth="1"/>
    <col min="8966" max="9216" width="9.140625" style="64"/>
    <col min="9217" max="9217" width="5.28515625" style="64" customWidth="1"/>
    <col min="9218" max="9218" width="37.85546875" style="64" customWidth="1"/>
    <col min="9219" max="9219" width="8" style="64" customWidth="1"/>
    <col min="9220" max="9220" width="10" style="64" customWidth="1"/>
    <col min="9221" max="9221" width="8.42578125" style="64" customWidth="1"/>
    <col min="9222" max="9472" width="9.140625" style="64"/>
    <col min="9473" max="9473" width="5.28515625" style="64" customWidth="1"/>
    <col min="9474" max="9474" width="37.85546875" style="64" customWidth="1"/>
    <col min="9475" max="9475" width="8" style="64" customWidth="1"/>
    <col min="9476" max="9476" width="10" style="64" customWidth="1"/>
    <col min="9477" max="9477" width="8.42578125" style="64" customWidth="1"/>
    <col min="9478" max="9728" width="9.140625" style="64"/>
    <col min="9729" max="9729" width="5.28515625" style="64" customWidth="1"/>
    <col min="9730" max="9730" width="37.85546875" style="64" customWidth="1"/>
    <col min="9731" max="9731" width="8" style="64" customWidth="1"/>
    <col min="9732" max="9732" width="10" style="64" customWidth="1"/>
    <col min="9733" max="9733" width="8.42578125" style="64" customWidth="1"/>
    <col min="9734" max="9984" width="9.140625" style="64"/>
    <col min="9985" max="9985" width="5.28515625" style="64" customWidth="1"/>
    <col min="9986" max="9986" width="37.85546875" style="64" customWidth="1"/>
    <col min="9987" max="9987" width="8" style="64" customWidth="1"/>
    <col min="9988" max="9988" width="10" style="64" customWidth="1"/>
    <col min="9989" max="9989" width="8.42578125" style="64" customWidth="1"/>
    <col min="9990" max="10240" width="9.140625" style="64"/>
    <col min="10241" max="10241" width="5.28515625" style="64" customWidth="1"/>
    <col min="10242" max="10242" width="37.85546875" style="64" customWidth="1"/>
    <col min="10243" max="10243" width="8" style="64" customWidth="1"/>
    <col min="10244" max="10244" width="10" style="64" customWidth="1"/>
    <col min="10245" max="10245" width="8.42578125" style="64" customWidth="1"/>
    <col min="10246" max="10496" width="9.140625" style="64"/>
    <col min="10497" max="10497" width="5.28515625" style="64" customWidth="1"/>
    <col min="10498" max="10498" width="37.85546875" style="64" customWidth="1"/>
    <col min="10499" max="10499" width="8" style="64" customWidth="1"/>
    <col min="10500" max="10500" width="10" style="64" customWidth="1"/>
    <col min="10501" max="10501" width="8.42578125" style="64" customWidth="1"/>
    <col min="10502" max="10752" width="9.140625" style="64"/>
    <col min="10753" max="10753" width="5.28515625" style="64" customWidth="1"/>
    <col min="10754" max="10754" width="37.85546875" style="64" customWidth="1"/>
    <col min="10755" max="10755" width="8" style="64" customWidth="1"/>
    <col min="10756" max="10756" width="10" style="64" customWidth="1"/>
    <col min="10757" max="10757" width="8.42578125" style="64" customWidth="1"/>
    <col min="10758" max="11008" width="9.140625" style="64"/>
    <col min="11009" max="11009" width="5.28515625" style="64" customWidth="1"/>
    <col min="11010" max="11010" width="37.85546875" style="64" customWidth="1"/>
    <col min="11011" max="11011" width="8" style="64" customWidth="1"/>
    <col min="11012" max="11012" width="10" style="64" customWidth="1"/>
    <col min="11013" max="11013" width="8.42578125" style="64" customWidth="1"/>
    <col min="11014" max="11264" width="9.140625" style="64"/>
    <col min="11265" max="11265" width="5.28515625" style="64" customWidth="1"/>
    <col min="11266" max="11266" width="37.85546875" style="64" customWidth="1"/>
    <col min="11267" max="11267" width="8" style="64" customWidth="1"/>
    <col min="11268" max="11268" width="10" style="64" customWidth="1"/>
    <col min="11269" max="11269" width="8.42578125" style="64" customWidth="1"/>
    <col min="11270" max="11520" width="9.140625" style="64"/>
    <col min="11521" max="11521" width="5.28515625" style="64" customWidth="1"/>
    <col min="11522" max="11522" width="37.85546875" style="64" customWidth="1"/>
    <col min="11523" max="11523" width="8" style="64" customWidth="1"/>
    <col min="11524" max="11524" width="10" style="64" customWidth="1"/>
    <col min="11525" max="11525" width="8.42578125" style="64" customWidth="1"/>
    <col min="11526" max="11776" width="9.140625" style="64"/>
    <col min="11777" max="11777" width="5.28515625" style="64" customWidth="1"/>
    <col min="11778" max="11778" width="37.85546875" style="64" customWidth="1"/>
    <col min="11779" max="11779" width="8" style="64" customWidth="1"/>
    <col min="11780" max="11780" width="10" style="64" customWidth="1"/>
    <col min="11781" max="11781" width="8.42578125" style="64" customWidth="1"/>
    <col min="11782" max="12032" width="9.140625" style="64"/>
    <col min="12033" max="12033" width="5.28515625" style="64" customWidth="1"/>
    <col min="12034" max="12034" width="37.85546875" style="64" customWidth="1"/>
    <col min="12035" max="12035" width="8" style="64" customWidth="1"/>
    <col min="12036" max="12036" width="10" style="64" customWidth="1"/>
    <col min="12037" max="12037" width="8.42578125" style="64" customWidth="1"/>
    <col min="12038" max="12288" width="9.140625" style="64"/>
    <col min="12289" max="12289" width="5.28515625" style="64" customWidth="1"/>
    <col min="12290" max="12290" width="37.85546875" style="64" customWidth="1"/>
    <col min="12291" max="12291" width="8" style="64" customWidth="1"/>
    <col min="12292" max="12292" width="10" style="64" customWidth="1"/>
    <col min="12293" max="12293" width="8.42578125" style="64" customWidth="1"/>
    <col min="12294" max="12544" width="9.140625" style="64"/>
    <col min="12545" max="12545" width="5.28515625" style="64" customWidth="1"/>
    <col min="12546" max="12546" width="37.85546875" style="64" customWidth="1"/>
    <col min="12547" max="12547" width="8" style="64" customWidth="1"/>
    <col min="12548" max="12548" width="10" style="64" customWidth="1"/>
    <col min="12549" max="12549" width="8.42578125" style="64" customWidth="1"/>
    <col min="12550" max="12800" width="9.140625" style="64"/>
    <col min="12801" max="12801" width="5.28515625" style="64" customWidth="1"/>
    <col min="12802" max="12802" width="37.85546875" style="64" customWidth="1"/>
    <col min="12803" max="12803" width="8" style="64" customWidth="1"/>
    <col min="12804" max="12804" width="10" style="64" customWidth="1"/>
    <col min="12805" max="12805" width="8.42578125" style="64" customWidth="1"/>
    <col min="12806" max="13056" width="9.140625" style="64"/>
    <col min="13057" max="13057" width="5.28515625" style="64" customWidth="1"/>
    <col min="13058" max="13058" width="37.85546875" style="64" customWidth="1"/>
    <col min="13059" max="13059" width="8" style="64" customWidth="1"/>
    <col min="13060" max="13060" width="10" style="64" customWidth="1"/>
    <col min="13061" max="13061" width="8.42578125" style="64" customWidth="1"/>
    <col min="13062" max="13312" width="9.140625" style="64"/>
    <col min="13313" max="13313" width="5.28515625" style="64" customWidth="1"/>
    <col min="13314" max="13314" width="37.85546875" style="64" customWidth="1"/>
    <col min="13315" max="13315" width="8" style="64" customWidth="1"/>
    <col min="13316" max="13316" width="10" style="64" customWidth="1"/>
    <col min="13317" max="13317" width="8.42578125" style="64" customWidth="1"/>
    <col min="13318" max="13568" width="9.140625" style="64"/>
    <col min="13569" max="13569" width="5.28515625" style="64" customWidth="1"/>
    <col min="13570" max="13570" width="37.85546875" style="64" customWidth="1"/>
    <col min="13571" max="13571" width="8" style="64" customWidth="1"/>
    <col min="13572" max="13572" width="10" style="64" customWidth="1"/>
    <col min="13573" max="13573" width="8.42578125" style="64" customWidth="1"/>
    <col min="13574" max="13824" width="9.140625" style="64"/>
    <col min="13825" max="13825" width="5.28515625" style="64" customWidth="1"/>
    <col min="13826" max="13826" width="37.85546875" style="64" customWidth="1"/>
    <col min="13827" max="13827" width="8" style="64" customWidth="1"/>
    <col min="13828" max="13828" width="10" style="64" customWidth="1"/>
    <col min="13829" max="13829" width="8.42578125" style="64" customWidth="1"/>
    <col min="13830" max="14080" width="9.140625" style="64"/>
    <col min="14081" max="14081" width="5.28515625" style="64" customWidth="1"/>
    <col min="14082" max="14082" width="37.85546875" style="64" customWidth="1"/>
    <col min="14083" max="14083" width="8" style="64" customWidth="1"/>
    <col min="14084" max="14084" width="10" style="64" customWidth="1"/>
    <col min="14085" max="14085" width="8.42578125" style="64" customWidth="1"/>
    <col min="14086" max="14336" width="9.140625" style="64"/>
    <col min="14337" max="14337" width="5.28515625" style="64" customWidth="1"/>
    <col min="14338" max="14338" width="37.85546875" style="64" customWidth="1"/>
    <col min="14339" max="14339" width="8" style="64" customWidth="1"/>
    <col min="14340" max="14340" width="10" style="64" customWidth="1"/>
    <col min="14341" max="14341" width="8.42578125" style="64" customWidth="1"/>
    <col min="14342" max="14592" width="9.140625" style="64"/>
    <col min="14593" max="14593" width="5.28515625" style="64" customWidth="1"/>
    <col min="14594" max="14594" width="37.85546875" style="64" customWidth="1"/>
    <col min="14595" max="14595" width="8" style="64" customWidth="1"/>
    <col min="14596" max="14596" width="10" style="64" customWidth="1"/>
    <col min="14597" max="14597" width="8.42578125" style="64" customWidth="1"/>
    <col min="14598" max="14848" width="9.140625" style="64"/>
    <col min="14849" max="14849" width="5.28515625" style="64" customWidth="1"/>
    <col min="14850" max="14850" width="37.85546875" style="64" customWidth="1"/>
    <col min="14851" max="14851" width="8" style="64" customWidth="1"/>
    <col min="14852" max="14852" width="10" style="64" customWidth="1"/>
    <col min="14853" max="14853" width="8.42578125" style="64" customWidth="1"/>
    <col min="14854" max="15104" width="9.140625" style="64"/>
    <col min="15105" max="15105" width="5.28515625" style="64" customWidth="1"/>
    <col min="15106" max="15106" width="37.85546875" style="64" customWidth="1"/>
    <col min="15107" max="15107" width="8" style="64" customWidth="1"/>
    <col min="15108" max="15108" width="10" style="64" customWidth="1"/>
    <col min="15109" max="15109" width="8.42578125" style="64" customWidth="1"/>
    <col min="15110" max="15360" width="9.140625" style="64"/>
    <col min="15361" max="15361" width="5.28515625" style="64" customWidth="1"/>
    <col min="15362" max="15362" width="37.85546875" style="64" customWidth="1"/>
    <col min="15363" max="15363" width="8" style="64" customWidth="1"/>
    <col min="15364" max="15364" width="10" style="64" customWidth="1"/>
    <col min="15365" max="15365" width="8.42578125" style="64" customWidth="1"/>
    <col min="15366" max="15616" width="9.140625" style="64"/>
    <col min="15617" max="15617" width="5.28515625" style="64" customWidth="1"/>
    <col min="15618" max="15618" width="37.85546875" style="64" customWidth="1"/>
    <col min="15619" max="15619" width="8" style="64" customWidth="1"/>
    <col min="15620" max="15620" width="10" style="64" customWidth="1"/>
    <col min="15621" max="15621" width="8.42578125" style="64" customWidth="1"/>
    <col min="15622" max="15872" width="9.140625" style="64"/>
    <col min="15873" max="15873" width="5.28515625" style="64" customWidth="1"/>
    <col min="15874" max="15874" width="37.85546875" style="64" customWidth="1"/>
    <col min="15875" max="15875" width="8" style="64" customWidth="1"/>
    <col min="15876" max="15876" width="10" style="64" customWidth="1"/>
    <col min="15877" max="15877" width="8.42578125" style="64" customWidth="1"/>
    <col min="15878" max="16128" width="9.140625" style="64"/>
    <col min="16129" max="16129" width="5.28515625" style="64" customWidth="1"/>
    <col min="16130" max="16130" width="37.85546875" style="64" customWidth="1"/>
    <col min="16131" max="16131" width="8" style="64" customWidth="1"/>
    <col min="16132" max="16132" width="10" style="64" customWidth="1"/>
    <col min="16133" max="16133" width="8.42578125" style="64" customWidth="1"/>
    <col min="16134" max="16384" width="9.140625" style="64"/>
  </cols>
  <sheetData>
    <row r="1" spans="1:6" ht="15">
      <c r="B1" s="419" t="s">
        <v>530</v>
      </c>
      <c r="C1" s="419"/>
      <c r="D1" s="419"/>
    </row>
    <row r="2" spans="1:6" ht="11.25" customHeight="1">
      <c r="B2" s="373"/>
      <c r="C2" s="373"/>
      <c r="D2" s="373"/>
    </row>
    <row r="3" spans="1:6" ht="14.25" customHeight="1">
      <c r="B3" s="374" t="s">
        <v>509</v>
      </c>
    </row>
    <row r="4" spans="1:6" s="376" customFormat="1" ht="28.5" customHeight="1">
      <c r="A4" s="579" t="s">
        <v>3</v>
      </c>
      <c r="B4" s="580"/>
      <c r="C4" s="7">
        <v>2013</v>
      </c>
      <c r="D4" s="7">
        <v>2014</v>
      </c>
      <c r="E4" s="375" t="s">
        <v>531</v>
      </c>
    </row>
    <row r="5" spans="1:6" s="376" customFormat="1" ht="16.5" customHeight="1">
      <c r="A5" s="416" t="s">
        <v>532</v>
      </c>
      <c r="B5" s="416"/>
      <c r="C5" s="359">
        <v>29341</v>
      </c>
      <c r="D5" s="359">
        <v>29389</v>
      </c>
      <c r="E5" s="360">
        <f>D5/C5*100</f>
        <v>100.16359360621657</v>
      </c>
    </row>
    <row r="6" spans="1:6" s="376" customFormat="1" ht="15" customHeight="1">
      <c r="A6" s="577" t="s">
        <v>533</v>
      </c>
      <c r="B6" s="577"/>
      <c r="C6" s="362">
        <f>SUM(C7:C21)-C15</f>
        <v>54</v>
      </c>
      <c r="D6" s="362">
        <f>SUM(D7:D21)-D15</f>
        <v>66</v>
      </c>
      <c r="E6" s="312">
        <f>D6/C6*100</f>
        <v>122.22222222222223</v>
      </c>
    </row>
    <row r="7" spans="1:6" s="376" customFormat="1" ht="15" customHeight="1">
      <c r="A7" s="581" t="s">
        <v>534</v>
      </c>
      <c r="B7" s="377" t="s">
        <v>535</v>
      </c>
      <c r="C7" s="362">
        <v>1</v>
      </c>
      <c r="D7" s="362">
        <v>0</v>
      </c>
      <c r="E7" s="312">
        <v>0</v>
      </c>
    </row>
    <row r="8" spans="1:6" s="376" customFormat="1" ht="15" customHeight="1">
      <c r="A8" s="581"/>
      <c r="B8" s="377" t="s">
        <v>536</v>
      </c>
      <c r="C8" s="362">
        <v>0</v>
      </c>
      <c r="D8" s="362">
        <v>2</v>
      </c>
      <c r="E8" s="312">
        <v>0</v>
      </c>
    </row>
    <row r="9" spans="1:6" s="376" customFormat="1" ht="15" customHeight="1">
      <c r="A9" s="581"/>
      <c r="B9" s="377" t="s">
        <v>515</v>
      </c>
      <c r="C9" s="362">
        <v>1</v>
      </c>
      <c r="D9" s="362">
        <v>5</v>
      </c>
      <c r="E9" s="312">
        <v>0</v>
      </c>
    </row>
    <row r="10" spans="1:6" s="376" customFormat="1" ht="15" customHeight="1">
      <c r="A10" s="581"/>
      <c r="B10" s="377" t="s">
        <v>537</v>
      </c>
      <c r="C10" s="362">
        <v>0</v>
      </c>
      <c r="D10" s="362">
        <v>0</v>
      </c>
      <c r="E10" s="312">
        <v>0</v>
      </c>
    </row>
    <row r="11" spans="1:6" s="376" customFormat="1" ht="15" customHeight="1">
      <c r="A11" s="581"/>
      <c r="B11" s="377" t="s">
        <v>538</v>
      </c>
      <c r="C11" s="362">
        <v>0</v>
      </c>
      <c r="D11" s="362">
        <v>0</v>
      </c>
      <c r="E11" s="312">
        <v>0</v>
      </c>
    </row>
    <row r="12" spans="1:6" s="376" customFormat="1" ht="15" customHeight="1">
      <c r="A12" s="581"/>
      <c r="B12" s="377" t="s">
        <v>539</v>
      </c>
      <c r="C12" s="362">
        <v>2</v>
      </c>
      <c r="D12" s="362">
        <v>6</v>
      </c>
      <c r="E12" s="312">
        <v>0</v>
      </c>
    </row>
    <row r="13" spans="1:6" s="376" customFormat="1" ht="15" customHeight="1">
      <c r="A13" s="581"/>
      <c r="B13" s="378" t="s">
        <v>540</v>
      </c>
      <c r="C13" s="362">
        <v>20</v>
      </c>
      <c r="D13" s="362">
        <v>18</v>
      </c>
      <c r="E13" s="312">
        <f>D13/C13*100</f>
        <v>90</v>
      </c>
    </row>
    <row r="14" spans="1:6" s="376" customFormat="1" ht="15" customHeight="1">
      <c r="A14" s="581"/>
      <c r="B14" s="378" t="s">
        <v>541</v>
      </c>
      <c r="C14" s="362">
        <v>20</v>
      </c>
      <c r="D14" s="362">
        <v>28</v>
      </c>
      <c r="E14" s="312">
        <f>D14/C14*100</f>
        <v>140</v>
      </c>
      <c r="F14" s="376" t="s">
        <v>542</v>
      </c>
    </row>
    <row r="15" spans="1:6" s="376" customFormat="1" ht="15" customHeight="1">
      <c r="A15" s="581"/>
      <c r="B15" s="378" t="s">
        <v>543</v>
      </c>
      <c r="C15" s="362">
        <v>6</v>
      </c>
      <c r="D15" s="362">
        <v>20</v>
      </c>
      <c r="E15" s="312">
        <v>0</v>
      </c>
    </row>
    <row r="16" spans="1:6" s="376" customFormat="1" ht="26.25" customHeight="1">
      <c r="A16" s="581"/>
      <c r="B16" s="379" t="s">
        <v>544</v>
      </c>
      <c r="C16" s="362">
        <v>8</v>
      </c>
      <c r="D16" s="362">
        <v>4</v>
      </c>
      <c r="E16" s="312">
        <f>D16/C16*100</f>
        <v>50</v>
      </c>
    </row>
    <row r="17" spans="1:5" s="376" customFormat="1" ht="15" customHeight="1">
      <c r="A17" s="581"/>
      <c r="B17" s="377" t="s">
        <v>545</v>
      </c>
      <c r="C17" s="362">
        <v>0</v>
      </c>
      <c r="D17" s="362">
        <v>0</v>
      </c>
      <c r="E17" s="312">
        <v>0</v>
      </c>
    </row>
    <row r="18" spans="1:5" s="376" customFormat="1" ht="15" customHeight="1">
      <c r="A18" s="581"/>
      <c r="B18" s="377" t="s">
        <v>546</v>
      </c>
      <c r="C18" s="362">
        <v>1</v>
      </c>
      <c r="D18" s="362">
        <v>0</v>
      </c>
      <c r="E18" s="312">
        <v>0</v>
      </c>
    </row>
    <row r="19" spans="1:5" s="376" customFormat="1" ht="15" customHeight="1">
      <c r="A19" s="581"/>
      <c r="B19" s="377" t="s">
        <v>547</v>
      </c>
      <c r="C19" s="362">
        <v>0</v>
      </c>
      <c r="D19" s="362">
        <v>0</v>
      </c>
      <c r="E19" s="312">
        <v>0</v>
      </c>
    </row>
    <row r="20" spans="1:5" s="376" customFormat="1" ht="15" customHeight="1">
      <c r="A20" s="581"/>
      <c r="B20" s="377" t="s">
        <v>548</v>
      </c>
      <c r="C20" s="362">
        <v>0</v>
      </c>
      <c r="D20" s="362">
        <v>0</v>
      </c>
      <c r="E20" s="312">
        <v>0</v>
      </c>
    </row>
    <row r="21" spans="1:5" s="376" customFormat="1" ht="15" customHeight="1">
      <c r="A21" s="581"/>
      <c r="B21" s="377" t="s">
        <v>220</v>
      </c>
      <c r="C21" s="362">
        <v>1</v>
      </c>
      <c r="D21" s="362">
        <v>3</v>
      </c>
      <c r="E21" s="312">
        <f>D21/C21*100</f>
        <v>300</v>
      </c>
    </row>
    <row r="22" spans="1:5" s="376" customFormat="1" ht="15" customHeight="1">
      <c r="A22" s="581" t="s">
        <v>549</v>
      </c>
      <c r="B22" s="377" t="s">
        <v>550</v>
      </c>
      <c r="C22" s="362">
        <v>22</v>
      </c>
      <c r="D22" s="362">
        <v>21</v>
      </c>
      <c r="E22" s="312">
        <f>D22/C22*100</f>
        <v>95.454545454545453</v>
      </c>
    </row>
    <row r="23" spans="1:5" s="376" customFormat="1" ht="15" customHeight="1">
      <c r="A23" s="581"/>
      <c r="B23" s="377" t="s">
        <v>551</v>
      </c>
      <c r="C23" s="362">
        <v>7</v>
      </c>
      <c r="D23" s="362">
        <v>15</v>
      </c>
      <c r="E23" s="312">
        <f>D23/C23*100</f>
        <v>214.28571428571428</v>
      </c>
    </row>
    <row r="24" spans="1:5" s="376" customFormat="1" ht="15" customHeight="1">
      <c r="A24" s="581"/>
      <c r="B24" s="377" t="s">
        <v>552</v>
      </c>
      <c r="C24" s="362">
        <v>2</v>
      </c>
      <c r="D24" s="362">
        <v>2</v>
      </c>
      <c r="E24" s="312">
        <v>0</v>
      </c>
    </row>
    <row r="25" spans="1:5" s="376" customFormat="1" ht="15" customHeight="1">
      <c r="A25" s="581"/>
      <c r="B25" s="377" t="s">
        <v>553</v>
      </c>
      <c r="C25" s="362">
        <v>19</v>
      </c>
      <c r="D25" s="362">
        <v>21</v>
      </c>
      <c r="E25" s="312">
        <f>D25/C25*100</f>
        <v>110.5263157894737</v>
      </c>
    </row>
    <row r="26" spans="1:5" s="376" customFormat="1" ht="18" customHeight="1">
      <c r="A26" s="581"/>
      <c r="B26" s="377" t="s">
        <v>554</v>
      </c>
      <c r="C26" s="362">
        <v>2</v>
      </c>
      <c r="D26" s="362">
        <v>0</v>
      </c>
      <c r="E26" s="312">
        <v>0</v>
      </c>
    </row>
    <row r="27" spans="1:5" s="376" customFormat="1" ht="15" customHeight="1">
      <c r="A27" s="418" t="s">
        <v>555</v>
      </c>
      <c r="B27" s="377" t="s">
        <v>556</v>
      </c>
      <c r="C27" s="362">
        <v>22</v>
      </c>
      <c r="D27" s="362">
        <v>15</v>
      </c>
      <c r="E27" s="312">
        <f t="shared" ref="E27:E35" si="0">D27/C27*100</f>
        <v>68.181818181818173</v>
      </c>
    </row>
    <row r="28" spans="1:5" s="376" customFormat="1" ht="15" customHeight="1">
      <c r="A28" s="418"/>
      <c r="B28" s="377" t="s">
        <v>557</v>
      </c>
      <c r="C28" s="362">
        <v>30</v>
      </c>
      <c r="D28" s="362">
        <v>43</v>
      </c>
      <c r="E28" s="312">
        <f t="shared" si="0"/>
        <v>143.33333333333334</v>
      </c>
    </row>
    <row r="29" spans="1:5" s="376" customFormat="1" ht="15" customHeight="1">
      <c r="A29" s="418"/>
      <c r="B29" s="377" t="s">
        <v>558</v>
      </c>
      <c r="C29" s="362">
        <v>1</v>
      </c>
      <c r="D29" s="362">
        <v>7</v>
      </c>
      <c r="E29" s="312">
        <f t="shared" si="0"/>
        <v>700</v>
      </c>
    </row>
    <row r="30" spans="1:5" s="376" customFormat="1" ht="15" customHeight="1">
      <c r="A30" s="418"/>
      <c r="B30" s="377" t="s">
        <v>559</v>
      </c>
      <c r="C30" s="317">
        <v>1</v>
      </c>
      <c r="D30" s="362">
        <v>1</v>
      </c>
      <c r="E30" s="312">
        <v>0</v>
      </c>
    </row>
    <row r="31" spans="1:5" s="376" customFormat="1" ht="15" customHeight="1">
      <c r="A31" s="576" t="s">
        <v>560</v>
      </c>
      <c r="B31" s="576"/>
      <c r="C31" s="362">
        <v>45</v>
      </c>
      <c r="D31" s="362">
        <v>59</v>
      </c>
      <c r="E31" s="312">
        <f t="shared" si="0"/>
        <v>131.11111111111111</v>
      </c>
    </row>
    <row r="32" spans="1:5" s="376" customFormat="1" ht="15" customHeight="1">
      <c r="A32" s="577" t="s">
        <v>561</v>
      </c>
      <c r="B32" s="577"/>
      <c r="C32" s="312">
        <v>39.299999999999997</v>
      </c>
      <c r="D32" s="312">
        <v>118.8</v>
      </c>
      <c r="E32" s="312">
        <f t="shared" si="0"/>
        <v>302.29007633587787</v>
      </c>
    </row>
    <row r="33" spans="1:5" s="376" customFormat="1" ht="15" customHeight="1">
      <c r="A33" s="577" t="s">
        <v>562</v>
      </c>
      <c r="B33" s="577"/>
      <c r="C33" s="312">
        <v>24.5</v>
      </c>
      <c r="D33" s="312">
        <v>67.900000000000006</v>
      </c>
      <c r="E33" s="312">
        <f t="shared" si="0"/>
        <v>277.14285714285717</v>
      </c>
    </row>
    <row r="34" spans="1:5" s="376" customFormat="1" ht="15" customHeight="1">
      <c r="A34" s="577" t="s">
        <v>563</v>
      </c>
      <c r="B34" s="577"/>
      <c r="C34" s="310">
        <v>32.1</v>
      </c>
      <c r="D34" s="310">
        <v>46.2</v>
      </c>
      <c r="E34" s="312">
        <v>0</v>
      </c>
    </row>
    <row r="35" spans="1:5" s="376" customFormat="1" ht="25.5" customHeight="1">
      <c r="A35" s="578" t="s">
        <v>564</v>
      </c>
      <c r="B35" s="578"/>
      <c r="C35" s="380">
        <f>C6/C5*10000</f>
        <v>18.404280699362666</v>
      </c>
      <c r="D35" s="380">
        <f>D6/D5*10000</f>
        <v>22.457382013678586</v>
      </c>
      <c r="E35" s="381">
        <f t="shared" si="0"/>
        <v>122.0226010487673</v>
      </c>
    </row>
    <row r="36" spans="1:5" s="376" customFormat="1" ht="18" customHeight="1">
      <c r="A36" s="377"/>
      <c r="B36" s="377"/>
      <c r="C36" s="312"/>
      <c r="D36" s="312"/>
      <c r="E36" s="382"/>
    </row>
    <row r="41" spans="1:5" ht="14.25" customHeight="1"/>
    <row r="43" spans="1:5" ht="77.25" customHeight="1"/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L21" sqref="L21"/>
    </sheetView>
  </sheetViews>
  <sheetFormatPr defaultRowHeight="14.25"/>
  <cols>
    <col min="1" max="1" width="21.42578125" style="384" customWidth="1"/>
    <col min="2" max="2" width="11.85546875" style="384" customWidth="1"/>
    <col min="3" max="3" width="10" style="384" customWidth="1"/>
    <col min="4" max="4" width="10.5703125" style="384" customWidth="1"/>
    <col min="5" max="5" width="9" style="384" customWidth="1"/>
    <col min="6" max="256" width="9.140625" style="384"/>
    <col min="257" max="257" width="21.42578125" style="384" customWidth="1"/>
    <col min="258" max="258" width="11.85546875" style="384" customWidth="1"/>
    <col min="259" max="259" width="10" style="384" customWidth="1"/>
    <col min="260" max="260" width="10.5703125" style="384" customWidth="1"/>
    <col min="261" max="261" width="9" style="384" customWidth="1"/>
    <col min="262" max="512" width="9.140625" style="384"/>
    <col min="513" max="513" width="21.42578125" style="384" customWidth="1"/>
    <col min="514" max="514" width="11.85546875" style="384" customWidth="1"/>
    <col min="515" max="515" width="10" style="384" customWidth="1"/>
    <col min="516" max="516" width="10.5703125" style="384" customWidth="1"/>
    <col min="517" max="517" width="9" style="384" customWidth="1"/>
    <col min="518" max="768" width="9.140625" style="384"/>
    <col min="769" max="769" width="21.42578125" style="384" customWidth="1"/>
    <col min="770" max="770" width="11.85546875" style="384" customWidth="1"/>
    <col min="771" max="771" width="10" style="384" customWidth="1"/>
    <col min="772" max="772" width="10.5703125" style="384" customWidth="1"/>
    <col min="773" max="773" width="9" style="384" customWidth="1"/>
    <col min="774" max="1024" width="9.140625" style="384"/>
    <col min="1025" max="1025" width="21.42578125" style="384" customWidth="1"/>
    <col min="1026" max="1026" width="11.85546875" style="384" customWidth="1"/>
    <col min="1027" max="1027" width="10" style="384" customWidth="1"/>
    <col min="1028" max="1028" width="10.5703125" style="384" customWidth="1"/>
    <col min="1029" max="1029" width="9" style="384" customWidth="1"/>
    <col min="1030" max="1280" width="9.140625" style="384"/>
    <col min="1281" max="1281" width="21.42578125" style="384" customWidth="1"/>
    <col min="1282" max="1282" width="11.85546875" style="384" customWidth="1"/>
    <col min="1283" max="1283" width="10" style="384" customWidth="1"/>
    <col min="1284" max="1284" width="10.5703125" style="384" customWidth="1"/>
    <col min="1285" max="1285" width="9" style="384" customWidth="1"/>
    <col min="1286" max="1536" width="9.140625" style="384"/>
    <col min="1537" max="1537" width="21.42578125" style="384" customWidth="1"/>
    <col min="1538" max="1538" width="11.85546875" style="384" customWidth="1"/>
    <col min="1539" max="1539" width="10" style="384" customWidth="1"/>
    <col min="1540" max="1540" width="10.5703125" style="384" customWidth="1"/>
    <col min="1541" max="1541" width="9" style="384" customWidth="1"/>
    <col min="1542" max="1792" width="9.140625" style="384"/>
    <col min="1793" max="1793" width="21.42578125" style="384" customWidth="1"/>
    <col min="1794" max="1794" width="11.85546875" style="384" customWidth="1"/>
    <col min="1795" max="1795" width="10" style="384" customWidth="1"/>
    <col min="1796" max="1796" width="10.5703125" style="384" customWidth="1"/>
    <col min="1797" max="1797" width="9" style="384" customWidth="1"/>
    <col min="1798" max="2048" width="9.140625" style="384"/>
    <col min="2049" max="2049" width="21.42578125" style="384" customWidth="1"/>
    <col min="2050" max="2050" width="11.85546875" style="384" customWidth="1"/>
    <col min="2051" max="2051" width="10" style="384" customWidth="1"/>
    <col min="2052" max="2052" width="10.5703125" style="384" customWidth="1"/>
    <col min="2053" max="2053" width="9" style="384" customWidth="1"/>
    <col min="2054" max="2304" width="9.140625" style="384"/>
    <col min="2305" max="2305" width="21.42578125" style="384" customWidth="1"/>
    <col min="2306" max="2306" width="11.85546875" style="384" customWidth="1"/>
    <col min="2307" max="2307" width="10" style="384" customWidth="1"/>
    <col min="2308" max="2308" width="10.5703125" style="384" customWidth="1"/>
    <col min="2309" max="2309" width="9" style="384" customWidth="1"/>
    <col min="2310" max="2560" width="9.140625" style="384"/>
    <col min="2561" max="2561" width="21.42578125" style="384" customWidth="1"/>
    <col min="2562" max="2562" width="11.85546875" style="384" customWidth="1"/>
    <col min="2563" max="2563" width="10" style="384" customWidth="1"/>
    <col min="2564" max="2564" width="10.5703125" style="384" customWidth="1"/>
    <col min="2565" max="2565" width="9" style="384" customWidth="1"/>
    <col min="2566" max="2816" width="9.140625" style="384"/>
    <col min="2817" max="2817" width="21.42578125" style="384" customWidth="1"/>
    <col min="2818" max="2818" width="11.85546875" style="384" customWidth="1"/>
    <col min="2819" max="2819" width="10" style="384" customWidth="1"/>
    <col min="2820" max="2820" width="10.5703125" style="384" customWidth="1"/>
    <col min="2821" max="2821" width="9" style="384" customWidth="1"/>
    <col min="2822" max="3072" width="9.140625" style="384"/>
    <col min="3073" max="3073" width="21.42578125" style="384" customWidth="1"/>
    <col min="3074" max="3074" width="11.85546875" style="384" customWidth="1"/>
    <col min="3075" max="3075" width="10" style="384" customWidth="1"/>
    <col min="3076" max="3076" width="10.5703125" style="384" customWidth="1"/>
    <col min="3077" max="3077" width="9" style="384" customWidth="1"/>
    <col min="3078" max="3328" width="9.140625" style="384"/>
    <col min="3329" max="3329" width="21.42578125" style="384" customWidth="1"/>
    <col min="3330" max="3330" width="11.85546875" style="384" customWidth="1"/>
    <col min="3331" max="3331" width="10" style="384" customWidth="1"/>
    <col min="3332" max="3332" width="10.5703125" style="384" customWidth="1"/>
    <col min="3333" max="3333" width="9" style="384" customWidth="1"/>
    <col min="3334" max="3584" width="9.140625" style="384"/>
    <col min="3585" max="3585" width="21.42578125" style="384" customWidth="1"/>
    <col min="3586" max="3586" width="11.85546875" style="384" customWidth="1"/>
    <col min="3587" max="3587" width="10" style="384" customWidth="1"/>
    <col min="3588" max="3588" width="10.5703125" style="384" customWidth="1"/>
    <col min="3589" max="3589" width="9" style="384" customWidth="1"/>
    <col min="3590" max="3840" width="9.140625" style="384"/>
    <col min="3841" max="3841" width="21.42578125" style="384" customWidth="1"/>
    <col min="3842" max="3842" width="11.85546875" style="384" customWidth="1"/>
    <col min="3843" max="3843" width="10" style="384" customWidth="1"/>
    <col min="3844" max="3844" width="10.5703125" style="384" customWidth="1"/>
    <col min="3845" max="3845" width="9" style="384" customWidth="1"/>
    <col min="3846" max="4096" width="9.140625" style="384"/>
    <col min="4097" max="4097" width="21.42578125" style="384" customWidth="1"/>
    <col min="4098" max="4098" width="11.85546875" style="384" customWidth="1"/>
    <col min="4099" max="4099" width="10" style="384" customWidth="1"/>
    <col min="4100" max="4100" width="10.5703125" style="384" customWidth="1"/>
    <col min="4101" max="4101" width="9" style="384" customWidth="1"/>
    <col min="4102" max="4352" width="9.140625" style="384"/>
    <col min="4353" max="4353" width="21.42578125" style="384" customWidth="1"/>
    <col min="4354" max="4354" width="11.85546875" style="384" customWidth="1"/>
    <col min="4355" max="4355" width="10" style="384" customWidth="1"/>
    <col min="4356" max="4356" width="10.5703125" style="384" customWidth="1"/>
    <col min="4357" max="4357" width="9" style="384" customWidth="1"/>
    <col min="4358" max="4608" width="9.140625" style="384"/>
    <col min="4609" max="4609" width="21.42578125" style="384" customWidth="1"/>
    <col min="4610" max="4610" width="11.85546875" style="384" customWidth="1"/>
    <col min="4611" max="4611" width="10" style="384" customWidth="1"/>
    <col min="4612" max="4612" width="10.5703125" style="384" customWidth="1"/>
    <col min="4613" max="4613" width="9" style="384" customWidth="1"/>
    <col min="4614" max="4864" width="9.140625" style="384"/>
    <col min="4865" max="4865" width="21.42578125" style="384" customWidth="1"/>
    <col min="4866" max="4866" width="11.85546875" style="384" customWidth="1"/>
    <col min="4867" max="4867" width="10" style="384" customWidth="1"/>
    <col min="4868" max="4868" width="10.5703125" style="384" customWidth="1"/>
    <col min="4869" max="4869" width="9" style="384" customWidth="1"/>
    <col min="4870" max="5120" width="9.140625" style="384"/>
    <col min="5121" max="5121" width="21.42578125" style="384" customWidth="1"/>
    <col min="5122" max="5122" width="11.85546875" style="384" customWidth="1"/>
    <col min="5123" max="5123" width="10" style="384" customWidth="1"/>
    <col min="5124" max="5124" width="10.5703125" style="384" customWidth="1"/>
    <col min="5125" max="5125" width="9" style="384" customWidth="1"/>
    <col min="5126" max="5376" width="9.140625" style="384"/>
    <col min="5377" max="5377" width="21.42578125" style="384" customWidth="1"/>
    <col min="5378" max="5378" width="11.85546875" style="384" customWidth="1"/>
    <col min="5379" max="5379" width="10" style="384" customWidth="1"/>
    <col min="5380" max="5380" width="10.5703125" style="384" customWidth="1"/>
    <col min="5381" max="5381" width="9" style="384" customWidth="1"/>
    <col min="5382" max="5632" width="9.140625" style="384"/>
    <col min="5633" max="5633" width="21.42578125" style="384" customWidth="1"/>
    <col min="5634" max="5634" width="11.85546875" style="384" customWidth="1"/>
    <col min="5635" max="5635" width="10" style="384" customWidth="1"/>
    <col min="5636" max="5636" width="10.5703125" style="384" customWidth="1"/>
    <col min="5637" max="5637" width="9" style="384" customWidth="1"/>
    <col min="5638" max="5888" width="9.140625" style="384"/>
    <col min="5889" max="5889" width="21.42578125" style="384" customWidth="1"/>
    <col min="5890" max="5890" width="11.85546875" style="384" customWidth="1"/>
    <col min="5891" max="5891" width="10" style="384" customWidth="1"/>
    <col min="5892" max="5892" width="10.5703125" style="384" customWidth="1"/>
    <col min="5893" max="5893" width="9" style="384" customWidth="1"/>
    <col min="5894" max="6144" width="9.140625" style="384"/>
    <col min="6145" max="6145" width="21.42578125" style="384" customWidth="1"/>
    <col min="6146" max="6146" width="11.85546875" style="384" customWidth="1"/>
    <col min="6147" max="6147" width="10" style="384" customWidth="1"/>
    <col min="6148" max="6148" width="10.5703125" style="384" customWidth="1"/>
    <col min="6149" max="6149" width="9" style="384" customWidth="1"/>
    <col min="6150" max="6400" width="9.140625" style="384"/>
    <col min="6401" max="6401" width="21.42578125" style="384" customWidth="1"/>
    <col min="6402" max="6402" width="11.85546875" style="384" customWidth="1"/>
    <col min="6403" max="6403" width="10" style="384" customWidth="1"/>
    <col min="6404" max="6404" width="10.5703125" style="384" customWidth="1"/>
    <col min="6405" max="6405" width="9" style="384" customWidth="1"/>
    <col min="6406" max="6656" width="9.140625" style="384"/>
    <col min="6657" max="6657" width="21.42578125" style="384" customWidth="1"/>
    <col min="6658" max="6658" width="11.85546875" style="384" customWidth="1"/>
    <col min="6659" max="6659" width="10" style="384" customWidth="1"/>
    <col min="6660" max="6660" width="10.5703125" style="384" customWidth="1"/>
    <col min="6661" max="6661" width="9" style="384" customWidth="1"/>
    <col min="6662" max="6912" width="9.140625" style="384"/>
    <col min="6913" max="6913" width="21.42578125" style="384" customWidth="1"/>
    <col min="6914" max="6914" width="11.85546875" style="384" customWidth="1"/>
    <col min="6915" max="6915" width="10" style="384" customWidth="1"/>
    <col min="6916" max="6916" width="10.5703125" style="384" customWidth="1"/>
    <col min="6917" max="6917" width="9" style="384" customWidth="1"/>
    <col min="6918" max="7168" width="9.140625" style="384"/>
    <col min="7169" max="7169" width="21.42578125" style="384" customWidth="1"/>
    <col min="7170" max="7170" width="11.85546875" style="384" customWidth="1"/>
    <col min="7171" max="7171" width="10" style="384" customWidth="1"/>
    <col min="7172" max="7172" width="10.5703125" style="384" customWidth="1"/>
    <col min="7173" max="7173" width="9" style="384" customWidth="1"/>
    <col min="7174" max="7424" width="9.140625" style="384"/>
    <col min="7425" max="7425" width="21.42578125" style="384" customWidth="1"/>
    <col min="7426" max="7426" width="11.85546875" style="384" customWidth="1"/>
    <col min="7427" max="7427" width="10" style="384" customWidth="1"/>
    <col min="7428" max="7428" width="10.5703125" style="384" customWidth="1"/>
    <col min="7429" max="7429" width="9" style="384" customWidth="1"/>
    <col min="7430" max="7680" width="9.140625" style="384"/>
    <col min="7681" max="7681" width="21.42578125" style="384" customWidth="1"/>
    <col min="7682" max="7682" width="11.85546875" style="384" customWidth="1"/>
    <col min="7683" max="7683" width="10" style="384" customWidth="1"/>
    <col min="7684" max="7684" width="10.5703125" style="384" customWidth="1"/>
    <col min="7685" max="7685" width="9" style="384" customWidth="1"/>
    <col min="7686" max="7936" width="9.140625" style="384"/>
    <col min="7937" max="7937" width="21.42578125" style="384" customWidth="1"/>
    <col min="7938" max="7938" width="11.85546875" style="384" customWidth="1"/>
    <col min="7939" max="7939" width="10" style="384" customWidth="1"/>
    <col min="7940" max="7940" width="10.5703125" style="384" customWidth="1"/>
    <col min="7941" max="7941" width="9" style="384" customWidth="1"/>
    <col min="7942" max="8192" width="9.140625" style="384"/>
    <col min="8193" max="8193" width="21.42578125" style="384" customWidth="1"/>
    <col min="8194" max="8194" width="11.85546875" style="384" customWidth="1"/>
    <col min="8195" max="8195" width="10" style="384" customWidth="1"/>
    <col min="8196" max="8196" width="10.5703125" style="384" customWidth="1"/>
    <col min="8197" max="8197" width="9" style="384" customWidth="1"/>
    <col min="8198" max="8448" width="9.140625" style="384"/>
    <col min="8449" max="8449" width="21.42578125" style="384" customWidth="1"/>
    <col min="8450" max="8450" width="11.85546875" style="384" customWidth="1"/>
    <col min="8451" max="8451" width="10" style="384" customWidth="1"/>
    <col min="8452" max="8452" width="10.5703125" style="384" customWidth="1"/>
    <col min="8453" max="8453" width="9" style="384" customWidth="1"/>
    <col min="8454" max="8704" width="9.140625" style="384"/>
    <col min="8705" max="8705" width="21.42578125" style="384" customWidth="1"/>
    <col min="8706" max="8706" width="11.85546875" style="384" customWidth="1"/>
    <col min="8707" max="8707" width="10" style="384" customWidth="1"/>
    <col min="8708" max="8708" width="10.5703125" style="384" customWidth="1"/>
    <col min="8709" max="8709" width="9" style="384" customWidth="1"/>
    <col min="8710" max="8960" width="9.140625" style="384"/>
    <col min="8961" max="8961" width="21.42578125" style="384" customWidth="1"/>
    <col min="8962" max="8962" width="11.85546875" style="384" customWidth="1"/>
    <col min="8963" max="8963" width="10" style="384" customWidth="1"/>
    <col min="8964" max="8964" width="10.5703125" style="384" customWidth="1"/>
    <col min="8965" max="8965" width="9" style="384" customWidth="1"/>
    <col min="8966" max="9216" width="9.140625" style="384"/>
    <col min="9217" max="9217" width="21.42578125" style="384" customWidth="1"/>
    <col min="9218" max="9218" width="11.85546875" style="384" customWidth="1"/>
    <col min="9219" max="9219" width="10" style="384" customWidth="1"/>
    <col min="9220" max="9220" width="10.5703125" style="384" customWidth="1"/>
    <col min="9221" max="9221" width="9" style="384" customWidth="1"/>
    <col min="9222" max="9472" width="9.140625" style="384"/>
    <col min="9473" max="9473" width="21.42578125" style="384" customWidth="1"/>
    <col min="9474" max="9474" width="11.85546875" style="384" customWidth="1"/>
    <col min="9475" max="9475" width="10" style="384" customWidth="1"/>
    <col min="9476" max="9476" width="10.5703125" style="384" customWidth="1"/>
    <col min="9477" max="9477" width="9" style="384" customWidth="1"/>
    <col min="9478" max="9728" width="9.140625" style="384"/>
    <col min="9729" max="9729" width="21.42578125" style="384" customWidth="1"/>
    <col min="9730" max="9730" width="11.85546875" style="384" customWidth="1"/>
    <col min="9731" max="9731" width="10" style="384" customWidth="1"/>
    <col min="9732" max="9732" width="10.5703125" style="384" customWidth="1"/>
    <col min="9733" max="9733" width="9" style="384" customWidth="1"/>
    <col min="9734" max="9984" width="9.140625" style="384"/>
    <col min="9985" max="9985" width="21.42578125" style="384" customWidth="1"/>
    <col min="9986" max="9986" width="11.85546875" style="384" customWidth="1"/>
    <col min="9987" max="9987" width="10" style="384" customWidth="1"/>
    <col min="9988" max="9988" width="10.5703125" style="384" customWidth="1"/>
    <col min="9989" max="9989" width="9" style="384" customWidth="1"/>
    <col min="9990" max="10240" width="9.140625" style="384"/>
    <col min="10241" max="10241" width="21.42578125" style="384" customWidth="1"/>
    <col min="10242" max="10242" width="11.85546875" style="384" customWidth="1"/>
    <col min="10243" max="10243" width="10" style="384" customWidth="1"/>
    <col min="10244" max="10244" width="10.5703125" style="384" customWidth="1"/>
    <col min="10245" max="10245" width="9" style="384" customWidth="1"/>
    <col min="10246" max="10496" width="9.140625" style="384"/>
    <col min="10497" max="10497" width="21.42578125" style="384" customWidth="1"/>
    <col min="10498" max="10498" width="11.85546875" style="384" customWidth="1"/>
    <col min="10499" max="10499" width="10" style="384" customWidth="1"/>
    <col min="10500" max="10500" width="10.5703125" style="384" customWidth="1"/>
    <col min="10501" max="10501" width="9" style="384" customWidth="1"/>
    <col min="10502" max="10752" width="9.140625" style="384"/>
    <col min="10753" max="10753" width="21.42578125" style="384" customWidth="1"/>
    <col min="10754" max="10754" width="11.85546875" style="384" customWidth="1"/>
    <col min="10755" max="10755" width="10" style="384" customWidth="1"/>
    <col min="10756" max="10756" width="10.5703125" style="384" customWidth="1"/>
    <col min="10757" max="10757" width="9" style="384" customWidth="1"/>
    <col min="10758" max="11008" width="9.140625" style="384"/>
    <col min="11009" max="11009" width="21.42578125" style="384" customWidth="1"/>
    <col min="11010" max="11010" width="11.85546875" style="384" customWidth="1"/>
    <col min="11011" max="11011" width="10" style="384" customWidth="1"/>
    <col min="11012" max="11012" width="10.5703125" style="384" customWidth="1"/>
    <col min="11013" max="11013" width="9" style="384" customWidth="1"/>
    <col min="11014" max="11264" width="9.140625" style="384"/>
    <col min="11265" max="11265" width="21.42578125" style="384" customWidth="1"/>
    <col min="11266" max="11266" width="11.85546875" style="384" customWidth="1"/>
    <col min="11267" max="11267" width="10" style="384" customWidth="1"/>
    <col min="11268" max="11268" width="10.5703125" style="384" customWidth="1"/>
    <col min="11269" max="11269" width="9" style="384" customWidth="1"/>
    <col min="11270" max="11520" width="9.140625" style="384"/>
    <col min="11521" max="11521" width="21.42578125" style="384" customWidth="1"/>
    <col min="11522" max="11522" width="11.85546875" style="384" customWidth="1"/>
    <col min="11523" max="11523" width="10" style="384" customWidth="1"/>
    <col min="11524" max="11524" width="10.5703125" style="384" customWidth="1"/>
    <col min="11525" max="11525" width="9" style="384" customWidth="1"/>
    <col min="11526" max="11776" width="9.140625" style="384"/>
    <col min="11777" max="11777" width="21.42578125" style="384" customWidth="1"/>
    <col min="11778" max="11778" width="11.85546875" style="384" customWidth="1"/>
    <col min="11779" max="11779" width="10" style="384" customWidth="1"/>
    <col min="11780" max="11780" width="10.5703125" style="384" customWidth="1"/>
    <col min="11781" max="11781" width="9" style="384" customWidth="1"/>
    <col min="11782" max="12032" width="9.140625" style="384"/>
    <col min="12033" max="12033" width="21.42578125" style="384" customWidth="1"/>
    <col min="12034" max="12034" width="11.85546875" style="384" customWidth="1"/>
    <col min="12035" max="12035" width="10" style="384" customWidth="1"/>
    <col min="12036" max="12036" width="10.5703125" style="384" customWidth="1"/>
    <col min="12037" max="12037" width="9" style="384" customWidth="1"/>
    <col min="12038" max="12288" width="9.140625" style="384"/>
    <col min="12289" max="12289" width="21.42578125" style="384" customWidth="1"/>
    <col min="12290" max="12290" width="11.85546875" style="384" customWidth="1"/>
    <col min="12291" max="12291" width="10" style="384" customWidth="1"/>
    <col min="12292" max="12292" width="10.5703125" style="384" customWidth="1"/>
    <col min="12293" max="12293" width="9" style="384" customWidth="1"/>
    <col min="12294" max="12544" width="9.140625" style="384"/>
    <col min="12545" max="12545" width="21.42578125" style="384" customWidth="1"/>
    <col min="12546" max="12546" width="11.85546875" style="384" customWidth="1"/>
    <col min="12547" max="12547" width="10" style="384" customWidth="1"/>
    <col min="12548" max="12548" width="10.5703125" style="384" customWidth="1"/>
    <col min="12549" max="12549" width="9" style="384" customWidth="1"/>
    <col min="12550" max="12800" width="9.140625" style="384"/>
    <col min="12801" max="12801" width="21.42578125" style="384" customWidth="1"/>
    <col min="12802" max="12802" width="11.85546875" style="384" customWidth="1"/>
    <col min="12803" max="12803" width="10" style="384" customWidth="1"/>
    <col min="12804" max="12804" width="10.5703125" style="384" customWidth="1"/>
    <col min="12805" max="12805" width="9" style="384" customWidth="1"/>
    <col min="12806" max="13056" width="9.140625" style="384"/>
    <col min="13057" max="13057" width="21.42578125" style="384" customWidth="1"/>
    <col min="13058" max="13058" width="11.85546875" style="384" customWidth="1"/>
    <col min="13059" max="13059" width="10" style="384" customWidth="1"/>
    <col min="13060" max="13060" width="10.5703125" style="384" customWidth="1"/>
    <col min="13061" max="13061" width="9" style="384" customWidth="1"/>
    <col min="13062" max="13312" width="9.140625" style="384"/>
    <col min="13313" max="13313" width="21.42578125" style="384" customWidth="1"/>
    <col min="13314" max="13314" width="11.85546875" style="384" customWidth="1"/>
    <col min="13315" max="13315" width="10" style="384" customWidth="1"/>
    <col min="13316" max="13316" width="10.5703125" style="384" customWidth="1"/>
    <col min="13317" max="13317" width="9" style="384" customWidth="1"/>
    <col min="13318" max="13568" width="9.140625" style="384"/>
    <col min="13569" max="13569" width="21.42578125" style="384" customWidth="1"/>
    <col min="13570" max="13570" width="11.85546875" style="384" customWidth="1"/>
    <col min="13571" max="13571" width="10" style="384" customWidth="1"/>
    <col min="13572" max="13572" width="10.5703125" style="384" customWidth="1"/>
    <col min="13573" max="13573" width="9" style="384" customWidth="1"/>
    <col min="13574" max="13824" width="9.140625" style="384"/>
    <col min="13825" max="13825" width="21.42578125" style="384" customWidth="1"/>
    <col min="13826" max="13826" width="11.85546875" style="384" customWidth="1"/>
    <col min="13827" max="13827" width="10" style="384" customWidth="1"/>
    <col min="13828" max="13828" width="10.5703125" style="384" customWidth="1"/>
    <col min="13829" max="13829" width="9" style="384" customWidth="1"/>
    <col min="13830" max="14080" width="9.140625" style="384"/>
    <col min="14081" max="14081" width="21.42578125" style="384" customWidth="1"/>
    <col min="14082" max="14082" width="11.85546875" style="384" customWidth="1"/>
    <col min="14083" max="14083" width="10" style="384" customWidth="1"/>
    <col min="14084" max="14084" width="10.5703125" style="384" customWidth="1"/>
    <col min="14085" max="14085" width="9" style="384" customWidth="1"/>
    <col min="14086" max="14336" width="9.140625" style="384"/>
    <col min="14337" max="14337" width="21.42578125" style="384" customWidth="1"/>
    <col min="14338" max="14338" width="11.85546875" style="384" customWidth="1"/>
    <col min="14339" max="14339" width="10" style="384" customWidth="1"/>
    <col min="14340" max="14340" width="10.5703125" style="384" customWidth="1"/>
    <col min="14341" max="14341" width="9" style="384" customWidth="1"/>
    <col min="14342" max="14592" width="9.140625" style="384"/>
    <col min="14593" max="14593" width="21.42578125" style="384" customWidth="1"/>
    <col min="14594" max="14594" width="11.85546875" style="384" customWidth="1"/>
    <col min="14595" max="14595" width="10" style="384" customWidth="1"/>
    <col min="14596" max="14596" width="10.5703125" style="384" customWidth="1"/>
    <col min="14597" max="14597" width="9" style="384" customWidth="1"/>
    <col min="14598" max="14848" width="9.140625" style="384"/>
    <col min="14849" max="14849" width="21.42578125" style="384" customWidth="1"/>
    <col min="14850" max="14850" width="11.85546875" style="384" customWidth="1"/>
    <col min="14851" max="14851" width="10" style="384" customWidth="1"/>
    <col min="14852" max="14852" width="10.5703125" style="384" customWidth="1"/>
    <col min="14853" max="14853" width="9" style="384" customWidth="1"/>
    <col min="14854" max="15104" width="9.140625" style="384"/>
    <col min="15105" max="15105" width="21.42578125" style="384" customWidth="1"/>
    <col min="15106" max="15106" width="11.85546875" style="384" customWidth="1"/>
    <col min="15107" max="15107" width="10" style="384" customWidth="1"/>
    <col min="15108" max="15108" width="10.5703125" style="384" customWidth="1"/>
    <col min="15109" max="15109" width="9" style="384" customWidth="1"/>
    <col min="15110" max="15360" width="9.140625" style="384"/>
    <col min="15361" max="15361" width="21.42578125" style="384" customWidth="1"/>
    <col min="15362" max="15362" width="11.85546875" style="384" customWidth="1"/>
    <col min="15363" max="15363" width="10" style="384" customWidth="1"/>
    <col min="15364" max="15364" width="10.5703125" style="384" customWidth="1"/>
    <col min="15365" max="15365" width="9" style="384" customWidth="1"/>
    <col min="15366" max="15616" width="9.140625" style="384"/>
    <col min="15617" max="15617" width="21.42578125" style="384" customWidth="1"/>
    <col min="15618" max="15618" width="11.85546875" style="384" customWidth="1"/>
    <col min="15619" max="15619" width="10" style="384" customWidth="1"/>
    <col min="15620" max="15620" width="10.5703125" style="384" customWidth="1"/>
    <col min="15621" max="15621" width="9" style="384" customWidth="1"/>
    <col min="15622" max="15872" width="9.140625" style="384"/>
    <col min="15873" max="15873" width="21.42578125" style="384" customWidth="1"/>
    <col min="15874" max="15874" width="11.85546875" style="384" customWidth="1"/>
    <col min="15875" max="15875" width="10" style="384" customWidth="1"/>
    <col min="15876" max="15876" width="10.5703125" style="384" customWidth="1"/>
    <col min="15877" max="15877" width="9" style="384" customWidth="1"/>
    <col min="15878" max="16128" width="9.140625" style="384"/>
    <col min="16129" max="16129" width="21.42578125" style="384" customWidth="1"/>
    <col min="16130" max="16130" width="11.85546875" style="384" customWidth="1"/>
    <col min="16131" max="16131" width="10" style="384" customWidth="1"/>
    <col min="16132" max="16132" width="10.5703125" style="384" customWidth="1"/>
    <col min="16133" max="16133" width="9" style="384" customWidth="1"/>
    <col min="16134" max="16384" width="9.140625" style="384"/>
  </cols>
  <sheetData>
    <row r="2" spans="1:5">
      <c r="A2" s="582" t="s">
        <v>565</v>
      </c>
      <c r="B2" s="582"/>
      <c r="C2" s="582"/>
      <c r="D2" s="582"/>
      <c r="E2" s="582"/>
    </row>
    <row r="4" spans="1:5">
      <c r="C4" s="583" t="s">
        <v>112</v>
      </c>
      <c r="D4" s="583"/>
    </row>
    <row r="5" spans="1:5" ht="28.5">
      <c r="A5" s="385" t="s">
        <v>566</v>
      </c>
      <c r="B5" s="385" t="s">
        <v>567</v>
      </c>
      <c r="C5" s="385" t="s">
        <v>568</v>
      </c>
      <c r="D5" s="385" t="s">
        <v>569</v>
      </c>
      <c r="E5" s="385" t="s">
        <v>70</v>
      </c>
    </row>
    <row r="6" spans="1:5">
      <c r="A6" s="386" t="s">
        <v>570</v>
      </c>
      <c r="B6" s="385" t="s">
        <v>571</v>
      </c>
      <c r="C6" s="387">
        <v>57.2</v>
      </c>
      <c r="D6" s="387">
        <v>0</v>
      </c>
      <c r="E6" s="387">
        <f>D6/C6*100</f>
        <v>0</v>
      </c>
    </row>
    <row r="7" spans="1:5">
      <c r="A7" s="386" t="s">
        <v>572</v>
      </c>
      <c r="B7" s="385" t="s">
        <v>573</v>
      </c>
      <c r="C7" s="385">
        <v>0.5</v>
      </c>
      <c r="D7" s="385">
        <v>0</v>
      </c>
      <c r="E7" s="387">
        <f>D7/C7*100</f>
        <v>0</v>
      </c>
    </row>
    <row r="8" spans="1:5">
      <c r="A8" s="386" t="s">
        <v>574</v>
      </c>
      <c r="B8" s="385" t="s">
        <v>575</v>
      </c>
      <c r="C8" s="388">
        <v>2868</v>
      </c>
      <c r="D8" s="388">
        <v>5510.4</v>
      </c>
      <c r="E8" s="387">
        <f>D8/C8*100</f>
        <v>192.13389121338912</v>
      </c>
    </row>
    <row r="9" spans="1:5">
      <c r="A9" s="386" t="s">
        <v>576</v>
      </c>
      <c r="B9" s="385" t="s">
        <v>577</v>
      </c>
      <c r="C9" s="385">
        <v>10.02</v>
      </c>
      <c r="D9" s="385">
        <v>14.6</v>
      </c>
      <c r="E9" s="387">
        <f>D9/C9*100</f>
        <v>145.70858283433134</v>
      </c>
    </row>
    <row r="10" spans="1:5">
      <c r="A10" s="386" t="s">
        <v>101</v>
      </c>
      <c r="B10" s="385" t="s">
        <v>181</v>
      </c>
      <c r="C10" s="385">
        <v>17683.400000000001</v>
      </c>
      <c r="D10" s="385">
        <v>24237</v>
      </c>
      <c r="E10" s="387">
        <f>D10/C10*100</f>
        <v>137.06074623658344</v>
      </c>
    </row>
    <row r="12" spans="1:5">
      <c r="B12" s="389"/>
      <c r="C12" s="389"/>
      <c r="D12" s="389"/>
      <c r="E12" s="389"/>
    </row>
    <row r="13" spans="1:5" ht="14.25" customHeight="1">
      <c r="A13" s="582" t="s">
        <v>578</v>
      </c>
      <c r="B13" s="582"/>
      <c r="C13" s="582"/>
      <c r="D13" s="582"/>
      <c r="E13" s="582"/>
    </row>
    <row r="15" spans="1:5" ht="28.5">
      <c r="A15" s="385" t="s">
        <v>3</v>
      </c>
      <c r="B15" s="385" t="s">
        <v>579</v>
      </c>
      <c r="C15" s="385" t="s">
        <v>580</v>
      </c>
      <c r="D15" s="385" t="s">
        <v>581</v>
      </c>
      <c r="E15" s="385" t="s">
        <v>70</v>
      </c>
    </row>
    <row r="16" spans="1:5">
      <c r="A16" s="386" t="s">
        <v>582</v>
      </c>
      <c r="B16" s="385" t="s">
        <v>181</v>
      </c>
      <c r="C16" s="385">
        <v>56786.6</v>
      </c>
      <c r="D16" s="385">
        <v>81233.399999999994</v>
      </c>
      <c r="E16" s="387">
        <f>D16/C16*100</f>
        <v>143.05029707712734</v>
      </c>
    </row>
    <row r="17" spans="1:5">
      <c r="A17" s="386" t="s">
        <v>583</v>
      </c>
      <c r="B17" s="385" t="s">
        <v>181</v>
      </c>
      <c r="C17" s="385">
        <v>11590.8</v>
      </c>
      <c r="D17" s="385">
        <v>32555.3</v>
      </c>
      <c r="E17" s="387">
        <f>D17/C17*100</f>
        <v>280.87189840218105</v>
      </c>
    </row>
    <row r="18" spans="1:5">
      <c r="A18" s="386" t="s">
        <v>584</v>
      </c>
      <c r="B18" s="385" t="s">
        <v>585</v>
      </c>
      <c r="C18" s="385">
        <v>702</v>
      </c>
      <c r="D18" s="385">
        <v>706</v>
      </c>
      <c r="E18" s="387">
        <f>D18/C18*100</f>
        <v>100.56980056980056</v>
      </c>
    </row>
    <row r="19" spans="1:5" ht="28.5">
      <c r="A19" s="386" t="s">
        <v>586</v>
      </c>
      <c r="B19" s="385" t="s">
        <v>585</v>
      </c>
      <c r="C19" s="385">
        <v>3284</v>
      </c>
      <c r="D19" s="385">
        <v>4600</v>
      </c>
      <c r="E19" s="387">
        <f>D19/C19*100</f>
        <v>140.07308160779536</v>
      </c>
    </row>
  </sheetData>
  <mergeCells count="3">
    <mergeCell ref="A2:E2"/>
    <mergeCell ref="C4:D4"/>
    <mergeCell ref="A13:E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P22" sqref="P22"/>
    </sheetView>
  </sheetViews>
  <sheetFormatPr defaultRowHeight="15"/>
  <cols>
    <col min="1" max="1" width="3.85546875" style="48" customWidth="1"/>
    <col min="2" max="2" width="17.5703125" style="48" customWidth="1"/>
    <col min="3" max="6" width="6.7109375" style="48" customWidth="1"/>
    <col min="7" max="8" width="7.7109375" style="48" customWidth="1"/>
    <col min="9" max="12" width="6.7109375" style="48" customWidth="1"/>
    <col min="13" max="16384" width="9.140625" style="48"/>
  </cols>
  <sheetData>
    <row r="1" spans="1:12">
      <c r="A1" s="584" t="s">
        <v>587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>
      <c r="A2" s="585" t="s">
        <v>588</v>
      </c>
      <c r="B2" s="585"/>
      <c r="C2" s="488" t="s">
        <v>589</v>
      </c>
      <c r="D2" s="488"/>
      <c r="E2" s="488" t="s">
        <v>590</v>
      </c>
      <c r="F2" s="488"/>
      <c r="G2" s="488" t="s">
        <v>591</v>
      </c>
      <c r="H2" s="488"/>
      <c r="I2" s="488" t="s">
        <v>592</v>
      </c>
      <c r="J2" s="488"/>
      <c r="K2" s="488" t="s">
        <v>593</v>
      </c>
      <c r="L2" s="488"/>
    </row>
    <row r="3" spans="1:12" ht="25.5">
      <c r="A3" s="586"/>
      <c r="B3" s="586"/>
      <c r="C3" s="136" t="s">
        <v>594</v>
      </c>
      <c r="D3" s="136" t="s">
        <v>595</v>
      </c>
      <c r="E3" s="136" t="s">
        <v>594</v>
      </c>
      <c r="F3" s="136" t="s">
        <v>595</v>
      </c>
      <c r="G3" s="136" t="s">
        <v>594</v>
      </c>
      <c r="H3" s="136" t="s">
        <v>595</v>
      </c>
      <c r="I3" s="136" t="s">
        <v>594</v>
      </c>
      <c r="J3" s="136" t="s">
        <v>595</v>
      </c>
      <c r="K3" s="136" t="s">
        <v>594</v>
      </c>
      <c r="L3" s="136" t="s">
        <v>595</v>
      </c>
    </row>
    <row r="4" spans="1:12">
      <c r="A4" s="390">
        <v>1</v>
      </c>
      <c r="B4" s="391" t="s">
        <v>596</v>
      </c>
      <c r="C4" s="392">
        <v>-1.3</v>
      </c>
      <c r="D4" s="392">
        <v>-0.6</v>
      </c>
      <c r="E4" s="392">
        <v>34</v>
      </c>
      <c r="F4" s="392">
        <v>30</v>
      </c>
      <c r="G4" s="392">
        <v>-33</v>
      </c>
      <c r="H4" s="392">
        <v>-33</v>
      </c>
      <c r="I4" s="392">
        <v>24.3</v>
      </c>
      <c r="J4" s="392">
        <v>17.7</v>
      </c>
      <c r="K4" s="392">
        <v>28</v>
      </c>
      <c r="L4" s="392">
        <v>28</v>
      </c>
    </row>
    <row r="5" spans="1:12">
      <c r="A5" s="393">
        <v>2</v>
      </c>
      <c r="B5" s="394" t="s">
        <v>597</v>
      </c>
      <c r="C5" s="156">
        <v>-0.5</v>
      </c>
      <c r="D5" s="156">
        <v>0.9</v>
      </c>
      <c r="E5" s="156">
        <v>35</v>
      </c>
      <c r="F5" s="156">
        <v>30</v>
      </c>
      <c r="G5" s="156">
        <v>-32</v>
      </c>
      <c r="H5" s="156">
        <v>-37</v>
      </c>
      <c r="I5" s="156">
        <v>63.2</v>
      </c>
      <c r="J5" s="156">
        <v>24</v>
      </c>
      <c r="K5" s="156">
        <v>29</v>
      </c>
      <c r="L5" s="156">
        <v>27</v>
      </c>
    </row>
    <row r="6" spans="1:12">
      <c r="A6" s="393">
        <v>3</v>
      </c>
      <c r="B6" s="394" t="s">
        <v>598</v>
      </c>
      <c r="C6" s="156">
        <v>0.3</v>
      </c>
      <c r="D6" s="156">
        <v>1</v>
      </c>
      <c r="E6" s="156">
        <v>36</v>
      </c>
      <c r="F6" s="156">
        <v>32</v>
      </c>
      <c r="G6" s="156">
        <v>-31</v>
      </c>
      <c r="H6" s="156">
        <v>-31</v>
      </c>
      <c r="I6" s="156">
        <v>14.6</v>
      </c>
      <c r="J6" s="156">
        <v>27.4</v>
      </c>
      <c r="K6" s="156">
        <v>28</v>
      </c>
      <c r="L6" s="156">
        <v>30</v>
      </c>
    </row>
    <row r="7" spans="1:12">
      <c r="A7" s="393">
        <v>4</v>
      </c>
      <c r="B7" s="394" t="s">
        <v>599</v>
      </c>
      <c r="C7" s="156">
        <v>-1.9</v>
      </c>
      <c r="D7" s="156">
        <v>-1.5</v>
      </c>
      <c r="E7" s="156">
        <v>33</v>
      </c>
      <c r="F7" s="156">
        <v>29</v>
      </c>
      <c r="G7" s="156">
        <v>-35</v>
      </c>
      <c r="H7" s="156">
        <v>-35</v>
      </c>
      <c r="I7" s="156">
        <v>30.3</v>
      </c>
      <c r="J7" s="156">
        <v>19.8</v>
      </c>
      <c r="K7" s="156">
        <v>27</v>
      </c>
      <c r="L7" s="156">
        <v>32</v>
      </c>
    </row>
    <row r="8" spans="1:12">
      <c r="A8" s="393">
        <v>5</v>
      </c>
      <c r="B8" s="394" t="s">
        <v>600</v>
      </c>
      <c r="C8" s="156">
        <v>-3.2</v>
      </c>
      <c r="D8" s="156">
        <v>-2.1</v>
      </c>
      <c r="E8" s="156">
        <v>31</v>
      </c>
      <c r="F8" s="156">
        <v>31</v>
      </c>
      <c r="G8" s="156">
        <v>-36</v>
      </c>
      <c r="H8" s="156">
        <v>-37</v>
      </c>
      <c r="I8" s="156">
        <v>77.7</v>
      </c>
      <c r="J8" s="156">
        <v>47.8</v>
      </c>
      <c r="K8" s="156">
        <v>20</v>
      </c>
      <c r="L8" s="156">
        <v>30</v>
      </c>
    </row>
    <row r="9" spans="1:12">
      <c r="A9" s="393">
        <v>6</v>
      </c>
      <c r="B9" s="394" t="s">
        <v>422</v>
      </c>
      <c r="C9" s="156">
        <v>-3.2</v>
      </c>
      <c r="D9" s="156">
        <v>-1.2</v>
      </c>
      <c r="E9" s="156">
        <v>33</v>
      </c>
      <c r="F9" s="156">
        <v>30</v>
      </c>
      <c r="G9" s="156">
        <v>-35</v>
      </c>
      <c r="H9" s="156">
        <v>-36</v>
      </c>
      <c r="I9" s="156">
        <v>20.7</v>
      </c>
      <c r="J9" s="156">
        <v>40.4</v>
      </c>
      <c r="K9" s="156">
        <v>24</v>
      </c>
      <c r="L9" s="156">
        <v>28</v>
      </c>
    </row>
    <row r="10" spans="1:12">
      <c r="A10" s="393">
        <v>7</v>
      </c>
      <c r="B10" s="394" t="s">
        <v>601</v>
      </c>
      <c r="C10" s="156">
        <v>0.6</v>
      </c>
      <c r="D10" s="156">
        <v>1.4</v>
      </c>
      <c r="E10" s="156">
        <v>34</v>
      </c>
      <c r="F10" s="156">
        <v>36</v>
      </c>
      <c r="G10" s="156">
        <v>-30</v>
      </c>
      <c r="H10" s="156">
        <v>-30</v>
      </c>
      <c r="I10" s="156">
        <v>17.3</v>
      </c>
      <c r="J10" s="156">
        <v>28.8</v>
      </c>
      <c r="K10" s="156">
        <v>18</v>
      </c>
      <c r="L10" s="156">
        <v>24</v>
      </c>
    </row>
    <row r="11" spans="1:12">
      <c r="A11" s="393">
        <v>8</v>
      </c>
      <c r="B11" s="394" t="s">
        <v>602</v>
      </c>
      <c r="C11" s="156">
        <v>-1.4</v>
      </c>
      <c r="D11" s="156">
        <v>-0.3</v>
      </c>
      <c r="E11" s="156">
        <v>32</v>
      </c>
      <c r="F11" s="156">
        <v>32</v>
      </c>
      <c r="G11" s="156">
        <v>-32</v>
      </c>
      <c r="H11" s="156">
        <v>-32</v>
      </c>
      <c r="I11" s="156">
        <v>19.7</v>
      </c>
      <c r="J11" s="156">
        <v>48.8</v>
      </c>
      <c r="K11" s="156">
        <v>20</v>
      </c>
      <c r="L11" s="156">
        <v>24</v>
      </c>
    </row>
    <row r="12" spans="1:12">
      <c r="A12" s="393">
        <v>9</v>
      </c>
      <c r="B12" s="394" t="s">
        <v>603</v>
      </c>
      <c r="C12" s="156">
        <v>0.6</v>
      </c>
      <c r="D12" s="156">
        <v>6.4</v>
      </c>
      <c r="E12" s="156">
        <v>35</v>
      </c>
      <c r="F12" s="156">
        <v>30</v>
      </c>
      <c r="G12" s="156">
        <v>-30</v>
      </c>
      <c r="H12" s="156">
        <v>-34</v>
      </c>
      <c r="I12" s="156">
        <v>42.1</v>
      </c>
      <c r="J12" s="156">
        <v>35.4</v>
      </c>
      <c r="K12" s="156">
        <v>20</v>
      </c>
      <c r="L12" s="156">
        <v>24</v>
      </c>
    </row>
    <row r="13" spans="1:12">
      <c r="A13" s="393">
        <v>10</v>
      </c>
      <c r="B13" s="394" t="s">
        <v>604</v>
      </c>
      <c r="C13" s="156">
        <v>-1.1000000000000001</v>
      </c>
      <c r="D13" s="156">
        <v>-0.4</v>
      </c>
      <c r="E13" s="156">
        <v>34</v>
      </c>
      <c r="F13" s="156">
        <v>30</v>
      </c>
      <c r="G13" s="156">
        <v>-38</v>
      </c>
      <c r="H13" s="156">
        <v>-38</v>
      </c>
      <c r="I13" s="156">
        <v>16.5</v>
      </c>
      <c r="J13" s="156">
        <v>41.5</v>
      </c>
      <c r="K13" s="156">
        <v>20</v>
      </c>
      <c r="L13" s="156">
        <v>28</v>
      </c>
    </row>
    <row r="14" spans="1:12">
      <c r="A14" s="393">
        <v>11</v>
      </c>
      <c r="B14" s="394" t="s">
        <v>605</v>
      </c>
      <c r="C14" s="156">
        <v>0.2</v>
      </c>
      <c r="D14" s="156">
        <v>0.8</v>
      </c>
      <c r="E14" s="156">
        <v>34</v>
      </c>
      <c r="F14" s="156">
        <v>32</v>
      </c>
      <c r="G14" s="156">
        <v>-32</v>
      </c>
      <c r="H14" s="156">
        <v>-34</v>
      </c>
      <c r="I14" s="156">
        <v>5.4</v>
      </c>
      <c r="J14" s="156">
        <v>20.3</v>
      </c>
      <c r="K14" s="156">
        <v>24</v>
      </c>
      <c r="L14" s="156">
        <v>24</v>
      </c>
    </row>
    <row r="15" spans="1:12">
      <c r="A15" s="393">
        <v>12</v>
      </c>
      <c r="B15" s="394" t="s">
        <v>606</v>
      </c>
      <c r="C15" s="156">
        <v>1.7</v>
      </c>
      <c r="D15" s="156">
        <v>3</v>
      </c>
      <c r="E15" s="156">
        <v>36</v>
      </c>
      <c r="F15" s="156">
        <v>32</v>
      </c>
      <c r="G15" s="156">
        <v>-29</v>
      </c>
      <c r="H15" s="156">
        <v>-32</v>
      </c>
      <c r="I15" s="156">
        <v>39.5</v>
      </c>
      <c r="J15" s="156">
        <v>3.2</v>
      </c>
      <c r="K15" s="156">
        <v>24</v>
      </c>
      <c r="L15" s="156">
        <v>24</v>
      </c>
    </row>
    <row r="16" spans="1:12">
      <c r="A16" s="393">
        <v>13</v>
      </c>
      <c r="B16" s="394" t="s">
        <v>607</v>
      </c>
      <c r="C16" s="156">
        <v>0.4</v>
      </c>
      <c r="D16" s="156">
        <v>2.2999999999999998</v>
      </c>
      <c r="E16" s="156">
        <v>35</v>
      </c>
      <c r="F16" s="156">
        <v>33</v>
      </c>
      <c r="G16" s="156">
        <v>-32</v>
      </c>
      <c r="H16" s="156">
        <v>-30</v>
      </c>
      <c r="I16" s="156">
        <v>14.1</v>
      </c>
      <c r="J16" s="156">
        <v>5</v>
      </c>
      <c r="K16" s="156">
        <v>24</v>
      </c>
      <c r="L16" s="156">
        <v>24</v>
      </c>
    </row>
    <row r="17" spans="1:12">
      <c r="A17" s="393">
        <v>14</v>
      </c>
      <c r="B17" s="394" t="s">
        <v>608</v>
      </c>
      <c r="C17" s="156">
        <v>1.2</v>
      </c>
      <c r="D17" s="156">
        <v>2.2999999999999998</v>
      </c>
      <c r="E17" s="156">
        <v>36</v>
      </c>
      <c r="F17" s="156">
        <v>31</v>
      </c>
      <c r="G17" s="156">
        <v>-31</v>
      </c>
      <c r="H17" s="156">
        <v>-32</v>
      </c>
      <c r="I17" s="156">
        <v>18.3</v>
      </c>
      <c r="J17" s="156">
        <v>25</v>
      </c>
      <c r="K17" s="156">
        <v>24</v>
      </c>
      <c r="L17" s="156">
        <v>24</v>
      </c>
    </row>
    <row r="18" spans="1:12">
      <c r="A18" s="279">
        <v>15</v>
      </c>
      <c r="B18" s="395" t="s">
        <v>609</v>
      </c>
      <c r="C18" s="487" t="s">
        <v>610</v>
      </c>
      <c r="D18" s="487"/>
      <c r="E18" s="487"/>
      <c r="F18" s="487"/>
      <c r="G18" s="487"/>
      <c r="H18" s="487"/>
      <c r="I18" s="487"/>
      <c r="J18" s="487"/>
      <c r="K18" s="487"/>
      <c r="L18" s="487"/>
    </row>
  </sheetData>
  <mergeCells count="9">
    <mergeCell ref="C18:L18"/>
    <mergeCell ref="A1:L1"/>
    <mergeCell ref="A2:A3"/>
    <mergeCell ref="B2:B3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Y11" sqref="Y11"/>
    </sheetView>
  </sheetViews>
  <sheetFormatPr defaultRowHeight="15"/>
  <cols>
    <col min="1" max="1" width="3.7109375" customWidth="1"/>
    <col min="2" max="2" width="6" style="597" customWidth="1"/>
    <col min="3" max="3" width="6.7109375" style="597" customWidth="1"/>
    <col min="4" max="4" width="9" style="597" customWidth="1"/>
    <col min="5" max="6" width="6.42578125" style="597" customWidth="1"/>
    <col min="7" max="7" width="4.42578125" style="597" customWidth="1"/>
    <col min="8" max="9" width="5.28515625" style="597" customWidth="1"/>
    <col min="10" max="10" width="5.85546875" style="597" customWidth="1"/>
    <col min="11" max="11" width="6.28515625" style="597" customWidth="1"/>
    <col min="12" max="12" width="4.28515625" style="597" customWidth="1"/>
    <col min="13" max="16" width="3.28515625" style="597" customWidth="1"/>
    <col min="17" max="17" width="4.28515625" style="597" customWidth="1"/>
    <col min="18" max="18" width="5" style="597" customWidth="1"/>
    <col min="257" max="257" width="3.7109375" customWidth="1"/>
    <col min="258" max="258" width="6" customWidth="1"/>
    <col min="259" max="259" width="6.7109375" customWidth="1"/>
    <col min="260" max="260" width="9" customWidth="1"/>
    <col min="261" max="262" width="6.42578125" customWidth="1"/>
    <col min="263" max="263" width="4.42578125" customWidth="1"/>
    <col min="264" max="265" width="5.28515625" customWidth="1"/>
    <col min="266" max="266" width="5.85546875" customWidth="1"/>
    <col min="267" max="267" width="6.28515625" customWidth="1"/>
    <col min="268" max="268" width="4.28515625" customWidth="1"/>
    <col min="269" max="272" width="3.28515625" customWidth="1"/>
    <col min="273" max="273" width="4.28515625" customWidth="1"/>
    <col min="274" max="274" width="5" customWidth="1"/>
    <col min="513" max="513" width="3.7109375" customWidth="1"/>
    <col min="514" max="514" width="6" customWidth="1"/>
    <col min="515" max="515" width="6.7109375" customWidth="1"/>
    <col min="516" max="516" width="9" customWidth="1"/>
    <col min="517" max="518" width="6.42578125" customWidth="1"/>
    <col min="519" max="519" width="4.42578125" customWidth="1"/>
    <col min="520" max="521" width="5.28515625" customWidth="1"/>
    <col min="522" max="522" width="5.85546875" customWidth="1"/>
    <col min="523" max="523" width="6.28515625" customWidth="1"/>
    <col min="524" max="524" width="4.28515625" customWidth="1"/>
    <col min="525" max="528" width="3.28515625" customWidth="1"/>
    <col min="529" max="529" width="4.28515625" customWidth="1"/>
    <col min="530" max="530" width="5" customWidth="1"/>
    <col min="769" max="769" width="3.7109375" customWidth="1"/>
    <col min="770" max="770" width="6" customWidth="1"/>
    <col min="771" max="771" width="6.7109375" customWidth="1"/>
    <col min="772" max="772" width="9" customWidth="1"/>
    <col min="773" max="774" width="6.42578125" customWidth="1"/>
    <col min="775" max="775" width="4.42578125" customWidth="1"/>
    <col min="776" max="777" width="5.28515625" customWidth="1"/>
    <col min="778" max="778" width="5.85546875" customWidth="1"/>
    <col min="779" max="779" width="6.28515625" customWidth="1"/>
    <col min="780" max="780" width="4.28515625" customWidth="1"/>
    <col min="781" max="784" width="3.28515625" customWidth="1"/>
    <col min="785" max="785" width="4.28515625" customWidth="1"/>
    <col min="786" max="786" width="5" customWidth="1"/>
    <col min="1025" max="1025" width="3.7109375" customWidth="1"/>
    <col min="1026" max="1026" width="6" customWidth="1"/>
    <col min="1027" max="1027" width="6.7109375" customWidth="1"/>
    <col min="1028" max="1028" width="9" customWidth="1"/>
    <col min="1029" max="1030" width="6.42578125" customWidth="1"/>
    <col min="1031" max="1031" width="4.42578125" customWidth="1"/>
    <col min="1032" max="1033" width="5.28515625" customWidth="1"/>
    <col min="1034" max="1034" width="5.85546875" customWidth="1"/>
    <col min="1035" max="1035" width="6.28515625" customWidth="1"/>
    <col min="1036" max="1036" width="4.28515625" customWidth="1"/>
    <col min="1037" max="1040" width="3.28515625" customWidth="1"/>
    <col min="1041" max="1041" width="4.28515625" customWidth="1"/>
    <col min="1042" max="1042" width="5" customWidth="1"/>
    <col min="1281" max="1281" width="3.7109375" customWidth="1"/>
    <col min="1282" max="1282" width="6" customWidth="1"/>
    <col min="1283" max="1283" width="6.7109375" customWidth="1"/>
    <col min="1284" max="1284" width="9" customWidth="1"/>
    <col min="1285" max="1286" width="6.42578125" customWidth="1"/>
    <col min="1287" max="1287" width="4.42578125" customWidth="1"/>
    <col min="1288" max="1289" width="5.28515625" customWidth="1"/>
    <col min="1290" max="1290" width="5.85546875" customWidth="1"/>
    <col min="1291" max="1291" width="6.28515625" customWidth="1"/>
    <col min="1292" max="1292" width="4.28515625" customWidth="1"/>
    <col min="1293" max="1296" width="3.28515625" customWidth="1"/>
    <col min="1297" max="1297" width="4.28515625" customWidth="1"/>
    <col min="1298" max="1298" width="5" customWidth="1"/>
    <col min="1537" max="1537" width="3.7109375" customWidth="1"/>
    <col min="1538" max="1538" width="6" customWidth="1"/>
    <col min="1539" max="1539" width="6.7109375" customWidth="1"/>
    <col min="1540" max="1540" width="9" customWidth="1"/>
    <col min="1541" max="1542" width="6.42578125" customWidth="1"/>
    <col min="1543" max="1543" width="4.42578125" customWidth="1"/>
    <col min="1544" max="1545" width="5.28515625" customWidth="1"/>
    <col min="1546" max="1546" width="5.85546875" customWidth="1"/>
    <col min="1547" max="1547" width="6.28515625" customWidth="1"/>
    <col min="1548" max="1548" width="4.28515625" customWidth="1"/>
    <col min="1549" max="1552" width="3.28515625" customWidth="1"/>
    <col min="1553" max="1553" width="4.28515625" customWidth="1"/>
    <col min="1554" max="1554" width="5" customWidth="1"/>
    <col min="1793" max="1793" width="3.7109375" customWidth="1"/>
    <col min="1794" max="1794" width="6" customWidth="1"/>
    <col min="1795" max="1795" width="6.7109375" customWidth="1"/>
    <col min="1796" max="1796" width="9" customWidth="1"/>
    <col min="1797" max="1798" width="6.42578125" customWidth="1"/>
    <col min="1799" max="1799" width="4.42578125" customWidth="1"/>
    <col min="1800" max="1801" width="5.28515625" customWidth="1"/>
    <col min="1802" max="1802" width="5.85546875" customWidth="1"/>
    <col min="1803" max="1803" width="6.28515625" customWidth="1"/>
    <col min="1804" max="1804" width="4.28515625" customWidth="1"/>
    <col min="1805" max="1808" width="3.28515625" customWidth="1"/>
    <col min="1809" max="1809" width="4.28515625" customWidth="1"/>
    <col min="1810" max="1810" width="5" customWidth="1"/>
    <col min="2049" max="2049" width="3.7109375" customWidth="1"/>
    <col min="2050" max="2050" width="6" customWidth="1"/>
    <col min="2051" max="2051" width="6.7109375" customWidth="1"/>
    <col min="2052" max="2052" width="9" customWidth="1"/>
    <col min="2053" max="2054" width="6.42578125" customWidth="1"/>
    <col min="2055" max="2055" width="4.42578125" customWidth="1"/>
    <col min="2056" max="2057" width="5.28515625" customWidth="1"/>
    <col min="2058" max="2058" width="5.85546875" customWidth="1"/>
    <col min="2059" max="2059" width="6.28515625" customWidth="1"/>
    <col min="2060" max="2060" width="4.28515625" customWidth="1"/>
    <col min="2061" max="2064" width="3.28515625" customWidth="1"/>
    <col min="2065" max="2065" width="4.28515625" customWidth="1"/>
    <col min="2066" max="2066" width="5" customWidth="1"/>
    <col min="2305" max="2305" width="3.7109375" customWidth="1"/>
    <col min="2306" max="2306" width="6" customWidth="1"/>
    <col min="2307" max="2307" width="6.7109375" customWidth="1"/>
    <col min="2308" max="2308" width="9" customWidth="1"/>
    <col min="2309" max="2310" width="6.42578125" customWidth="1"/>
    <col min="2311" max="2311" width="4.42578125" customWidth="1"/>
    <col min="2312" max="2313" width="5.28515625" customWidth="1"/>
    <col min="2314" max="2314" width="5.85546875" customWidth="1"/>
    <col min="2315" max="2315" width="6.28515625" customWidth="1"/>
    <col min="2316" max="2316" width="4.28515625" customWidth="1"/>
    <col min="2317" max="2320" width="3.28515625" customWidth="1"/>
    <col min="2321" max="2321" width="4.28515625" customWidth="1"/>
    <col min="2322" max="2322" width="5" customWidth="1"/>
    <col min="2561" max="2561" width="3.7109375" customWidth="1"/>
    <col min="2562" max="2562" width="6" customWidth="1"/>
    <col min="2563" max="2563" width="6.7109375" customWidth="1"/>
    <col min="2564" max="2564" width="9" customWidth="1"/>
    <col min="2565" max="2566" width="6.42578125" customWidth="1"/>
    <col min="2567" max="2567" width="4.42578125" customWidth="1"/>
    <col min="2568" max="2569" width="5.28515625" customWidth="1"/>
    <col min="2570" max="2570" width="5.85546875" customWidth="1"/>
    <col min="2571" max="2571" width="6.28515625" customWidth="1"/>
    <col min="2572" max="2572" width="4.28515625" customWidth="1"/>
    <col min="2573" max="2576" width="3.28515625" customWidth="1"/>
    <col min="2577" max="2577" width="4.28515625" customWidth="1"/>
    <col min="2578" max="2578" width="5" customWidth="1"/>
    <col min="2817" max="2817" width="3.7109375" customWidth="1"/>
    <col min="2818" max="2818" width="6" customWidth="1"/>
    <col min="2819" max="2819" width="6.7109375" customWidth="1"/>
    <col min="2820" max="2820" width="9" customWidth="1"/>
    <col min="2821" max="2822" width="6.42578125" customWidth="1"/>
    <col min="2823" max="2823" width="4.42578125" customWidth="1"/>
    <col min="2824" max="2825" width="5.28515625" customWidth="1"/>
    <col min="2826" max="2826" width="5.85546875" customWidth="1"/>
    <col min="2827" max="2827" width="6.28515625" customWidth="1"/>
    <col min="2828" max="2828" width="4.28515625" customWidth="1"/>
    <col min="2829" max="2832" width="3.28515625" customWidth="1"/>
    <col min="2833" max="2833" width="4.28515625" customWidth="1"/>
    <col min="2834" max="2834" width="5" customWidth="1"/>
    <col min="3073" max="3073" width="3.7109375" customWidth="1"/>
    <col min="3074" max="3074" width="6" customWidth="1"/>
    <col min="3075" max="3075" width="6.7109375" customWidth="1"/>
    <col min="3076" max="3076" width="9" customWidth="1"/>
    <col min="3077" max="3078" width="6.42578125" customWidth="1"/>
    <col min="3079" max="3079" width="4.42578125" customWidth="1"/>
    <col min="3080" max="3081" width="5.28515625" customWidth="1"/>
    <col min="3082" max="3082" width="5.85546875" customWidth="1"/>
    <col min="3083" max="3083" width="6.28515625" customWidth="1"/>
    <col min="3084" max="3084" width="4.28515625" customWidth="1"/>
    <col min="3085" max="3088" width="3.28515625" customWidth="1"/>
    <col min="3089" max="3089" width="4.28515625" customWidth="1"/>
    <col min="3090" max="3090" width="5" customWidth="1"/>
    <col min="3329" max="3329" width="3.7109375" customWidth="1"/>
    <col min="3330" max="3330" width="6" customWidth="1"/>
    <col min="3331" max="3331" width="6.7109375" customWidth="1"/>
    <col min="3332" max="3332" width="9" customWidth="1"/>
    <col min="3333" max="3334" width="6.42578125" customWidth="1"/>
    <col min="3335" max="3335" width="4.42578125" customWidth="1"/>
    <col min="3336" max="3337" width="5.28515625" customWidth="1"/>
    <col min="3338" max="3338" width="5.85546875" customWidth="1"/>
    <col min="3339" max="3339" width="6.28515625" customWidth="1"/>
    <col min="3340" max="3340" width="4.28515625" customWidth="1"/>
    <col min="3341" max="3344" width="3.28515625" customWidth="1"/>
    <col min="3345" max="3345" width="4.28515625" customWidth="1"/>
    <col min="3346" max="3346" width="5" customWidth="1"/>
    <col min="3585" max="3585" width="3.7109375" customWidth="1"/>
    <col min="3586" max="3586" width="6" customWidth="1"/>
    <col min="3587" max="3587" width="6.7109375" customWidth="1"/>
    <col min="3588" max="3588" width="9" customWidth="1"/>
    <col min="3589" max="3590" width="6.42578125" customWidth="1"/>
    <col min="3591" max="3591" width="4.42578125" customWidth="1"/>
    <col min="3592" max="3593" width="5.28515625" customWidth="1"/>
    <col min="3594" max="3594" width="5.85546875" customWidth="1"/>
    <col min="3595" max="3595" width="6.28515625" customWidth="1"/>
    <col min="3596" max="3596" width="4.28515625" customWidth="1"/>
    <col min="3597" max="3600" width="3.28515625" customWidth="1"/>
    <col min="3601" max="3601" width="4.28515625" customWidth="1"/>
    <col min="3602" max="3602" width="5" customWidth="1"/>
    <col min="3841" max="3841" width="3.7109375" customWidth="1"/>
    <col min="3842" max="3842" width="6" customWidth="1"/>
    <col min="3843" max="3843" width="6.7109375" customWidth="1"/>
    <col min="3844" max="3844" width="9" customWidth="1"/>
    <col min="3845" max="3846" width="6.42578125" customWidth="1"/>
    <col min="3847" max="3847" width="4.42578125" customWidth="1"/>
    <col min="3848" max="3849" width="5.28515625" customWidth="1"/>
    <col min="3850" max="3850" width="5.85546875" customWidth="1"/>
    <col min="3851" max="3851" width="6.28515625" customWidth="1"/>
    <col min="3852" max="3852" width="4.28515625" customWidth="1"/>
    <col min="3853" max="3856" width="3.28515625" customWidth="1"/>
    <col min="3857" max="3857" width="4.28515625" customWidth="1"/>
    <col min="3858" max="3858" width="5" customWidth="1"/>
    <col min="4097" max="4097" width="3.7109375" customWidth="1"/>
    <col min="4098" max="4098" width="6" customWidth="1"/>
    <col min="4099" max="4099" width="6.7109375" customWidth="1"/>
    <col min="4100" max="4100" width="9" customWidth="1"/>
    <col min="4101" max="4102" width="6.42578125" customWidth="1"/>
    <col min="4103" max="4103" width="4.42578125" customWidth="1"/>
    <col min="4104" max="4105" width="5.28515625" customWidth="1"/>
    <col min="4106" max="4106" width="5.85546875" customWidth="1"/>
    <col min="4107" max="4107" width="6.28515625" customWidth="1"/>
    <col min="4108" max="4108" width="4.28515625" customWidth="1"/>
    <col min="4109" max="4112" width="3.28515625" customWidth="1"/>
    <col min="4113" max="4113" width="4.28515625" customWidth="1"/>
    <col min="4114" max="4114" width="5" customWidth="1"/>
    <col min="4353" max="4353" width="3.7109375" customWidth="1"/>
    <col min="4354" max="4354" width="6" customWidth="1"/>
    <col min="4355" max="4355" width="6.7109375" customWidth="1"/>
    <col min="4356" max="4356" width="9" customWidth="1"/>
    <col min="4357" max="4358" width="6.42578125" customWidth="1"/>
    <col min="4359" max="4359" width="4.42578125" customWidth="1"/>
    <col min="4360" max="4361" width="5.28515625" customWidth="1"/>
    <col min="4362" max="4362" width="5.85546875" customWidth="1"/>
    <col min="4363" max="4363" width="6.28515625" customWidth="1"/>
    <col min="4364" max="4364" width="4.28515625" customWidth="1"/>
    <col min="4365" max="4368" width="3.28515625" customWidth="1"/>
    <col min="4369" max="4369" width="4.28515625" customWidth="1"/>
    <col min="4370" max="4370" width="5" customWidth="1"/>
    <col min="4609" max="4609" width="3.7109375" customWidth="1"/>
    <col min="4610" max="4610" width="6" customWidth="1"/>
    <col min="4611" max="4611" width="6.7109375" customWidth="1"/>
    <col min="4612" max="4612" width="9" customWidth="1"/>
    <col min="4613" max="4614" width="6.42578125" customWidth="1"/>
    <col min="4615" max="4615" width="4.42578125" customWidth="1"/>
    <col min="4616" max="4617" width="5.28515625" customWidth="1"/>
    <col min="4618" max="4618" width="5.85546875" customWidth="1"/>
    <col min="4619" max="4619" width="6.28515625" customWidth="1"/>
    <col min="4620" max="4620" width="4.28515625" customWidth="1"/>
    <col min="4621" max="4624" width="3.28515625" customWidth="1"/>
    <col min="4625" max="4625" width="4.28515625" customWidth="1"/>
    <col min="4626" max="4626" width="5" customWidth="1"/>
    <col min="4865" max="4865" width="3.7109375" customWidth="1"/>
    <col min="4866" max="4866" width="6" customWidth="1"/>
    <col min="4867" max="4867" width="6.7109375" customWidth="1"/>
    <col min="4868" max="4868" width="9" customWidth="1"/>
    <col min="4869" max="4870" width="6.42578125" customWidth="1"/>
    <col min="4871" max="4871" width="4.42578125" customWidth="1"/>
    <col min="4872" max="4873" width="5.28515625" customWidth="1"/>
    <col min="4874" max="4874" width="5.85546875" customWidth="1"/>
    <col min="4875" max="4875" width="6.28515625" customWidth="1"/>
    <col min="4876" max="4876" width="4.28515625" customWidth="1"/>
    <col min="4877" max="4880" width="3.28515625" customWidth="1"/>
    <col min="4881" max="4881" width="4.28515625" customWidth="1"/>
    <col min="4882" max="4882" width="5" customWidth="1"/>
    <col min="5121" max="5121" width="3.7109375" customWidth="1"/>
    <col min="5122" max="5122" width="6" customWidth="1"/>
    <col min="5123" max="5123" width="6.7109375" customWidth="1"/>
    <col min="5124" max="5124" width="9" customWidth="1"/>
    <col min="5125" max="5126" width="6.42578125" customWidth="1"/>
    <col min="5127" max="5127" width="4.42578125" customWidth="1"/>
    <col min="5128" max="5129" width="5.28515625" customWidth="1"/>
    <col min="5130" max="5130" width="5.85546875" customWidth="1"/>
    <col min="5131" max="5131" width="6.28515625" customWidth="1"/>
    <col min="5132" max="5132" width="4.28515625" customWidth="1"/>
    <col min="5133" max="5136" width="3.28515625" customWidth="1"/>
    <col min="5137" max="5137" width="4.28515625" customWidth="1"/>
    <col min="5138" max="5138" width="5" customWidth="1"/>
    <col min="5377" max="5377" width="3.7109375" customWidth="1"/>
    <col min="5378" max="5378" width="6" customWidth="1"/>
    <col min="5379" max="5379" width="6.7109375" customWidth="1"/>
    <col min="5380" max="5380" width="9" customWidth="1"/>
    <col min="5381" max="5382" width="6.42578125" customWidth="1"/>
    <col min="5383" max="5383" width="4.42578125" customWidth="1"/>
    <col min="5384" max="5385" width="5.28515625" customWidth="1"/>
    <col min="5386" max="5386" width="5.85546875" customWidth="1"/>
    <col min="5387" max="5387" width="6.28515625" customWidth="1"/>
    <col min="5388" max="5388" width="4.28515625" customWidth="1"/>
    <col min="5389" max="5392" width="3.28515625" customWidth="1"/>
    <col min="5393" max="5393" width="4.28515625" customWidth="1"/>
    <col min="5394" max="5394" width="5" customWidth="1"/>
    <col min="5633" max="5633" width="3.7109375" customWidth="1"/>
    <col min="5634" max="5634" width="6" customWidth="1"/>
    <col min="5635" max="5635" width="6.7109375" customWidth="1"/>
    <col min="5636" max="5636" width="9" customWidth="1"/>
    <col min="5637" max="5638" width="6.42578125" customWidth="1"/>
    <col min="5639" max="5639" width="4.42578125" customWidth="1"/>
    <col min="5640" max="5641" width="5.28515625" customWidth="1"/>
    <col min="5642" max="5642" width="5.85546875" customWidth="1"/>
    <col min="5643" max="5643" width="6.28515625" customWidth="1"/>
    <col min="5644" max="5644" width="4.28515625" customWidth="1"/>
    <col min="5645" max="5648" width="3.28515625" customWidth="1"/>
    <col min="5649" max="5649" width="4.28515625" customWidth="1"/>
    <col min="5650" max="5650" width="5" customWidth="1"/>
    <col min="5889" max="5889" width="3.7109375" customWidth="1"/>
    <col min="5890" max="5890" width="6" customWidth="1"/>
    <col min="5891" max="5891" width="6.7109375" customWidth="1"/>
    <col min="5892" max="5892" width="9" customWidth="1"/>
    <col min="5893" max="5894" width="6.42578125" customWidth="1"/>
    <col min="5895" max="5895" width="4.42578125" customWidth="1"/>
    <col min="5896" max="5897" width="5.28515625" customWidth="1"/>
    <col min="5898" max="5898" width="5.85546875" customWidth="1"/>
    <col min="5899" max="5899" width="6.28515625" customWidth="1"/>
    <col min="5900" max="5900" width="4.28515625" customWidth="1"/>
    <col min="5901" max="5904" width="3.28515625" customWidth="1"/>
    <col min="5905" max="5905" width="4.28515625" customWidth="1"/>
    <col min="5906" max="5906" width="5" customWidth="1"/>
    <col min="6145" max="6145" width="3.7109375" customWidth="1"/>
    <col min="6146" max="6146" width="6" customWidth="1"/>
    <col min="6147" max="6147" width="6.7109375" customWidth="1"/>
    <col min="6148" max="6148" width="9" customWidth="1"/>
    <col min="6149" max="6150" width="6.42578125" customWidth="1"/>
    <col min="6151" max="6151" width="4.42578125" customWidth="1"/>
    <col min="6152" max="6153" width="5.28515625" customWidth="1"/>
    <col min="6154" max="6154" width="5.85546875" customWidth="1"/>
    <col min="6155" max="6155" width="6.28515625" customWidth="1"/>
    <col min="6156" max="6156" width="4.28515625" customWidth="1"/>
    <col min="6157" max="6160" width="3.28515625" customWidth="1"/>
    <col min="6161" max="6161" width="4.28515625" customWidth="1"/>
    <col min="6162" max="6162" width="5" customWidth="1"/>
    <col min="6401" max="6401" width="3.7109375" customWidth="1"/>
    <col min="6402" max="6402" width="6" customWidth="1"/>
    <col min="6403" max="6403" width="6.7109375" customWidth="1"/>
    <col min="6404" max="6404" width="9" customWidth="1"/>
    <col min="6405" max="6406" width="6.42578125" customWidth="1"/>
    <col min="6407" max="6407" width="4.42578125" customWidth="1"/>
    <col min="6408" max="6409" width="5.28515625" customWidth="1"/>
    <col min="6410" max="6410" width="5.85546875" customWidth="1"/>
    <col min="6411" max="6411" width="6.28515625" customWidth="1"/>
    <col min="6412" max="6412" width="4.28515625" customWidth="1"/>
    <col min="6413" max="6416" width="3.28515625" customWidth="1"/>
    <col min="6417" max="6417" width="4.28515625" customWidth="1"/>
    <col min="6418" max="6418" width="5" customWidth="1"/>
    <col min="6657" max="6657" width="3.7109375" customWidth="1"/>
    <col min="6658" max="6658" width="6" customWidth="1"/>
    <col min="6659" max="6659" width="6.7109375" customWidth="1"/>
    <col min="6660" max="6660" width="9" customWidth="1"/>
    <col min="6661" max="6662" width="6.42578125" customWidth="1"/>
    <col min="6663" max="6663" width="4.42578125" customWidth="1"/>
    <col min="6664" max="6665" width="5.28515625" customWidth="1"/>
    <col min="6666" max="6666" width="5.85546875" customWidth="1"/>
    <col min="6667" max="6667" width="6.28515625" customWidth="1"/>
    <col min="6668" max="6668" width="4.28515625" customWidth="1"/>
    <col min="6669" max="6672" width="3.28515625" customWidth="1"/>
    <col min="6673" max="6673" width="4.28515625" customWidth="1"/>
    <col min="6674" max="6674" width="5" customWidth="1"/>
    <col min="6913" max="6913" width="3.7109375" customWidth="1"/>
    <col min="6914" max="6914" width="6" customWidth="1"/>
    <col min="6915" max="6915" width="6.7109375" customWidth="1"/>
    <col min="6916" max="6916" width="9" customWidth="1"/>
    <col min="6917" max="6918" width="6.42578125" customWidth="1"/>
    <col min="6919" max="6919" width="4.42578125" customWidth="1"/>
    <col min="6920" max="6921" width="5.28515625" customWidth="1"/>
    <col min="6922" max="6922" width="5.85546875" customWidth="1"/>
    <col min="6923" max="6923" width="6.28515625" customWidth="1"/>
    <col min="6924" max="6924" width="4.28515625" customWidth="1"/>
    <col min="6925" max="6928" width="3.28515625" customWidth="1"/>
    <col min="6929" max="6929" width="4.28515625" customWidth="1"/>
    <col min="6930" max="6930" width="5" customWidth="1"/>
    <col min="7169" max="7169" width="3.7109375" customWidth="1"/>
    <col min="7170" max="7170" width="6" customWidth="1"/>
    <col min="7171" max="7171" width="6.7109375" customWidth="1"/>
    <col min="7172" max="7172" width="9" customWidth="1"/>
    <col min="7173" max="7174" width="6.42578125" customWidth="1"/>
    <col min="7175" max="7175" width="4.42578125" customWidth="1"/>
    <col min="7176" max="7177" width="5.28515625" customWidth="1"/>
    <col min="7178" max="7178" width="5.85546875" customWidth="1"/>
    <col min="7179" max="7179" width="6.28515625" customWidth="1"/>
    <col min="7180" max="7180" width="4.28515625" customWidth="1"/>
    <col min="7181" max="7184" width="3.28515625" customWidth="1"/>
    <col min="7185" max="7185" width="4.28515625" customWidth="1"/>
    <col min="7186" max="7186" width="5" customWidth="1"/>
    <col min="7425" max="7425" width="3.7109375" customWidth="1"/>
    <col min="7426" max="7426" width="6" customWidth="1"/>
    <col min="7427" max="7427" width="6.7109375" customWidth="1"/>
    <col min="7428" max="7428" width="9" customWidth="1"/>
    <col min="7429" max="7430" width="6.42578125" customWidth="1"/>
    <col min="7431" max="7431" width="4.42578125" customWidth="1"/>
    <col min="7432" max="7433" width="5.28515625" customWidth="1"/>
    <col min="7434" max="7434" width="5.85546875" customWidth="1"/>
    <col min="7435" max="7435" width="6.28515625" customWidth="1"/>
    <col min="7436" max="7436" width="4.28515625" customWidth="1"/>
    <col min="7437" max="7440" width="3.28515625" customWidth="1"/>
    <col min="7441" max="7441" width="4.28515625" customWidth="1"/>
    <col min="7442" max="7442" width="5" customWidth="1"/>
    <col min="7681" max="7681" width="3.7109375" customWidth="1"/>
    <col min="7682" max="7682" width="6" customWidth="1"/>
    <col min="7683" max="7683" width="6.7109375" customWidth="1"/>
    <col min="7684" max="7684" width="9" customWidth="1"/>
    <col min="7685" max="7686" width="6.42578125" customWidth="1"/>
    <col min="7687" max="7687" width="4.42578125" customWidth="1"/>
    <col min="7688" max="7689" width="5.28515625" customWidth="1"/>
    <col min="7690" max="7690" width="5.85546875" customWidth="1"/>
    <col min="7691" max="7691" width="6.28515625" customWidth="1"/>
    <col min="7692" max="7692" width="4.28515625" customWidth="1"/>
    <col min="7693" max="7696" width="3.28515625" customWidth="1"/>
    <col min="7697" max="7697" width="4.28515625" customWidth="1"/>
    <col min="7698" max="7698" width="5" customWidth="1"/>
    <col min="7937" max="7937" width="3.7109375" customWidth="1"/>
    <col min="7938" max="7938" width="6" customWidth="1"/>
    <col min="7939" max="7939" width="6.7109375" customWidth="1"/>
    <col min="7940" max="7940" width="9" customWidth="1"/>
    <col min="7941" max="7942" width="6.42578125" customWidth="1"/>
    <col min="7943" max="7943" width="4.42578125" customWidth="1"/>
    <col min="7944" max="7945" width="5.28515625" customWidth="1"/>
    <col min="7946" max="7946" width="5.85546875" customWidth="1"/>
    <col min="7947" max="7947" width="6.28515625" customWidth="1"/>
    <col min="7948" max="7948" width="4.28515625" customWidth="1"/>
    <col min="7949" max="7952" width="3.28515625" customWidth="1"/>
    <col min="7953" max="7953" width="4.28515625" customWidth="1"/>
    <col min="7954" max="7954" width="5" customWidth="1"/>
    <col min="8193" max="8193" width="3.7109375" customWidth="1"/>
    <col min="8194" max="8194" width="6" customWidth="1"/>
    <col min="8195" max="8195" width="6.7109375" customWidth="1"/>
    <col min="8196" max="8196" width="9" customWidth="1"/>
    <col min="8197" max="8198" width="6.42578125" customWidth="1"/>
    <col min="8199" max="8199" width="4.42578125" customWidth="1"/>
    <col min="8200" max="8201" width="5.28515625" customWidth="1"/>
    <col min="8202" max="8202" width="5.85546875" customWidth="1"/>
    <col min="8203" max="8203" width="6.28515625" customWidth="1"/>
    <col min="8204" max="8204" width="4.28515625" customWidth="1"/>
    <col min="8205" max="8208" width="3.28515625" customWidth="1"/>
    <col min="8209" max="8209" width="4.28515625" customWidth="1"/>
    <col min="8210" max="8210" width="5" customWidth="1"/>
    <col min="8449" max="8449" width="3.7109375" customWidth="1"/>
    <col min="8450" max="8450" width="6" customWidth="1"/>
    <col min="8451" max="8451" width="6.7109375" customWidth="1"/>
    <col min="8452" max="8452" width="9" customWidth="1"/>
    <col min="8453" max="8454" width="6.42578125" customWidth="1"/>
    <col min="8455" max="8455" width="4.42578125" customWidth="1"/>
    <col min="8456" max="8457" width="5.28515625" customWidth="1"/>
    <col min="8458" max="8458" width="5.85546875" customWidth="1"/>
    <col min="8459" max="8459" width="6.28515625" customWidth="1"/>
    <col min="8460" max="8460" width="4.28515625" customWidth="1"/>
    <col min="8461" max="8464" width="3.28515625" customWidth="1"/>
    <col min="8465" max="8465" width="4.28515625" customWidth="1"/>
    <col min="8466" max="8466" width="5" customWidth="1"/>
    <col min="8705" max="8705" width="3.7109375" customWidth="1"/>
    <col min="8706" max="8706" width="6" customWidth="1"/>
    <col min="8707" max="8707" width="6.7109375" customWidth="1"/>
    <col min="8708" max="8708" width="9" customWidth="1"/>
    <col min="8709" max="8710" width="6.42578125" customWidth="1"/>
    <col min="8711" max="8711" width="4.42578125" customWidth="1"/>
    <col min="8712" max="8713" width="5.28515625" customWidth="1"/>
    <col min="8714" max="8714" width="5.85546875" customWidth="1"/>
    <col min="8715" max="8715" width="6.28515625" customWidth="1"/>
    <col min="8716" max="8716" width="4.28515625" customWidth="1"/>
    <col min="8717" max="8720" width="3.28515625" customWidth="1"/>
    <col min="8721" max="8721" width="4.28515625" customWidth="1"/>
    <col min="8722" max="8722" width="5" customWidth="1"/>
    <col min="8961" max="8961" width="3.7109375" customWidth="1"/>
    <col min="8962" max="8962" width="6" customWidth="1"/>
    <col min="8963" max="8963" width="6.7109375" customWidth="1"/>
    <col min="8964" max="8964" width="9" customWidth="1"/>
    <col min="8965" max="8966" width="6.42578125" customWidth="1"/>
    <col min="8967" max="8967" width="4.42578125" customWidth="1"/>
    <col min="8968" max="8969" width="5.28515625" customWidth="1"/>
    <col min="8970" max="8970" width="5.85546875" customWidth="1"/>
    <col min="8971" max="8971" width="6.28515625" customWidth="1"/>
    <col min="8972" max="8972" width="4.28515625" customWidth="1"/>
    <col min="8973" max="8976" width="3.28515625" customWidth="1"/>
    <col min="8977" max="8977" width="4.28515625" customWidth="1"/>
    <col min="8978" max="8978" width="5" customWidth="1"/>
    <col min="9217" max="9217" width="3.7109375" customWidth="1"/>
    <col min="9218" max="9218" width="6" customWidth="1"/>
    <col min="9219" max="9219" width="6.7109375" customWidth="1"/>
    <col min="9220" max="9220" width="9" customWidth="1"/>
    <col min="9221" max="9222" width="6.42578125" customWidth="1"/>
    <col min="9223" max="9223" width="4.42578125" customWidth="1"/>
    <col min="9224" max="9225" width="5.28515625" customWidth="1"/>
    <col min="9226" max="9226" width="5.85546875" customWidth="1"/>
    <col min="9227" max="9227" width="6.28515625" customWidth="1"/>
    <col min="9228" max="9228" width="4.28515625" customWidth="1"/>
    <col min="9229" max="9232" width="3.28515625" customWidth="1"/>
    <col min="9233" max="9233" width="4.28515625" customWidth="1"/>
    <col min="9234" max="9234" width="5" customWidth="1"/>
    <col min="9473" max="9473" width="3.7109375" customWidth="1"/>
    <col min="9474" max="9474" width="6" customWidth="1"/>
    <col min="9475" max="9475" width="6.7109375" customWidth="1"/>
    <col min="9476" max="9476" width="9" customWidth="1"/>
    <col min="9477" max="9478" width="6.42578125" customWidth="1"/>
    <col min="9479" max="9479" width="4.42578125" customWidth="1"/>
    <col min="9480" max="9481" width="5.28515625" customWidth="1"/>
    <col min="9482" max="9482" width="5.85546875" customWidth="1"/>
    <col min="9483" max="9483" width="6.28515625" customWidth="1"/>
    <col min="9484" max="9484" width="4.28515625" customWidth="1"/>
    <col min="9485" max="9488" width="3.28515625" customWidth="1"/>
    <col min="9489" max="9489" width="4.28515625" customWidth="1"/>
    <col min="9490" max="9490" width="5" customWidth="1"/>
    <col min="9729" max="9729" width="3.7109375" customWidth="1"/>
    <col min="9730" max="9730" width="6" customWidth="1"/>
    <col min="9731" max="9731" width="6.7109375" customWidth="1"/>
    <col min="9732" max="9732" width="9" customWidth="1"/>
    <col min="9733" max="9734" width="6.42578125" customWidth="1"/>
    <col min="9735" max="9735" width="4.42578125" customWidth="1"/>
    <col min="9736" max="9737" width="5.28515625" customWidth="1"/>
    <col min="9738" max="9738" width="5.85546875" customWidth="1"/>
    <col min="9739" max="9739" width="6.28515625" customWidth="1"/>
    <col min="9740" max="9740" width="4.28515625" customWidth="1"/>
    <col min="9741" max="9744" width="3.28515625" customWidth="1"/>
    <col min="9745" max="9745" width="4.28515625" customWidth="1"/>
    <col min="9746" max="9746" width="5" customWidth="1"/>
    <col min="9985" max="9985" width="3.7109375" customWidth="1"/>
    <col min="9986" max="9986" width="6" customWidth="1"/>
    <col min="9987" max="9987" width="6.7109375" customWidth="1"/>
    <col min="9988" max="9988" width="9" customWidth="1"/>
    <col min="9989" max="9990" width="6.42578125" customWidth="1"/>
    <col min="9991" max="9991" width="4.42578125" customWidth="1"/>
    <col min="9992" max="9993" width="5.28515625" customWidth="1"/>
    <col min="9994" max="9994" width="5.85546875" customWidth="1"/>
    <col min="9995" max="9995" width="6.28515625" customWidth="1"/>
    <col min="9996" max="9996" width="4.28515625" customWidth="1"/>
    <col min="9997" max="10000" width="3.28515625" customWidth="1"/>
    <col min="10001" max="10001" width="4.28515625" customWidth="1"/>
    <col min="10002" max="10002" width="5" customWidth="1"/>
    <col min="10241" max="10241" width="3.7109375" customWidth="1"/>
    <col min="10242" max="10242" width="6" customWidth="1"/>
    <col min="10243" max="10243" width="6.7109375" customWidth="1"/>
    <col min="10244" max="10244" width="9" customWidth="1"/>
    <col min="10245" max="10246" width="6.42578125" customWidth="1"/>
    <col min="10247" max="10247" width="4.42578125" customWidth="1"/>
    <col min="10248" max="10249" width="5.28515625" customWidth="1"/>
    <col min="10250" max="10250" width="5.85546875" customWidth="1"/>
    <col min="10251" max="10251" width="6.28515625" customWidth="1"/>
    <col min="10252" max="10252" width="4.28515625" customWidth="1"/>
    <col min="10253" max="10256" width="3.28515625" customWidth="1"/>
    <col min="10257" max="10257" width="4.28515625" customWidth="1"/>
    <col min="10258" max="10258" width="5" customWidth="1"/>
    <col min="10497" max="10497" width="3.7109375" customWidth="1"/>
    <col min="10498" max="10498" width="6" customWidth="1"/>
    <col min="10499" max="10499" width="6.7109375" customWidth="1"/>
    <col min="10500" max="10500" width="9" customWidth="1"/>
    <col min="10501" max="10502" width="6.42578125" customWidth="1"/>
    <col min="10503" max="10503" width="4.42578125" customWidth="1"/>
    <col min="10504" max="10505" width="5.28515625" customWidth="1"/>
    <col min="10506" max="10506" width="5.85546875" customWidth="1"/>
    <col min="10507" max="10507" width="6.28515625" customWidth="1"/>
    <col min="10508" max="10508" width="4.28515625" customWidth="1"/>
    <col min="10509" max="10512" width="3.28515625" customWidth="1"/>
    <col min="10513" max="10513" width="4.28515625" customWidth="1"/>
    <col min="10514" max="10514" width="5" customWidth="1"/>
    <col min="10753" max="10753" width="3.7109375" customWidth="1"/>
    <col min="10754" max="10754" width="6" customWidth="1"/>
    <col min="10755" max="10755" width="6.7109375" customWidth="1"/>
    <col min="10756" max="10756" width="9" customWidth="1"/>
    <col min="10757" max="10758" width="6.42578125" customWidth="1"/>
    <col min="10759" max="10759" width="4.42578125" customWidth="1"/>
    <col min="10760" max="10761" width="5.28515625" customWidth="1"/>
    <col min="10762" max="10762" width="5.85546875" customWidth="1"/>
    <col min="10763" max="10763" width="6.28515625" customWidth="1"/>
    <col min="10764" max="10764" width="4.28515625" customWidth="1"/>
    <col min="10765" max="10768" width="3.28515625" customWidth="1"/>
    <col min="10769" max="10769" width="4.28515625" customWidth="1"/>
    <col min="10770" max="10770" width="5" customWidth="1"/>
    <col min="11009" max="11009" width="3.7109375" customWidth="1"/>
    <col min="11010" max="11010" width="6" customWidth="1"/>
    <col min="11011" max="11011" width="6.7109375" customWidth="1"/>
    <col min="11012" max="11012" width="9" customWidth="1"/>
    <col min="11013" max="11014" width="6.42578125" customWidth="1"/>
    <col min="11015" max="11015" width="4.42578125" customWidth="1"/>
    <col min="11016" max="11017" width="5.28515625" customWidth="1"/>
    <col min="11018" max="11018" width="5.85546875" customWidth="1"/>
    <col min="11019" max="11019" width="6.28515625" customWidth="1"/>
    <col min="11020" max="11020" width="4.28515625" customWidth="1"/>
    <col min="11021" max="11024" width="3.28515625" customWidth="1"/>
    <col min="11025" max="11025" width="4.28515625" customWidth="1"/>
    <col min="11026" max="11026" width="5" customWidth="1"/>
    <col min="11265" max="11265" width="3.7109375" customWidth="1"/>
    <col min="11266" max="11266" width="6" customWidth="1"/>
    <col min="11267" max="11267" width="6.7109375" customWidth="1"/>
    <col min="11268" max="11268" width="9" customWidth="1"/>
    <col min="11269" max="11270" width="6.42578125" customWidth="1"/>
    <col min="11271" max="11271" width="4.42578125" customWidth="1"/>
    <col min="11272" max="11273" width="5.28515625" customWidth="1"/>
    <col min="11274" max="11274" width="5.85546875" customWidth="1"/>
    <col min="11275" max="11275" width="6.28515625" customWidth="1"/>
    <col min="11276" max="11276" width="4.28515625" customWidth="1"/>
    <col min="11277" max="11280" width="3.28515625" customWidth="1"/>
    <col min="11281" max="11281" width="4.28515625" customWidth="1"/>
    <col min="11282" max="11282" width="5" customWidth="1"/>
    <col min="11521" max="11521" width="3.7109375" customWidth="1"/>
    <col min="11522" max="11522" width="6" customWidth="1"/>
    <col min="11523" max="11523" width="6.7109375" customWidth="1"/>
    <col min="11524" max="11524" width="9" customWidth="1"/>
    <col min="11525" max="11526" width="6.42578125" customWidth="1"/>
    <col min="11527" max="11527" width="4.42578125" customWidth="1"/>
    <col min="11528" max="11529" width="5.28515625" customWidth="1"/>
    <col min="11530" max="11530" width="5.85546875" customWidth="1"/>
    <col min="11531" max="11531" width="6.28515625" customWidth="1"/>
    <col min="11532" max="11532" width="4.28515625" customWidth="1"/>
    <col min="11533" max="11536" width="3.28515625" customWidth="1"/>
    <col min="11537" max="11537" width="4.28515625" customWidth="1"/>
    <col min="11538" max="11538" width="5" customWidth="1"/>
    <col min="11777" max="11777" width="3.7109375" customWidth="1"/>
    <col min="11778" max="11778" width="6" customWidth="1"/>
    <col min="11779" max="11779" width="6.7109375" customWidth="1"/>
    <col min="11780" max="11780" width="9" customWidth="1"/>
    <col min="11781" max="11782" width="6.42578125" customWidth="1"/>
    <col min="11783" max="11783" width="4.42578125" customWidth="1"/>
    <col min="11784" max="11785" width="5.28515625" customWidth="1"/>
    <col min="11786" max="11786" width="5.85546875" customWidth="1"/>
    <col min="11787" max="11787" width="6.28515625" customWidth="1"/>
    <col min="11788" max="11788" width="4.28515625" customWidth="1"/>
    <col min="11789" max="11792" width="3.28515625" customWidth="1"/>
    <col min="11793" max="11793" width="4.28515625" customWidth="1"/>
    <col min="11794" max="11794" width="5" customWidth="1"/>
    <col min="12033" max="12033" width="3.7109375" customWidth="1"/>
    <col min="12034" max="12034" width="6" customWidth="1"/>
    <col min="12035" max="12035" width="6.7109375" customWidth="1"/>
    <col min="12036" max="12036" width="9" customWidth="1"/>
    <col min="12037" max="12038" width="6.42578125" customWidth="1"/>
    <col min="12039" max="12039" width="4.42578125" customWidth="1"/>
    <col min="12040" max="12041" width="5.28515625" customWidth="1"/>
    <col min="12042" max="12042" width="5.85546875" customWidth="1"/>
    <col min="12043" max="12043" width="6.28515625" customWidth="1"/>
    <col min="12044" max="12044" width="4.28515625" customWidth="1"/>
    <col min="12045" max="12048" width="3.28515625" customWidth="1"/>
    <col min="12049" max="12049" width="4.28515625" customWidth="1"/>
    <col min="12050" max="12050" width="5" customWidth="1"/>
    <col min="12289" max="12289" width="3.7109375" customWidth="1"/>
    <col min="12290" max="12290" width="6" customWidth="1"/>
    <col min="12291" max="12291" width="6.7109375" customWidth="1"/>
    <col min="12292" max="12292" width="9" customWidth="1"/>
    <col min="12293" max="12294" width="6.42578125" customWidth="1"/>
    <col min="12295" max="12295" width="4.42578125" customWidth="1"/>
    <col min="12296" max="12297" width="5.28515625" customWidth="1"/>
    <col min="12298" max="12298" width="5.85546875" customWidth="1"/>
    <col min="12299" max="12299" width="6.28515625" customWidth="1"/>
    <col min="12300" max="12300" width="4.28515625" customWidth="1"/>
    <col min="12301" max="12304" width="3.28515625" customWidth="1"/>
    <col min="12305" max="12305" width="4.28515625" customWidth="1"/>
    <col min="12306" max="12306" width="5" customWidth="1"/>
    <col min="12545" max="12545" width="3.7109375" customWidth="1"/>
    <col min="12546" max="12546" width="6" customWidth="1"/>
    <col min="12547" max="12547" width="6.7109375" customWidth="1"/>
    <col min="12548" max="12548" width="9" customWidth="1"/>
    <col min="12549" max="12550" width="6.42578125" customWidth="1"/>
    <col min="12551" max="12551" width="4.42578125" customWidth="1"/>
    <col min="12552" max="12553" width="5.28515625" customWidth="1"/>
    <col min="12554" max="12554" width="5.85546875" customWidth="1"/>
    <col min="12555" max="12555" width="6.28515625" customWidth="1"/>
    <col min="12556" max="12556" width="4.28515625" customWidth="1"/>
    <col min="12557" max="12560" width="3.28515625" customWidth="1"/>
    <col min="12561" max="12561" width="4.28515625" customWidth="1"/>
    <col min="12562" max="12562" width="5" customWidth="1"/>
    <col min="12801" max="12801" width="3.7109375" customWidth="1"/>
    <col min="12802" max="12802" width="6" customWidth="1"/>
    <col min="12803" max="12803" width="6.7109375" customWidth="1"/>
    <col min="12804" max="12804" width="9" customWidth="1"/>
    <col min="12805" max="12806" width="6.42578125" customWidth="1"/>
    <col min="12807" max="12807" width="4.42578125" customWidth="1"/>
    <col min="12808" max="12809" width="5.28515625" customWidth="1"/>
    <col min="12810" max="12810" width="5.85546875" customWidth="1"/>
    <col min="12811" max="12811" width="6.28515625" customWidth="1"/>
    <col min="12812" max="12812" width="4.28515625" customWidth="1"/>
    <col min="12813" max="12816" width="3.28515625" customWidth="1"/>
    <col min="12817" max="12817" width="4.28515625" customWidth="1"/>
    <col min="12818" max="12818" width="5" customWidth="1"/>
    <col min="13057" max="13057" width="3.7109375" customWidth="1"/>
    <col min="13058" max="13058" width="6" customWidth="1"/>
    <col min="13059" max="13059" width="6.7109375" customWidth="1"/>
    <col min="13060" max="13060" width="9" customWidth="1"/>
    <col min="13061" max="13062" width="6.42578125" customWidth="1"/>
    <col min="13063" max="13063" width="4.42578125" customWidth="1"/>
    <col min="13064" max="13065" width="5.28515625" customWidth="1"/>
    <col min="13066" max="13066" width="5.85546875" customWidth="1"/>
    <col min="13067" max="13067" width="6.28515625" customWidth="1"/>
    <col min="13068" max="13068" width="4.28515625" customWidth="1"/>
    <col min="13069" max="13072" width="3.28515625" customWidth="1"/>
    <col min="13073" max="13073" width="4.28515625" customWidth="1"/>
    <col min="13074" max="13074" width="5" customWidth="1"/>
    <col min="13313" max="13313" width="3.7109375" customWidth="1"/>
    <col min="13314" max="13314" width="6" customWidth="1"/>
    <col min="13315" max="13315" width="6.7109375" customWidth="1"/>
    <col min="13316" max="13316" width="9" customWidth="1"/>
    <col min="13317" max="13318" width="6.42578125" customWidth="1"/>
    <col min="13319" max="13319" width="4.42578125" customWidth="1"/>
    <col min="13320" max="13321" width="5.28515625" customWidth="1"/>
    <col min="13322" max="13322" width="5.85546875" customWidth="1"/>
    <col min="13323" max="13323" width="6.28515625" customWidth="1"/>
    <col min="13324" max="13324" width="4.28515625" customWidth="1"/>
    <col min="13325" max="13328" width="3.28515625" customWidth="1"/>
    <col min="13329" max="13329" width="4.28515625" customWidth="1"/>
    <col min="13330" max="13330" width="5" customWidth="1"/>
    <col min="13569" max="13569" width="3.7109375" customWidth="1"/>
    <col min="13570" max="13570" width="6" customWidth="1"/>
    <col min="13571" max="13571" width="6.7109375" customWidth="1"/>
    <col min="13572" max="13572" width="9" customWidth="1"/>
    <col min="13573" max="13574" width="6.42578125" customWidth="1"/>
    <col min="13575" max="13575" width="4.42578125" customWidth="1"/>
    <col min="13576" max="13577" width="5.28515625" customWidth="1"/>
    <col min="13578" max="13578" width="5.85546875" customWidth="1"/>
    <col min="13579" max="13579" width="6.28515625" customWidth="1"/>
    <col min="13580" max="13580" width="4.28515625" customWidth="1"/>
    <col min="13581" max="13584" width="3.28515625" customWidth="1"/>
    <col min="13585" max="13585" width="4.28515625" customWidth="1"/>
    <col min="13586" max="13586" width="5" customWidth="1"/>
    <col min="13825" max="13825" width="3.7109375" customWidth="1"/>
    <col min="13826" max="13826" width="6" customWidth="1"/>
    <col min="13827" max="13827" width="6.7109375" customWidth="1"/>
    <col min="13828" max="13828" width="9" customWidth="1"/>
    <col min="13829" max="13830" width="6.42578125" customWidth="1"/>
    <col min="13831" max="13831" width="4.42578125" customWidth="1"/>
    <col min="13832" max="13833" width="5.28515625" customWidth="1"/>
    <col min="13834" max="13834" width="5.85546875" customWidth="1"/>
    <col min="13835" max="13835" width="6.28515625" customWidth="1"/>
    <col min="13836" max="13836" width="4.28515625" customWidth="1"/>
    <col min="13837" max="13840" width="3.28515625" customWidth="1"/>
    <col min="13841" max="13841" width="4.28515625" customWidth="1"/>
    <col min="13842" max="13842" width="5" customWidth="1"/>
    <col min="14081" max="14081" width="3.7109375" customWidth="1"/>
    <col min="14082" max="14082" width="6" customWidth="1"/>
    <col min="14083" max="14083" width="6.7109375" customWidth="1"/>
    <col min="14084" max="14084" width="9" customWidth="1"/>
    <col min="14085" max="14086" width="6.42578125" customWidth="1"/>
    <col min="14087" max="14087" width="4.42578125" customWidth="1"/>
    <col min="14088" max="14089" width="5.28515625" customWidth="1"/>
    <col min="14090" max="14090" width="5.85546875" customWidth="1"/>
    <col min="14091" max="14091" width="6.28515625" customWidth="1"/>
    <col min="14092" max="14092" width="4.28515625" customWidth="1"/>
    <col min="14093" max="14096" width="3.28515625" customWidth="1"/>
    <col min="14097" max="14097" width="4.28515625" customWidth="1"/>
    <col min="14098" max="14098" width="5" customWidth="1"/>
    <col min="14337" max="14337" width="3.7109375" customWidth="1"/>
    <col min="14338" max="14338" width="6" customWidth="1"/>
    <col min="14339" max="14339" width="6.7109375" customWidth="1"/>
    <col min="14340" max="14340" width="9" customWidth="1"/>
    <col min="14341" max="14342" width="6.42578125" customWidth="1"/>
    <col min="14343" max="14343" width="4.42578125" customWidth="1"/>
    <col min="14344" max="14345" width="5.28515625" customWidth="1"/>
    <col min="14346" max="14346" width="5.85546875" customWidth="1"/>
    <col min="14347" max="14347" width="6.28515625" customWidth="1"/>
    <col min="14348" max="14348" width="4.28515625" customWidth="1"/>
    <col min="14349" max="14352" width="3.28515625" customWidth="1"/>
    <col min="14353" max="14353" width="4.28515625" customWidth="1"/>
    <col min="14354" max="14354" width="5" customWidth="1"/>
    <col min="14593" max="14593" width="3.7109375" customWidth="1"/>
    <col min="14594" max="14594" width="6" customWidth="1"/>
    <col min="14595" max="14595" width="6.7109375" customWidth="1"/>
    <col min="14596" max="14596" width="9" customWidth="1"/>
    <col min="14597" max="14598" width="6.42578125" customWidth="1"/>
    <col min="14599" max="14599" width="4.42578125" customWidth="1"/>
    <col min="14600" max="14601" width="5.28515625" customWidth="1"/>
    <col min="14602" max="14602" width="5.85546875" customWidth="1"/>
    <col min="14603" max="14603" width="6.28515625" customWidth="1"/>
    <col min="14604" max="14604" width="4.28515625" customWidth="1"/>
    <col min="14605" max="14608" width="3.28515625" customWidth="1"/>
    <col min="14609" max="14609" width="4.28515625" customWidth="1"/>
    <col min="14610" max="14610" width="5" customWidth="1"/>
    <col min="14849" max="14849" width="3.7109375" customWidth="1"/>
    <col min="14850" max="14850" width="6" customWidth="1"/>
    <col min="14851" max="14851" width="6.7109375" customWidth="1"/>
    <col min="14852" max="14852" width="9" customWidth="1"/>
    <col min="14853" max="14854" width="6.42578125" customWidth="1"/>
    <col min="14855" max="14855" width="4.42578125" customWidth="1"/>
    <col min="14856" max="14857" width="5.28515625" customWidth="1"/>
    <col min="14858" max="14858" width="5.85546875" customWidth="1"/>
    <col min="14859" max="14859" width="6.28515625" customWidth="1"/>
    <col min="14860" max="14860" width="4.28515625" customWidth="1"/>
    <col min="14861" max="14864" width="3.28515625" customWidth="1"/>
    <col min="14865" max="14865" width="4.28515625" customWidth="1"/>
    <col min="14866" max="14866" width="5" customWidth="1"/>
    <col min="15105" max="15105" width="3.7109375" customWidth="1"/>
    <col min="15106" max="15106" width="6" customWidth="1"/>
    <col min="15107" max="15107" width="6.7109375" customWidth="1"/>
    <col min="15108" max="15108" width="9" customWidth="1"/>
    <col min="15109" max="15110" width="6.42578125" customWidth="1"/>
    <col min="15111" max="15111" width="4.42578125" customWidth="1"/>
    <col min="15112" max="15113" width="5.28515625" customWidth="1"/>
    <col min="15114" max="15114" width="5.85546875" customWidth="1"/>
    <col min="15115" max="15115" width="6.28515625" customWidth="1"/>
    <col min="15116" max="15116" width="4.28515625" customWidth="1"/>
    <col min="15117" max="15120" width="3.28515625" customWidth="1"/>
    <col min="15121" max="15121" width="4.28515625" customWidth="1"/>
    <col min="15122" max="15122" width="5" customWidth="1"/>
    <col min="15361" max="15361" width="3.7109375" customWidth="1"/>
    <col min="15362" max="15362" width="6" customWidth="1"/>
    <col min="15363" max="15363" width="6.7109375" customWidth="1"/>
    <col min="15364" max="15364" width="9" customWidth="1"/>
    <col min="15365" max="15366" width="6.42578125" customWidth="1"/>
    <col min="15367" max="15367" width="4.42578125" customWidth="1"/>
    <col min="15368" max="15369" width="5.28515625" customWidth="1"/>
    <col min="15370" max="15370" width="5.85546875" customWidth="1"/>
    <col min="15371" max="15371" width="6.28515625" customWidth="1"/>
    <col min="15372" max="15372" width="4.28515625" customWidth="1"/>
    <col min="15373" max="15376" width="3.28515625" customWidth="1"/>
    <col min="15377" max="15377" width="4.28515625" customWidth="1"/>
    <col min="15378" max="15378" width="5" customWidth="1"/>
    <col min="15617" max="15617" width="3.7109375" customWidth="1"/>
    <col min="15618" max="15618" width="6" customWidth="1"/>
    <col min="15619" max="15619" width="6.7109375" customWidth="1"/>
    <col min="15620" max="15620" width="9" customWidth="1"/>
    <col min="15621" max="15622" width="6.42578125" customWidth="1"/>
    <col min="15623" max="15623" width="4.42578125" customWidth="1"/>
    <col min="15624" max="15625" width="5.28515625" customWidth="1"/>
    <col min="15626" max="15626" width="5.85546875" customWidth="1"/>
    <col min="15627" max="15627" width="6.28515625" customWidth="1"/>
    <col min="15628" max="15628" width="4.28515625" customWidth="1"/>
    <col min="15629" max="15632" width="3.28515625" customWidth="1"/>
    <col min="15633" max="15633" width="4.28515625" customWidth="1"/>
    <col min="15634" max="15634" width="5" customWidth="1"/>
    <col min="15873" max="15873" width="3.7109375" customWidth="1"/>
    <col min="15874" max="15874" width="6" customWidth="1"/>
    <col min="15875" max="15875" width="6.7109375" customWidth="1"/>
    <col min="15876" max="15876" width="9" customWidth="1"/>
    <col min="15877" max="15878" width="6.42578125" customWidth="1"/>
    <col min="15879" max="15879" width="4.42578125" customWidth="1"/>
    <col min="15880" max="15881" width="5.28515625" customWidth="1"/>
    <col min="15882" max="15882" width="5.85546875" customWidth="1"/>
    <col min="15883" max="15883" width="6.28515625" customWidth="1"/>
    <col min="15884" max="15884" width="4.28515625" customWidth="1"/>
    <col min="15885" max="15888" width="3.28515625" customWidth="1"/>
    <col min="15889" max="15889" width="4.28515625" customWidth="1"/>
    <col min="15890" max="15890" width="5" customWidth="1"/>
    <col min="16129" max="16129" width="3.7109375" customWidth="1"/>
    <col min="16130" max="16130" width="6" customWidth="1"/>
    <col min="16131" max="16131" width="6.7109375" customWidth="1"/>
    <col min="16132" max="16132" width="9" customWidth="1"/>
    <col min="16133" max="16134" width="6.42578125" customWidth="1"/>
    <col min="16135" max="16135" width="4.42578125" customWidth="1"/>
    <col min="16136" max="16137" width="5.28515625" customWidth="1"/>
    <col min="16138" max="16138" width="5.85546875" customWidth="1"/>
    <col min="16139" max="16139" width="6.28515625" customWidth="1"/>
    <col min="16140" max="16140" width="4.28515625" customWidth="1"/>
    <col min="16141" max="16144" width="3.28515625" customWidth="1"/>
    <col min="16145" max="16145" width="4.28515625" customWidth="1"/>
    <col min="16146" max="16146" width="5" customWidth="1"/>
  </cols>
  <sheetData>
    <row r="1" spans="1:18">
      <c r="A1" s="13"/>
      <c r="B1" s="587"/>
      <c r="C1" s="587"/>
      <c r="D1" s="588" t="s">
        <v>611</v>
      </c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</row>
    <row r="2" spans="1:18">
      <c r="A2" s="13" t="s">
        <v>612</v>
      </c>
      <c r="B2" s="587"/>
      <c r="C2" s="587"/>
      <c r="D2" s="167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1:18">
      <c r="A3" s="590" t="s">
        <v>613</v>
      </c>
      <c r="B3" s="591" t="s">
        <v>614</v>
      </c>
      <c r="C3" s="591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</row>
    <row r="4" spans="1:18">
      <c r="A4" s="590"/>
      <c r="B4" s="591"/>
      <c r="C4" s="591"/>
      <c r="D4" s="593" t="s">
        <v>615</v>
      </c>
      <c r="E4" s="593" t="s">
        <v>616</v>
      </c>
      <c r="F4" s="593" t="s">
        <v>617</v>
      </c>
      <c r="G4" s="232"/>
      <c r="H4" s="232"/>
      <c r="I4" s="232" t="s">
        <v>196</v>
      </c>
      <c r="J4" s="232"/>
      <c r="K4" s="232"/>
      <c r="L4" s="593" t="s">
        <v>618</v>
      </c>
      <c r="M4" s="232"/>
      <c r="N4" s="232" t="s">
        <v>619</v>
      </c>
      <c r="O4" s="232"/>
      <c r="P4" s="232"/>
      <c r="Q4" s="232"/>
      <c r="R4" s="590" t="s">
        <v>620</v>
      </c>
    </row>
    <row r="5" spans="1:18" ht="41.25">
      <c r="A5" s="590"/>
      <c r="B5" s="594" t="s">
        <v>615</v>
      </c>
      <c r="C5" s="594" t="s">
        <v>617</v>
      </c>
      <c r="D5" s="593"/>
      <c r="E5" s="593"/>
      <c r="F5" s="593"/>
      <c r="G5" s="594" t="s">
        <v>621</v>
      </c>
      <c r="H5" s="594" t="s">
        <v>622</v>
      </c>
      <c r="I5" s="594" t="s">
        <v>623</v>
      </c>
      <c r="J5" s="594" t="s">
        <v>624</v>
      </c>
      <c r="K5" s="594" t="s">
        <v>625</v>
      </c>
      <c r="L5" s="593"/>
      <c r="M5" s="594" t="s">
        <v>621</v>
      </c>
      <c r="N5" s="594" t="s">
        <v>622</v>
      </c>
      <c r="O5" s="594" t="s">
        <v>623</v>
      </c>
      <c r="P5" s="594" t="s">
        <v>624</v>
      </c>
      <c r="Q5" s="594" t="s">
        <v>625</v>
      </c>
      <c r="R5" s="590"/>
    </row>
    <row r="6" spans="1:18" s="158" customFormat="1" ht="11.25">
      <c r="A6" s="232" t="s">
        <v>626</v>
      </c>
      <c r="B6" s="595">
        <v>29395</v>
      </c>
      <c r="C6" s="232">
        <v>29442</v>
      </c>
      <c r="D6" s="595">
        <v>10040</v>
      </c>
      <c r="E6" s="595">
        <v>10040</v>
      </c>
      <c r="F6" s="232">
        <f t="shared" ref="F6:F20" si="0">SUM(G6:K6)</f>
        <v>10040</v>
      </c>
      <c r="G6" s="595">
        <v>18</v>
      </c>
      <c r="H6" s="595">
        <v>62</v>
      </c>
      <c r="I6" s="595">
        <v>68</v>
      </c>
      <c r="J6" s="595">
        <v>4749</v>
      </c>
      <c r="K6" s="595">
        <v>5143</v>
      </c>
      <c r="L6" s="232">
        <f>SUM(M6:Q6)</f>
        <v>0</v>
      </c>
      <c r="M6" s="595"/>
      <c r="N6" s="595"/>
      <c r="O6" s="595"/>
      <c r="P6" s="595"/>
      <c r="Q6" s="595"/>
      <c r="R6" s="596">
        <f>F6/E6*100</f>
        <v>100</v>
      </c>
    </row>
    <row r="7" spans="1:18" s="158" customFormat="1" ht="11.25">
      <c r="A7" s="232" t="s">
        <v>627</v>
      </c>
      <c r="B7" s="595">
        <v>44098</v>
      </c>
      <c r="C7" s="232">
        <v>45811</v>
      </c>
      <c r="D7" s="595">
        <v>11910</v>
      </c>
      <c r="E7" s="595">
        <v>11910</v>
      </c>
      <c r="F7" s="232">
        <f t="shared" si="0"/>
        <v>11910</v>
      </c>
      <c r="G7" s="595">
        <v>47</v>
      </c>
      <c r="H7" s="595">
        <v>85</v>
      </c>
      <c r="I7" s="595">
        <v>100</v>
      </c>
      <c r="J7" s="595">
        <v>5597</v>
      </c>
      <c r="K7" s="595">
        <v>6081</v>
      </c>
      <c r="L7" s="232">
        <f t="shared" ref="L7:L20" si="1">SUM(M7:Q7)</f>
        <v>0</v>
      </c>
      <c r="M7" s="595"/>
      <c r="N7" s="595"/>
      <c r="O7" s="595"/>
      <c r="P7" s="595"/>
      <c r="Q7" s="595"/>
      <c r="R7" s="596">
        <f t="shared" ref="R7:R20" si="2">F7/E7*100</f>
        <v>100</v>
      </c>
    </row>
    <row r="8" spans="1:18" s="158" customFormat="1" ht="11.25">
      <c r="A8" s="232" t="s">
        <v>628</v>
      </c>
      <c r="B8" s="595">
        <v>43265</v>
      </c>
      <c r="C8" s="232">
        <v>44120</v>
      </c>
      <c r="D8" s="595">
        <v>14730</v>
      </c>
      <c r="E8" s="595">
        <v>15065</v>
      </c>
      <c r="F8" s="232">
        <f t="shared" si="0"/>
        <v>15065</v>
      </c>
      <c r="G8" s="595">
        <v>17</v>
      </c>
      <c r="H8" s="595">
        <v>52</v>
      </c>
      <c r="I8" s="595">
        <v>104</v>
      </c>
      <c r="J8" s="595">
        <v>8373</v>
      </c>
      <c r="K8" s="595">
        <v>6519</v>
      </c>
      <c r="L8" s="232">
        <f t="shared" si="1"/>
        <v>0</v>
      </c>
      <c r="M8" s="595"/>
      <c r="N8" s="595"/>
      <c r="O8" s="595"/>
      <c r="P8" s="595"/>
      <c r="Q8" s="595"/>
      <c r="R8" s="596">
        <f t="shared" si="2"/>
        <v>100</v>
      </c>
    </row>
    <row r="9" spans="1:18" s="158" customFormat="1" ht="11.25">
      <c r="A9" s="232" t="s">
        <v>629</v>
      </c>
      <c r="B9" s="595">
        <v>29631</v>
      </c>
      <c r="C9" s="232">
        <v>31018</v>
      </c>
      <c r="D9" s="595">
        <v>8020</v>
      </c>
      <c r="E9" s="595">
        <v>8020</v>
      </c>
      <c r="F9" s="232">
        <f t="shared" si="0"/>
        <v>8020</v>
      </c>
      <c r="G9" s="595">
        <v>33</v>
      </c>
      <c r="H9" s="595">
        <v>90</v>
      </c>
      <c r="I9" s="595">
        <v>82</v>
      </c>
      <c r="J9" s="595">
        <v>3254</v>
      </c>
      <c r="K9" s="595">
        <v>4561</v>
      </c>
      <c r="L9" s="232">
        <f t="shared" si="1"/>
        <v>0</v>
      </c>
      <c r="M9" s="595"/>
      <c r="N9" s="595"/>
      <c r="O9" s="595"/>
      <c r="P9" s="595"/>
      <c r="Q9" s="595"/>
      <c r="R9" s="596">
        <f t="shared" si="2"/>
        <v>100</v>
      </c>
    </row>
    <row r="10" spans="1:18" s="158" customFormat="1" ht="11.25">
      <c r="A10" s="232" t="s">
        <v>630</v>
      </c>
      <c r="B10" s="595">
        <v>34708</v>
      </c>
      <c r="C10" s="232">
        <v>35354</v>
      </c>
      <c r="D10" s="595">
        <v>6864</v>
      </c>
      <c r="E10" s="595">
        <v>6864</v>
      </c>
      <c r="F10" s="232">
        <f t="shared" si="0"/>
        <v>6864</v>
      </c>
      <c r="G10" s="595" t="s">
        <v>352</v>
      </c>
      <c r="H10" s="595" t="s">
        <v>352</v>
      </c>
      <c r="I10" s="595">
        <v>62</v>
      </c>
      <c r="J10" s="595">
        <v>3932</v>
      </c>
      <c r="K10" s="595">
        <v>2870</v>
      </c>
      <c r="L10" s="232">
        <f t="shared" si="1"/>
        <v>0</v>
      </c>
      <c r="M10" s="595"/>
      <c r="N10" s="595"/>
      <c r="O10" s="595"/>
      <c r="P10" s="595"/>
      <c r="Q10" s="595"/>
      <c r="R10" s="596">
        <f t="shared" si="2"/>
        <v>100</v>
      </c>
    </row>
    <row r="11" spans="1:18" s="158" customFormat="1" ht="11.25">
      <c r="A11" s="232" t="s">
        <v>631</v>
      </c>
      <c r="B11" s="595">
        <v>43737</v>
      </c>
      <c r="C11" s="232">
        <v>44853</v>
      </c>
      <c r="D11" s="595">
        <v>10875</v>
      </c>
      <c r="E11" s="595">
        <v>10875</v>
      </c>
      <c r="F11" s="232">
        <f t="shared" si="0"/>
        <v>10875</v>
      </c>
      <c r="G11" s="595">
        <v>30</v>
      </c>
      <c r="H11" s="595">
        <v>400</v>
      </c>
      <c r="I11" s="595">
        <v>45</v>
      </c>
      <c r="J11" s="595">
        <v>5100</v>
      </c>
      <c r="K11" s="595">
        <v>5300</v>
      </c>
      <c r="L11" s="232">
        <f t="shared" si="1"/>
        <v>0</v>
      </c>
      <c r="M11" s="595"/>
      <c r="N11" s="595"/>
      <c r="O11" s="595"/>
      <c r="P11" s="595"/>
      <c r="Q11" s="595"/>
      <c r="R11" s="596">
        <f t="shared" si="2"/>
        <v>100</v>
      </c>
    </row>
    <row r="12" spans="1:18" s="158" customFormat="1" ht="11.25">
      <c r="A12" s="232" t="s">
        <v>632</v>
      </c>
      <c r="B12" s="595">
        <v>59381</v>
      </c>
      <c r="C12" s="232">
        <v>60434</v>
      </c>
      <c r="D12" s="595">
        <v>10633</v>
      </c>
      <c r="E12" s="595">
        <v>10633</v>
      </c>
      <c r="F12" s="232">
        <f t="shared" si="0"/>
        <v>10633</v>
      </c>
      <c r="G12" s="595">
        <v>56</v>
      </c>
      <c r="H12" s="595">
        <v>45</v>
      </c>
      <c r="I12" s="595">
        <v>87</v>
      </c>
      <c r="J12" s="595">
        <v>6737</v>
      </c>
      <c r="K12" s="595">
        <v>3708</v>
      </c>
      <c r="L12" s="232">
        <f t="shared" si="1"/>
        <v>0</v>
      </c>
      <c r="M12" s="595"/>
      <c r="N12" s="595"/>
      <c r="O12" s="595"/>
      <c r="P12" s="595"/>
      <c r="Q12" s="595"/>
      <c r="R12" s="596">
        <f t="shared" si="2"/>
        <v>100</v>
      </c>
    </row>
    <row r="13" spans="1:18" s="158" customFormat="1" ht="11.25">
      <c r="A13" s="232" t="s">
        <v>633</v>
      </c>
      <c r="B13" s="595">
        <v>43922</v>
      </c>
      <c r="C13" s="232">
        <v>44819</v>
      </c>
      <c r="D13" s="595">
        <v>32629</v>
      </c>
      <c r="E13" s="595">
        <v>32629</v>
      </c>
      <c r="F13" s="232">
        <f t="shared" si="0"/>
        <v>32629</v>
      </c>
      <c r="G13" s="595">
        <v>423</v>
      </c>
      <c r="H13" s="595">
        <v>52</v>
      </c>
      <c r="I13" s="595">
        <v>35</v>
      </c>
      <c r="J13" s="595">
        <v>15392</v>
      </c>
      <c r="K13" s="595">
        <v>16727</v>
      </c>
      <c r="L13" s="232">
        <f t="shared" si="1"/>
        <v>0</v>
      </c>
      <c r="M13" s="595"/>
      <c r="N13" s="595"/>
      <c r="O13" s="595"/>
      <c r="P13" s="595"/>
      <c r="Q13" s="595"/>
      <c r="R13" s="596">
        <f t="shared" si="2"/>
        <v>100</v>
      </c>
    </row>
    <row r="14" spans="1:18" s="158" customFormat="1" ht="11.25">
      <c r="A14" s="232" t="s">
        <v>634</v>
      </c>
      <c r="B14" s="595">
        <v>45269</v>
      </c>
      <c r="C14" s="232">
        <v>45274</v>
      </c>
      <c r="D14" s="595">
        <v>40904</v>
      </c>
      <c r="E14" s="595">
        <v>40904</v>
      </c>
      <c r="F14" s="232">
        <f t="shared" si="0"/>
        <v>40904</v>
      </c>
      <c r="G14" s="595">
        <v>765</v>
      </c>
      <c r="H14" s="595">
        <v>310</v>
      </c>
      <c r="I14" s="595">
        <v>178</v>
      </c>
      <c r="J14" s="595">
        <v>20416</v>
      </c>
      <c r="K14" s="595">
        <v>19235</v>
      </c>
      <c r="L14" s="232">
        <f t="shared" si="1"/>
        <v>0</v>
      </c>
      <c r="M14" s="595"/>
      <c r="N14" s="595"/>
      <c r="O14" s="595"/>
      <c r="P14" s="595"/>
      <c r="Q14" s="595"/>
      <c r="R14" s="596">
        <f t="shared" si="2"/>
        <v>100</v>
      </c>
    </row>
    <row r="15" spans="1:18" s="158" customFormat="1" ht="11.25">
      <c r="A15" s="232" t="s">
        <v>635</v>
      </c>
      <c r="B15" s="595">
        <v>31905</v>
      </c>
      <c r="C15" s="232">
        <v>34430</v>
      </c>
      <c r="D15" s="595">
        <v>19707</v>
      </c>
      <c r="E15" s="595">
        <v>20731</v>
      </c>
      <c r="F15" s="232">
        <f t="shared" si="0"/>
        <v>20731</v>
      </c>
      <c r="G15" s="595">
        <v>38</v>
      </c>
      <c r="H15" s="595">
        <v>13</v>
      </c>
      <c r="I15" s="595">
        <v>119</v>
      </c>
      <c r="J15" s="595">
        <v>10591</v>
      </c>
      <c r="K15" s="595">
        <v>9970</v>
      </c>
      <c r="L15" s="232">
        <f t="shared" si="1"/>
        <v>0</v>
      </c>
      <c r="M15" s="595"/>
      <c r="N15" s="595"/>
      <c r="O15" s="595"/>
      <c r="P15" s="595"/>
      <c r="Q15" s="595"/>
      <c r="R15" s="596">
        <f t="shared" si="2"/>
        <v>100</v>
      </c>
    </row>
    <row r="16" spans="1:18" s="158" customFormat="1" ht="11.25">
      <c r="A16" s="232" t="s">
        <v>636</v>
      </c>
      <c r="B16" s="595">
        <v>22041</v>
      </c>
      <c r="C16" s="232">
        <v>22044</v>
      </c>
      <c r="D16" s="595">
        <v>19666</v>
      </c>
      <c r="E16" s="595">
        <v>20088</v>
      </c>
      <c r="F16" s="232">
        <f t="shared" si="0"/>
        <v>20088</v>
      </c>
      <c r="G16" s="595">
        <v>289</v>
      </c>
      <c r="H16" s="595">
        <v>172</v>
      </c>
      <c r="I16" s="595">
        <v>103</v>
      </c>
      <c r="J16" s="595">
        <v>7962</v>
      </c>
      <c r="K16" s="595">
        <v>11562</v>
      </c>
      <c r="L16" s="232">
        <f t="shared" si="1"/>
        <v>0</v>
      </c>
      <c r="M16" s="595"/>
      <c r="N16" s="595"/>
      <c r="O16" s="595"/>
      <c r="P16" s="595"/>
      <c r="Q16" s="595"/>
      <c r="R16" s="596">
        <f t="shared" si="2"/>
        <v>100</v>
      </c>
    </row>
    <row r="17" spans="1:18" s="158" customFormat="1" ht="11.25">
      <c r="A17" s="232" t="s">
        <v>637</v>
      </c>
      <c r="B17" s="595">
        <v>30539</v>
      </c>
      <c r="C17" s="232">
        <v>31534</v>
      </c>
      <c r="D17" s="595">
        <v>20325</v>
      </c>
      <c r="E17" s="595">
        <v>20325</v>
      </c>
      <c r="F17" s="232">
        <f t="shared" si="0"/>
        <v>20325</v>
      </c>
      <c r="G17" s="595">
        <v>70</v>
      </c>
      <c r="H17" s="595">
        <v>36</v>
      </c>
      <c r="I17" s="595">
        <v>120</v>
      </c>
      <c r="J17" s="595">
        <v>11045</v>
      </c>
      <c r="K17" s="595">
        <v>9054</v>
      </c>
      <c r="L17" s="232">
        <f t="shared" si="1"/>
        <v>0</v>
      </c>
      <c r="M17" s="595"/>
      <c r="N17" s="595"/>
      <c r="O17" s="595"/>
      <c r="P17" s="595"/>
      <c r="Q17" s="595"/>
      <c r="R17" s="596">
        <f t="shared" si="2"/>
        <v>100</v>
      </c>
    </row>
    <row r="18" spans="1:18" s="158" customFormat="1" ht="11.25">
      <c r="A18" s="232" t="s">
        <v>638</v>
      </c>
      <c r="B18" s="595">
        <v>101148</v>
      </c>
      <c r="C18" s="232">
        <v>102506</v>
      </c>
      <c r="D18" s="595">
        <v>65650</v>
      </c>
      <c r="E18" s="595">
        <v>65650</v>
      </c>
      <c r="F18" s="232">
        <f t="shared" si="0"/>
        <v>65650</v>
      </c>
      <c r="G18" s="595">
        <v>103</v>
      </c>
      <c r="H18" s="595">
        <v>188</v>
      </c>
      <c r="I18" s="595">
        <v>461</v>
      </c>
      <c r="J18" s="595">
        <v>31576</v>
      </c>
      <c r="K18" s="595">
        <v>33322</v>
      </c>
      <c r="L18" s="232">
        <f t="shared" si="1"/>
        <v>0</v>
      </c>
      <c r="M18" s="595"/>
      <c r="N18" s="595"/>
      <c r="O18" s="595"/>
      <c r="P18" s="595"/>
      <c r="Q18" s="595"/>
      <c r="R18" s="596">
        <f t="shared" si="2"/>
        <v>100</v>
      </c>
    </row>
    <row r="19" spans="1:18" s="158" customFormat="1" ht="11.25">
      <c r="A19" s="232" t="s">
        <v>639</v>
      </c>
      <c r="B19" s="595">
        <v>67034</v>
      </c>
      <c r="C19" s="232">
        <v>68174</v>
      </c>
      <c r="D19" s="595">
        <v>28470</v>
      </c>
      <c r="E19" s="595">
        <v>28542</v>
      </c>
      <c r="F19" s="232">
        <f t="shared" si="0"/>
        <v>28542</v>
      </c>
      <c r="G19" s="595">
        <v>40</v>
      </c>
      <c r="H19" s="595">
        <v>85</v>
      </c>
      <c r="I19" s="595">
        <v>121</v>
      </c>
      <c r="J19" s="595">
        <v>12591</v>
      </c>
      <c r="K19" s="595">
        <v>15705</v>
      </c>
      <c r="L19" s="232">
        <f t="shared" si="1"/>
        <v>0</v>
      </c>
      <c r="M19" s="595"/>
      <c r="N19" s="595"/>
      <c r="O19" s="595"/>
      <c r="P19" s="595"/>
      <c r="Q19" s="595"/>
      <c r="R19" s="596">
        <f t="shared" si="2"/>
        <v>100</v>
      </c>
    </row>
    <row r="20" spans="1:18" s="158" customFormat="1" ht="11.25">
      <c r="A20" s="232" t="s">
        <v>640</v>
      </c>
      <c r="B20" s="595">
        <v>50647</v>
      </c>
      <c r="C20" s="232">
        <v>50997</v>
      </c>
      <c r="D20" s="595">
        <v>21635</v>
      </c>
      <c r="E20" s="595">
        <v>21698</v>
      </c>
      <c r="F20" s="232">
        <f t="shared" si="0"/>
        <v>21698</v>
      </c>
      <c r="G20" s="595">
        <v>54</v>
      </c>
      <c r="H20" s="595">
        <v>52</v>
      </c>
      <c r="I20" s="595">
        <v>145</v>
      </c>
      <c r="J20" s="595">
        <v>8627</v>
      </c>
      <c r="K20" s="595">
        <v>12820</v>
      </c>
      <c r="L20" s="232">
        <f t="shared" si="1"/>
        <v>0</v>
      </c>
      <c r="M20" s="595"/>
      <c r="N20" s="595"/>
      <c r="O20" s="595"/>
      <c r="P20" s="595"/>
      <c r="Q20" s="595"/>
      <c r="R20" s="596">
        <f t="shared" si="2"/>
        <v>100</v>
      </c>
    </row>
    <row r="21" spans="1:18" s="158" customFormat="1" ht="11.25">
      <c r="A21" s="232" t="s">
        <v>65</v>
      </c>
      <c r="B21" s="232">
        <f>SUM(B6:B20)</f>
        <v>676720</v>
      </c>
      <c r="C21" s="232">
        <f>SUM(C6:C20)</f>
        <v>690810</v>
      </c>
      <c r="D21" s="232">
        <f t="shared" ref="D21:K21" si="3">SUM(D6:D20)</f>
        <v>322058</v>
      </c>
      <c r="E21" s="232">
        <f t="shared" si="3"/>
        <v>323974</v>
      </c>
      <c r="F21" s="232">
        <f t="shared" si="3"/>
        <v>323974</v>
      </c>
      <c r="G21" s="232">
        <f t="shared" si="3"/>
        <v>1983</v>
      </c>
      <c r="H21" s="232">
        <f t="shared" si="3"/>
        <v>1642</v>
      </c>
      <c r="I21" s="232">
        <f t="shared" si="3"/>
        <v>1830</v>
      </c>
      <c r="J21" s="232">
        <f t="shared" si="3"/>
        <v>155942</v>
      </c>
      <c r="K21" s="232">
        <f t="shared" si="3"/>
        <v>162577</v>
      </c>
      <c r="L21" s="232">
        <f t="shared" ref="L21:Q21" si="4" xml:space="preserve"> SUM(L6:L20)</f>
        <v>0</v>
      </c>
      <c r="M21" s="232">
        <f t="shared" si="4"/>
        <v>0</v>
      </c>
      <c r="N21" s="232">
        <f t="shared" si="4"/>
        <v>0</v>
      </c>
      <c r="O21" s="232">
        <f t="shared" si="4"/>
        <v>0</v>
      </c>
      <c r="P21" s="232">
        <f t="shared" si="4"/>
        <v>0</v>
      </c>
      <c r="Q21" s="232">
        <f t="shared" si="4"/>
        <v>0</v>
      </c>
      <c r="R21" s="596">
        <f>F21/E21*100</f>
        <v>100</v>
      </c>
    </row>
    <row r="24" spans="1:18" ht="18">
      <c r="E24" s="598"/>
      <c r="F24" s="324"/>
      <c r="G24" s="324"/>
      <c r="H24" s="324"/>
      <c r="I24" s="324"/>
      <c r="J24" s="324"/>
      <c r="K24" s="324"/>
    </row>
  </sheetData>
  <mergeCells count="8">
    <mergeCell ref="A3:A5"/>
    <mergeCell ref="B3:C4"/>
    <mergeCell ref="D3:R3"/>
    <mergeCell ref="D4:D5"/>
    <mergeCell ref="E4:E5"/>
    <mergeCell ref="F4:F5"/>
    <mergeCell ref="L4:L5"/>
    <mergeCell ref="R4:R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7:O76"/>
  <sheetViews>
    <sheetView tabSelected="1" topLeftCell="A37" workbookViewId="0">
      <selection activeCell="R37" sqref="R37"/>
    </sheetView>
  </sheetViews>
  <sheetFormatPr defaultRowHeight="15"/>
  <cols>
    <col min="1" max="1" width="13.5703125" customWidth="1"/>
    <col min="2" max="2" width="8.5703125" customWidth="1"/>
    <col min="3" max="3" width="6.42578125" customWidth="1"/>
    <col min="4" max="14" width="5.7109375" customWidth="1"/>
    <col min="257" max="257" width="13.5703125" customWidth="1"/>
    <col min="258" max="258" width="8.5703125" customWidth="1"/>
    <col min="259" max="259" width="6.42578125" customWidth="1"/>
    <col min="260" max="270" width="5.7109375" customWidth="1"/>
    <col min="513" max="513" width="13.5703125" customWidth="1"/>
    <col min="514" max="514" width="8.5703125" customWidth="1"/>
    <col min="515" max="515" width="6.42578125" customWidth="1"/>
    <col min="516" max="526" width="5.7109375" customWidth="1"/>
    <col min="769" max="769" width="13.5703125" customWidth="1"/>
    <col min="770" max="770" width="8.5703125" customWidth="1"/>
    <col min="771" max="771" width="6.42578125" customWidth="1"/>
    <col min="772" max="782" width="5.7109375" customWidth="1"/>
    <col min="1025" max="1025" width="13.5703125" customWidth="1"/>
    <col min="1026" max="1026" width="8.5703125" customWidth="1"/>
    <col min="1027" max="1027" width="6.42578125" customWidth="1"/>
    <col min="1028" max="1038" width="5.7109375" customWidth="1"/>
    <col min="1281" max="1281" width="13.5703125" customWidth="1"/>
    <col min="1282" max="1282" width="8.5703125" customWidth="1"/>
    <col min="1283" max="1283" width="6.42578125" customWidth="1"/>
    <col min="1284" max="1294" width="5.7109375" customWidth="1"/>
    <col min="1537" max="1537" width="13.5703125" customWidth="1"/>
    <col min="1538" max="1538" width="8.5703125" customWidth="1"/>
    <col min="1539" max="1539" width="6.42578125" customWidth="1"/>
    <col min="1540" max="1550" width="5.7109375" customWidth="1"/>
    <col min="1793" max="1793" width="13.5703125" customWidth="1"/>
    <col min="1794" max="1794" width="8.5703125" customWidth="1"/>
    <col min="1795" max="1795" width="6.42578125" customWidth="1"/>
    <col min="1796" max="1806" width="5.7109375" customWidth="1"/>
    <col min="2049" max="2049" width="13.5703125" customWidth="1"/>
    <col min="2050" max="2050" width="8.5703125" customWidth="1"/>
    <col min="2051" max="2051" width="6.42578125" customWidth="1"/>
    <col min="2052" max="2062" width="5.7109375" customWidth="1"/>
    <col min="2305" max="2305" width="13.5703125" customWidth="1"/>
    <col min="2306" max="2306" width="8.5703125" customWidth="1"/>
    <col min="2307" max="2307" width="6.42578125" customWidth="1"/>
    <col min="2308" max="2318" width="5.7109375" customWidth="1"/>
    <col min="2561" max="2561" width="13.5703125" customWidth="1"/>
    <col min="2562" max="2562" width="8.5703125" customWidth="1"/>
    <col min="2563" max="2563" width="6.42578125" customWidth="1"/>
    <col min="2564" max="2574" width="5.7109375" customWidth="1"/>
    <col min="2817" max="2817" width="13.5703125" customWidth="1"/>
    <col min="2818" max="2818" width="8.5703125" customWidth="1"/>
    <col min="2819" max="2819" width="6.42578125" customWidth="1"/>
    <col min="2820" max="2830" width="5.7109375" customWidth="1"/>
    <col min="3073" max="3073" width="13.5703125" customWidth="1"/>
    <col min="3074" max="3074" width="8.5703125" customWidth="1"/>
    <col min="3075" max="3075" width="6.42578125" customWidth="1"/>
    <col min="3076" max="3086" width="5.7109375" customWidth="1"/>
    <col min="3329" max="3329" width="13.5703125" customWidth="1"/>
    <col min="3330" max="3330" width="8.5703125" customWidth="1"/>
    <col min="3331" max="3331" width="6.42578125" customWidth="1"/>
    <col min="3332" max="3342" width="5.7109375" customWidth="1"/>
    <col min="3585" max="3585" width="13.5703125" customWidth="1"/>
    <col min="3586" max="3586" width="8.5703125" customWidth="1"/>
    <col min="3587" max="3587" width="6.42578125" customWidth="1"/>
    <col min="3588" max="3598" width="5.7109375" customWidth="1"/>
    <col min="3841" max="3841" width="13.5703125" customWidth="1"/>
    <col min="3842" max="3842" width="8.5703125" customWidth="1"/>
    <col min="3843" max="3843" width="6.42578125" customWidth="1"/>
    <col min="3844" max="3854" width="5.7109375" customWidth="1"/>
    <col min="4097" max="4097" width="13.5703125" customWidth="1"/>
    <col min="4098" max="4098" width="8.5703125" customWidth="1"/>
    <col min="4099" max="4099" width="6.42578125" customWidth="1"/>
    <col min="4100" max="4110" width="5.7109375" customWidth="1"/>
    <col min="4353" max="4353" width="13.5703125" customWidth="1"/>
    <col min="4354" max="4354" width="8.5703125" customWidth="1"/>
    <col min="4355" max="4355" width="6.42578125" customWidth="1"/>
    <col min="4356" max="4366" width="5.7109375" customWidth="1"/>
    <col min="4609" max="4609" width="13.5703125" customWidth="1"/>
    <col min="4610" max="4610" width="8.5703125" customWidth="1"/>
    <col min="4611" max="4611" width="6.42578125" customWidth="1"/>
    <col min="4612" max="4622" width="5.7109375" customWidth="1"/>
    <col min="4865" max="4865" width="13.5703125" customWidth="1"/>
    <col min="4866" max="4866" width="8.5703125" customWidth="1"/>
    <col min="4867" max="4867" width="6.42578125" customWidth="1"/>
    <col min="4868" max="4878" width="5.7109375" customWidth="1"/>
    <col min="5121" max="5121" width="13.5703125" customWidth="1"/>
    <col min="5122" max="5122" width="8.5703125" customWidth="1"/>
    <col min="5123" max="5123" width="6.42578125" customWidth="1"/>
    <col min="5124" max="5134" width="5.7109375" customWidth="1"/>
    <col min="5377" max="5377" width="13.5703125" customWidth="1"/>
    <col min="5378" max="5378" width="8.5703125" customWidth="1"/>
    <col min="5379" max="5379" width="6.42578125" customWidth="1"/>
    <col min="5380" max="5390" width="5.7109375" customWidth="1"/>
    <col min="5633" max="5633" width="13.5703125" customWidth="1"/>
    <col min="5634" max="5634" width="8.5703125" customWidth="1"/>
    <col min="5635" max="5635" width="6.42578125" customWidth="1"/>
    <col min="5636" max="5646" width="5.7109375" customWidth="1"/>
    <col min="5889" max="5889" width="13.5703125" customWidth="1"/>
    <col min="5890" max="5890" width="8.5703125" customWidth="1"/>
    <col min="5891" max="5891" width="6.42578125" customWidth="1"/>
    <col min="5892" max="5902" width="5.7109375" customWidth="1"/>
    <col min="6145" max="6145" width="13.5703125" customWidth="1"/>
    <col min="6146" max="6146" width="8.5703125" customWidth="1"/>
    <col min="6147" max="6147" width="6.42578125" customWidth="1"/>
    <col min="6148" max="6158" width="5.7109375" customWidth="1"/>
    <col min="6401" max="6401" width="13.5703125" customWidth="1"/>
    <col min="6402" max="6402" width="8.5703125" customWidth="1"/>
    <col min="6403" max="6403" width="6.42578125" customWidth="1"/>
    <col min="6404" max="6414" width="5.7109375" customWidth="1"/>
    <col min="6657" max="6657" width="13.5703125" customWidth="1"/>
    <col min="6658" max="6658" width="8.5703125" customWidth="1"/>
    <col min="6659" max="6659" width="6.42578125" customWidth="1"/>
    <col min="6660" max="6670" width="5.7109375" customWidth="1"/>
    <col min="6913" max="6913" width="13.5703125" customWidth="1"/>
    <col min="6914" max="6914" width="8.5703125" customWidth="1"/>
    <col min="6915" max="6915" width="6.42578125" customWidth="1"/>
    <col min="6916" max="6926" width="5.7109375" customWidth="1"/>
    <col min="7169" max="7169" width="13.5703125" customWidth="1"/>
    <col min="7170" max="7170" width="8.5703125" customWidth="1"/>
    <col min="7171" max="7171" width="6.42578125" customWidth="1"/>
    <col min="7172" max="7182" width="5.7109375" customWidth="1"/>
    <col min="7425" max="7425" width="13.5703125" customWidth="1"/>
    <col min="7426" max="7426" width="8.5703125" customWidth="1"/>
    <col min="7427" max="7427" width="6.42578125" customWidth="1"/>
    <col min="7428" max="7438" width="5.7109375" customWidth="1"/>
    <col min="7681" max="7681" width="13.5703125" customWidth="1"/>
    <col min="7682" max="7682" width="8.5703125" customWidth="1"/>
    <col min="7683" max="7683" width="6.42578125" customWidth="1"/>
    <col min="7684" max="7694" width="5.7109375" customWidth="1"/>
    <col min="7937" max="7937" width="13.5703125" customWidth="1"/>
    <col min="7938" max="7938" width="8.5703125" customWidth="1"/>
    <col min="7939" max="7939" width="6.42578125" customWidth="1"/>
    <col min="7940" max="7950" width="5.7109375" customWidth="1"/>
    <col min="8193" max="8193" width="13.5703125" customWidth="1"/>
    <col min="8194" max="8194" width="8.5703125" customWidth="1"/>
    <col min="8195" max="8195" width="6.42578125" customWidth="1"/>
    <col min="8196" max="8206" width="5.7109375" customWidth="1"/>
    <col min="8449" max="8449" width="13.5703125" customWidth="1"/>
    <col min="8450" max="8450" width="8.5703125" customWidth="1"/>
    <col min="8451" max="8451" width="6.42578125" customWidth="1"/>
    <col min="8452" max="8462" width="5.7109375" customWidth="1"/>
    <col min="8705" max="8705" width="13.5703125" customWidth="1"/>
    <col min="8706" max="8706" width="8.5703125" customWidth="1"/>
    <col min="8707" max="8707" width="6.42578125" customWidth="1"/>
    <col min="8708" max="8718" width="5.7109375" customWidth="1"/>
    <col min="8961" max="8961" width="13.5703125" customWidth="1"/>
    <col min="8962" max="8962" width="8.5703125" customWidth="1"/>
    <col min="8963" max="8963" width="6.42578125" customWidth="1"/>
    <col min="8964" max="8974" width="5.7109375" customWidth="1"/>
    <col min="9217" max="9217" width="13.5703125" customWidth="1"/>
    <col min="9218" max="9218" width="8.5703125" customWidth="1"/>
    <col min="9219" max="9219" width="6.42578125" customWidth="1"/>
    <col min="9220" max="9230" width="5.7109375" customWidth="1"/>
    <col min="9473" max="9473" width="13.5703125" customWidth="1"/>
    <col min="9474" max="9474" width="8.5703125" customWidth="1"/>
    <col min="9475" max="9475" width="6.42578125" customWidth="1"/>
    <col min="9476" max="9486" width="5.7109375" customWidth="1"/>
    <col min="9729" max="9729" width="13.5703125" customWidth="1"/>
    <col min="9730" max="9730" width="8.5703125" customWidth="1"/>
    <col min="9731" max="9731" width="6.42578125" customWidth="1"/>
    <col min="9732" max="9742" width="5.7109375" customWidth="1"/>
    <col min="9985" max="9985" width="13.5703125" customWidth="1"/>
    <col min="9986" max="9986" width="8.5703125" customWidth="1"/>
    <col min="9987" max="9987" width="6.42578125" customWidth="1"/>
    <col min="9988" max="9998" width="5.7109375" customWidth="1"/>
    <col min="10241" max="10241" width="13.5703125" customWidth="1"/>
    <col min="10242" max="10242" width="8.5703125" customWidth="1"/>
    <col min="10243" max="10243" width="6.42578125" customWidth="1"/>
    <col min="10244" max="10254" width="5.7109375" customWidth="1"/>
    <col min="10497" max="10497" width="13.5703125" customWidth="1"/>
    <col min="10498" max="10498" width="8.5703125" customWidth="1"/>
    <col min="10499" max="10499" width="6.42578125" customWidth="1"/>
    <col min="10500" max="10510" width="5.7109375" customWidth="1"/>
    <col min="10753" max="10753" width="13.5703125" customWidth="1"/>
    <col min="10754" max="10754" width="8.5703125" customWidth="1"/>
    <col min="10755" max="10755" width="6.42578125" customWidth="1"/>
    <col min="10756" max="10766" width="5.7109375" customWidth="1"/>
    <col min="11009" max="11009" width="13.5703125" customWidth="1"/>
    <col min="11010" max="11010" width="8.5703125" customWidth="1"/>
    <col min="11011" max="11011" width="6.42578125" customWidth="1"/>
    <col min="11012" max="11022" width="5.7109375" customWidth="1"/>
    <col min="11265" max="11265" width="13.5703125" customWidth="1"/>
    <col min="11266" max="11266" width="8.5703125" customWidth="1"/>
    <col min="11267" max="11267" width="6.42578125" customWidth="1"/>
    <col min="11268" max="11278" width="5.7109375" customWidth="1"/>
    <col min="11521" max="11521" width="13.5703125" customWidth="1"/>
    <col min="11522" max="11522" width="8.5703125" customWidth="1"/>
    <col min="11523" max="11523" width="6.42578125" customWidth="1"/>
    <col min="11524" max="11534" width="5.7109375" customWidth="1"/>
    <col min="11777" max="11777" width="13.5703125" customWidth="1"/>
    <col min="11778" max="11778" width="8.5703125" customWidth="1"/>
    <col min="11779" max="11779" width="6.42578125" customWidth="1"/>
    <col min="11780" max="11790" width="5.7109375" customWidth="1"/>
    <col min="12033" max="12033" width="13.5703125" customWidth="1"/>
    <col min="12034" max="12034" width="8.5703125" customWidth="1"/>
    <col min="12035" max="12035" width="6.42578125" customWidth="1"/>
    <col min="12036" max="12046" width="5.7109375" customWidth="1"/>
    <col min="12289" max="12289" width="13.5703125" customWidth="1"/>
    <col min="12290" max="12290" width="8.5703125" customWidth="1"/>
    <col min="12291" max="12291" width="6.42578125" customWidth="1"/>
    <col min="12292" max="12302" width="5.7109375" customWidth="1"/>
    <col min="12545" max="12545" width="13.5703125" customWidth="1"/>
    <col min="12546" max="12546" width="8.5703125" customWidth="1"/>
    <col min="12547" max="12547" width="6.42578125" customWidth="1"/>
    <col min="12548" max="12558" width="5.7109375" customWidth="1"/>
    <col min="12801" max="12801" width="13.5703125" customWidth="1"/>
    <col min="12802" max="12802" width="8.5703125" customWidth="1"/>
    <col min="12803" max="12803" width="6.42578125" customWidth="1"/>
    <col min="12804" max="12814" width="5.7109375" customWidth="1"/>
    <col min="13057" max="13057" width="13.5703125" customWidth="1"/>
    <col min="13058" max="13058" width="8.5703125" customWidth="1"/>
    <col min="13059" max="13059" width="6.42578125" customWidth="1"/>
    <col min="13060" max="13070" width="5.7109375" customWidth="1"/>
    <col min="13313" max="13313" width="13.5703125" customWidth="1"/>
    <col min="13314" max="13314" width="8.5703125" customWidth="1"/>
    <col min="13315" max="13315" width="6.42578125" customWidth="1"/>
    <col min="13316" max="13326" width="5.7109375" customWidth="1"/>
    <col min="13569" max="13569" width="13.5703125" customWidth="1"/>
    <col min="13570" max="13570" width="8.5703125" customWidth="1"/>
    <col min="13571" max="13571" width="6.42578125" customWidth="1"/>
    <col min="13572" max="13582" width="5.7109375" customWidth="1"/>
    <col min="13825" max="13825" width="13.5703125" customWidth="1"/>
    <col min="13826" max="13826" width="8.5703125" customWidth="1"/>
    <col min="13827" max="13827" width="6.42578125" customWidth="1"/>
    <col min="13828" max="13838" width="5.7109375" customWidth="1"/>
    <col min="14081" max="14081" width="13.5703125" customWidth="1"/>
    <col min="14082" max="14082" width="8.5703125" customWidth="1"/>
    <col min="14083" max="14083" width="6.42578125" customWidth="1"/>
    <col min="14084" max="14094" width="5.7109375" customWidth="1"/>
    <col min="14337" max="14337" width="13.5703125" customWidth="1"/>
    <col min="14338" max="14338" width="8.5703125" customWidth="1"/>
    <col min="14339" max="14339" width="6.42578125" customWidth="1"/>
    <col min="14340" max="14350" width="5.7109375" customWidth="1"/>
    <col min="14593" max="14593" width="13.5703125" customWidth="1"/>
    <col min="14594" max="14594" width="8.5703125" customWidth="1"/>
    <col min="14595" max="14595" width="6.42578125" customWidth="1"/>
    <col min="14596" max="14606" width="5.7109375" customWidth="1"/>
    <col min="14849" max="14849" width="13.5703125" customWidth="1"/>
    <col min="14850" max="14850" width="8.5703125" customWidth="1"/>
    <col min="14851" max="14851" width="6.42578125" customWidth="1"/>
    <col min="14852" max="14862" width="5.7109375" customWidth="1"/>
    <col min="15105" max="15105" width="13.5703125" customWidth="1"/>
    <col min="15106" max="15106" width="8.5703125" customWidth="1"/>
    <col min="15107" max="15107" width="6.42578125" customWidth="1"/>
    <col min="15108" max="15118" width="5.7109375" customWidth="1"/>
    <col min="15361" max="15361" width="13.5703125" customWidth="1"/>
    <col min="15362" max="15362" width="8.5703125" customWidth="1"/>
    <col min="15363" max="15363" width="6.42578125" customWidth="1"/>
    <col min="15364" max="15374" width="5.7109375" customWidth="1"/>
    <col min="15617" max="15617" width="13.5703125" customWidth="1"/>
    <col min="15618" max="15618" width="8.5703125" customWidth="1"/>
    <col min="15619" max="15619" width="6.42578125" customWidth="1"/>
    <col min="15620" max="15630" width="5.7109375" customWidth="1"/>
    <col min="15873" max="15873" width="13.5703125" customWidth="1"/>
    <col min="15874" max="15874" width="8.5703125" customWidth="1"/>
    <col min="15875" max="15875" width="6.42578125" customWidth="1"/>
    <col min="15876" max="15886" width="5.7109375" customWidth="1"/>
    <col min="16129" max="16129" width="13.5703125" customWidth="1"/>
    <col min="16130" max="16130" width="8.5703125" customWidth="1"/>
    <col min="16131" max="16131" width="6.42578125" customWidth="1"/>
    <col min="16132" max="16142" width="5.7109375" customWidth="1"/>
  </cols>
  <sheetData>
    <row r="37" spans="1:15" ht="18" customHeight="1">
      <c r="A37" s="599" t="s">
        <v>641</v>
      </c>
      <c r="B37" s="599"/>
      <c r="C37" s="599"/>
      <c r="D37" s="599"/>
      <c r="E37" s="599"/>
      <c r="F37" s="599"/>
      <c r="G37" s="599"/>
      <c r="H37" s="599"/>
      <c r="I37" s="599"/>
      <c r="J37" s="599"/>
      <c r="K37" s="599"/>
      <c r="L37" s="599"/>
      <c r="M37" s="599"/>
      <c r="N37" s="599"/>
    </row>
    <row r="38" spans="1:15">
      <c r="A38" s="600" t="s">
        <v>642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</row>
    <row r="39" spans="1:15">
      <c r="A39" s="600"/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</row>
    <row r="40" spans="1:15" ht="29.25" customHeight="1">
      <c r="A40" s="601" t="s">
        <v>613</v>
      </c>
      <c r="B40" s="560" t="s">
        <v>643</v>
      </c>
      <c r="C40" s="602" t="s">
        <v>644</v>
      </c>
      <c r="D40" s="603"/>
      <c r="E40" s="603"/>
      <c r="F40" s="603"/>
      <c r="G40" s="603"/>
      <c r="H40" s="604"/>
      <c r="I40" s="602" t="s">
        <v>645</v>
      </c>
      <c r="J40" s="603"/>
      <c r="K40" s="603"/>
      <c r="L40" s="603"/>
      <c r="M40" s="603"/>
      <c r="N40" s="604"/>
    </row>
    <row r="41" spans="1:15" ht="45.75" customHeight="1">
      <c r="A41" s="605"/>
      <c r="B41" s="561"/>
      <c r="C41" s="355" t="s">
        <v>145</v>
      </c>
      <c r="D41" s="355" t="s">
        <v>646</v>
      </c>
      <c r="E41" s="355" t="s">
        <v>647</v>
      </c>
      <c r="F41" s="355" t="s">
        <v>648</v>
      </c>
      <c r="G41" s="355" t="s">
        <v>649</v>
      </c>
      <c r="H41" s="355" t="s">
        <v>650</v>
      </c>
      <c r="I41" s="355" t="s">
        <v>145</v>
      </c>
      <c r="J41" s="355" t="s">
        <v>646</v>
      </c>
      <c r="K41" s="355" t="s">
        <v>647</v>
      </c>
      <c r="L41" s="355" t="s">
        <v>648</v>
      </c>
      <c r="M41" s="355" t="s">
        <v>649</v>
      </c>
      <c r="N41" s="355" t="s">
        <v>650</v>
      </c>
    </row>
    <row r="42" spans="1:15" ht="15.75" customHeight="1">
      <c r="A42" s="606" t="s">
        <v>49</v>
      </c>
      <c r="B42" s="607">
        <v>1180</v>
      </c>
      <c r="C42" s="607">
        <f>SUM(D42:H42)</f>
        <v>2</v>
      </c>
      <c r="D42" s="608"/>
      <c r="E42" s="608"/>
      <c r="F42" s="608">
        <v>2</v>
      </c>
      <c r="G42" s="608"/>
      <c r="H42" s="608"/>
      <c r="I42" s="609">
        <f>N42+M42+L42+K42+J42</f>
        <v>2</v>
      </c>
      <c r="J42" s="609"/>
      <c r="K42" s="609"/>
      <c r="L42" s="609">
        <v>2</v>
      </c>
      <c r="M42" s="609"/>
      <c r="N42" s="609"/>
      <c r="O42" s="610"/>
    </row>
    <row r="43" spans="1:15" ht="15.75" customHeight="1">
      <c r="A43" s="606" t="s">
        <v>50</v>
      </c>
      <c r="B43" s="607">
        <v>338</v>
      </c>
      <c r="C43" s="607">
        <f t="shared" ref="C43:C56" si="0">SUM(D43:H43)</f>
        <v>0</v>
      </c>
      <c r="D43" s="608"/>
      <c r="E43" s="608"/>
      <c r="F43" s="608"/>
      <c r="G43" s="608"/>
      <c r="H43" s="608"/>
      <c r="I43" s="609">
        <f t="shared" ref="I43:I56" si="1">N43+M43+L43+K43+J43</f>
        <v>0</v>
      </c>
      <c r="J43" s="609"/>
      <c r="K43" s="609"/>
      <c r="L43" s="609"/>
      <c r="M43" s="609"/>
      <c r="N43" s="609"/>
      <c r="O43" s="610"/>
    </row>
    <row r="44" spans="1:15" ht="15.75" customHeight="1">
      <c r="A44" s="606" t="s">
        <v>651</v>
      </c>
      <c r="B44" s="607">
        <v>692</v>
      </c>
      <c r="C44" s="607">
        <f t="shared" si="0"/>
        <v>0</v>
      </c>
      <c r="D44" s="608"/>
      <c r="E44" s="608"/>
      <c r="F44" s="608"/>
      <c r="G44" s="608"/>
      <c r="H44" s="608"/>
      <c r="I44" s="609">
        <f t="shared" si="1"/>
        <v>0</v>
      </c>
      <c r="J44" s="609"/>
      <c r="K44" s="609"/>
      <c r="L44" s="609"/>
      <c r="M44" s="609"/>
      <c r="N44" s="609"/>
      <c r="O44" s="610"/>
    </row>
    <row r="45" spans="1:15" ht="15.75" customHeight="1">
      <c r="A45" s="606" t="s">
        <v>52</v>
      </c>
      <c r="B45" s="607">
        <v>89</v>
      </c>
      <c r="C45" s="607">
        <f t="shared" si="0"/>
        <v>8</v>
      </c>
      <c r="D45" s="608"/>
      <c r="E45" s="608"/>
      <c r="F45" s="608">
        <v>2</v>
      </c>
      <c r="G45" s="608">
        <v>1</v>
      </c>
      <c r="H45" s="608">
        <v>5</v>
      </c>
      <c r="I45" s="609">
        <f t="shared" si="1"/>
        <v>5</v>
      </c>
      <c r="J45" s="609"/>
      <c r="K45" s="609"/>
      <c r="L45" s="609">
        <v>1</v>
      </c>
      <c r="M45" s="609"/>
      <c r="N45" s="609">
        <v>4</v>
      </c>
      <c r="O45" s="610"/>
    </row>
    <row r="46" spans="1:15" ht="15.75" customHeight="1">
      <c r="A46" s="606" t="s">
        <v>53</v>
      </c>
      <c r="B46" s="607">
        <v>845</v>
      </c>
      <c r="C46" s="607">
        <f t="shared" si="0"/>
        <v>0</v>
      </c>
      <c r="D46" s="608"/>
      <c r="E46" s="608"/>
      <c r="F46" s="608"/>
      <c r="G46" s="608"/>
      <c r="H46" s="608"/>
      <c r="I46" s="609">
        <f t="shared" si="1"/>
        <v>0</v>
      </c>
      <c r="J46" s="609"/>
      <c r="K46" s="609"/>
      <c r="L46" s="609"/>
      <c r="M46" s="609"/>
      <c r="N46" s="609"/>
      <c r="O46" s="610"/>
    </row>
    <row r="47" spans="1:15" ht="15.75" customHeight="1">
      <c r="A47" s="606" t="s">
        <v>54</v>
      </c>
      <c r="B47" s="607">
        <v>237</v>
      </c>
      <c r="C47" s="607">
        <f t="shared" si="0"/>
        <v>0</v>
      </c>
      <c r="D47" s="608"/>
      <c r="E47" s="608"/>
      <c r="F47" s="608"/>
      <c r="G47" s="608"/>
      <c r="H47" s="608"/>
      <c r="I47" s="609">
        <f t="shared" si="1"/>
        <v>0</v>
      </c>
      <c r="J47" s="609"/>
      <c r="K47" s="609"/>
      <c r="L47" s="609"/>
      <c r="M47" s="609"/>
      <c r="N47" s="609"/>
      <c r="O47" s="610"/>
    </row>
    <row r="48" spans="1:15" ht="15.75" customHeight="1">
      <c r="A48" s="606" t="s">
        <v>55</v>
      </c>
      <c r="B48" s="607">
        <v>45</v>
      </c>
      <c r="C48" s="607">
        <f t="shared" si="0"/>
        <v>0</v>
      </c>
      <c r="D48" s="608"/>
      <c r="E48" s="608"/>
      <c r="F48" s="608"/>
      <c r="G48" s="608"/>
      <c r="H48" s="608"/>
      <c r="I48" s="609">
        <f t="shared" si="1"/>
        <v>0</v>
      </c>
      <c r="J48" s="611"/>
      <c r="K48" s="611"/>
      <c r="L48" s="611"/>
      <c r="M48" s="611"/>
      <c r="N48" s="611"/>
      <c r="O48" s="610"/>
    </row>
    <row r="49" spans="1:15" ht="15.75" customHeight="1">
      <c r="A49" s="606" t="s">
        <v>56</v>
      </c>
      <c r="B49" s="607">
        <v>193</v>
      </c>
      <c r="C49" s="607">
        <f t="shared" si="0"/>
        <v>0</v>
      </c>
      <c r="D49" s="608"/>
      <c r="E49" s="608"/>
      <c r="F49" s="608"/>
      <c r="G49" s="608"/>
      <c r="H49" s="608"/>
      <c r="I49" s="609">
        <f t="shared" si="1"/>
        <v>0</v>
      </c>
      <c r="J49" s="611"/>
      <c r="K49" s="611"/>
      <c r="L49" s="611"/>
      <c r="M49" s="611"/>
      <c r="N49" s="611"/>
      <c r="O49" s="610"/>
    </row>
    <row r="50" spans="1:15" ht="15.75" customHeight="1">
      <c r="A50" s="606" t="s">
        <v>57</v>
      </c>
      <c r="B50" s="607">
        <v>0</v>
      </c>
      <c r="C50" s="607">
        <f t="shared" si="0"/>
        <v>2</v>
      </c>
      <c r="D50" s="608"/>
      <c r="E50" s="608"/>
      <c r="F50" s="608">
        <v>2</v>
      </c>
      <c r="G50" s="608"/>
      <c r="H50" s="608"/>
      <c r="I50" s="609">
        <f t="shared" si="1"/>
        <v>2</v>
      </c>
      <c r="J50" s="611"/>
      <c r="K50" s="611"/>
      <c r="L50" s="611">
        <v>2</v>
      </c>
      <c r="M50" s="611"/>
      <c r="N50" s="611"/>
      <c r="O50" s="610"/>
    </row>
    <row r="51" spans="1:15" ht="15.75" customHeight="1">
      <c r="A51" s="606" t="s">
        <v>652</v>
      </c>
      <c r="B51" s="607">
        <v>252</v>
      </c>
      <c r="C51" s="607">
        <f t="shared" si="0"/>
        <v>19</v>
      </c>
      <c r="D51" s="608"/>
      <c r="E51" s="608"/>
      <c r="F51" s="608"/>
      <c r="G51" s="608">
        <v>6</v>
      </c>
      <c r="H51" s="608">
        <v>13</v>
      </c>
      <c r="I51" s="609">
        <f t="shared" si="1"/>
        <v>0</v>
      </c>
      <c r="J51" s="611"/>
      <c r="K51" s="611"/>
      <c r="L51" s="611"/>
      <c r="M51" s="611"/>
      <c r="N51" s="611"/>
      <c r="O51" s="610"/>
    </row>
    <row r="52" spans="1:15" ht="15.75" customHeight="1">
      <c r="A52" s="606" t="s">
        <v>59</v>
      </c>
      <c r="B52" s="607">
        <v>17</v>
      </c>
      <c r="C52" s="607">
        <f t="shared" si="0"/>
        <v>0</v>
      </c>
      <c r="D52" s="608"/>
      <c r="E52" s="608"/>
      <c r="F52" s="608"/>
      <c r="G52" s="608"/>
      <c r="H52" s="608"/>
      <c r="I52" s="609">
        <f t="shared" si="1"/>
        <v>0</v>
      </c>
      <c r="J52" s="611"/>
      <c r="K52" s="611"/>
      <c r="L52" s="611"/>
      <c r="M52" s="611"/>
      <c r="N52" s="611"/>
      <c r="O52" s="610"/>
    </row>
    <row r="53" spans="1:15" ht="15.75" customHeight="1">
      <c r="A53" s="606" t="s">
        <v>60</v>
      </c>
      <c r="B53" s="607">
        <v>13</v>
      </c>
      <c r="C53" s="607">
        <f t="shared" si="0"/>
        <v>1</v>
      </c>
      <c r="D53" s="608">
        <v>1</v>
      </c>
      <c r="E53" s="608"/>
      <c r="F53" s="608"/>
      <c r="G53" s="608"/>
      <c r="H53" s="608"/>
      <c r="I53" s="609">
        <f t="shared" si="1"/>
        <v>1</v>
      </c>
      <c r="J53" s="611">
        <v>1</v>
      </c>
      <c r="K53" s="611"/>
      <c r="L53" s="611"/>
      <c r="M53" s="611"/>
      <c r="N53" s="611"/>
      <c r="O53" s="610"/>
    </row>
    <row r="54" spans="1:15" ht="15.75" customHeight="1">
      <c r="A54" s="606" t="s">
        <v>61</v>
      </c>
      <c r="B54" s="607">
        <v>0</v>
      </c>
      <c r="C54" s="607">
        <f t="shared" si="0"/>
        <v>1</v>
      </c>
      <c r="D54" s="608"/>
      <c r="E54" s="608"/>
      <c r="F54" s="608">
        <v>1</v>
      </c>
      <c r="G54" s="608"/>
      <c r="H54" s="608"/>
      <c r="I54" s="609">
        <f t="shared" si="1"/>
        <v>1</v>
      </c>
      <c r="J54" s="611"/>
      <c r="K54" s="611"/>
      <c r="L54" s="611">
        <v>1</v>
      </c>
      <c r="M54" s="611"/>
      <c r="N54" s="611"/>
      <c r="O54" s="610"/>
    </row>
    <row r="55" spans="1:15" ht="15.75" customHeight="1">
      <c r="A55" s="606" t="s">
        <v>62</v>
      </c>
      <c r="B55" s="607">
        <v>114</v>
      </c>
      <c r="C55" s="607">
        <f t="shared" si="0"/>
        <v>21</v>
      </c>
      <c r="D55" s="608"/>
      <c r="E55" s="608">
        <v>3</v>
      </c>
      <c r="F55" s="608">
        <v>2</v>
      </c>
      <c r="G55" s="608">
        <v>5</v>
      </c>
      <c r="H55" s="608">
        <v>11</v>
      </c>
      <c r="I55" s="609">
        <f t="shared" si="1"/>
        <v>21</v>
      </c>
      <c r="J55" s="611"/>
      <c r="K55" s="611">
        <v>3</v>
      </c>
      <c r="L55" s="611">
        <v>2</v>
      </c>
      <c r="M55" s="611">
        <v>5</v>
      </c>
      <c r="N55" s="611">
        <v>11</v>
      </c>
      <c r="O55" s="610"/>
    </row>
    <row r="56" spans="1:15" ht="15.75" customHeight="1">
      <c r="A56" s="606" t="s">
        <v>63</v>
      </c>
      <c r="B56" s="607">
        <v>311</v>
      </c>
      <c r="C56" s="607">
        <f t="shared" si="0"/>
        <v>90</v>
      </c>
      <c r="D56" s="608"/>
      <c r="E56" s="608"/>
      <c r="F56" s="608">
        <v>6</v>
      </c>
      <c r="G56" s="608">
        <v>38</v>
      </c>
      <c r="H56" s="608">
        <v>46</v>
      </c>
      <c r="I56" s="609">
        <f t="shared" si="1"/>
        <v>2</v>
      </c>
      <c r="J56" s="611"/>
      <c r="K56" s="611"/>
      <c r="L56" s="611">
        <v>2</v>
      </c>
      <c r="M56" s="611"/>
      <c r="N56" s="611"/>
      <c r="O56" s="610"/>
    </row>
    <row r="57" spans="1:15" ht="15.75" customHeight="1">
      <c r="A57" s="606" t="s">
        <v>99</v>
      </c>
      <c r="B57" s="607">
        <v>4326</v>
      </c>
      <c r="C57" s="607">
        <f t="shared" ref="C57:H57" si="2">SUM(C42:C56)</f>
        <v>144</v>
      </c>
      <c r="D57" s="607">
        <f t="shared" si="2"/>
        <v>1</v>
      </c>
      <c r="E57" s="607">
        <f t="shared" si="2"/>
        <v>3</v>
      </c>
      <c r="F57" s="607">
        <f t="shared" si="2"/>
        <v>15</v>
      </c>
      <c r="G57" s="607">
        <f t="shared" si="2"/>
        <v>50</v>
      </c>
      <c r="H57" s="607">
        <f t="shared" si="2"/>
        <v>75</v>
      </c>
      <c r="I57" s="609">
        <f t="shared" ref="I57:N57" si="3">SUM(I42:I56)</f>
        <v>34</v>
      </c>
      <c r="J57" s="609">
        <f t="shared" si="3"/>
        <v>1</v>
      </c>
      <c r="K57" s="609">
        <f t="shared" si="3"/>
        <v>3</v>
      </c>
      <c r="L57" s="609">
        <f t="shared" si="3"/>
        <v>10</v>
      </c>
      <c r="M57" s="609">
        <f t="shared" si="3"/>
        <v>5</v>
      </c>
      <c r="N57" s="609">
        <f t="shared" si="3"/>
        <v>15</v>
      </c>
      <c r="O57" s="610"/>
    </row>
    <row r="58" spans="1:15">
      <c r="O58" s="612"/>
    </row>
    <row r="59" spans="1:15">
      <c r="O59" s="612"/>
    </row>
    <row r="60" spans="1:15" ht="18">
      <c r="C60" s="613"/>
      <c r="D60" s="404"/>
      <c r="E60" s="404"/>
      <c r="F60" s="404"/>
      <c r="G60" s="404"/>
      <c r="H60" s="404"/>
      <c r="I60" s="404"/>
      <c r="O60" s="612"/>
    </row>
    <row r="61" spans="1:15">
      <c r="O61" s="612"/>
    </row>
    <row r="62" spans="1:15">
      <c r="I62" s="612"/>
      <c r="J62" s="612"/>
      <c r="K62" s="612"/>
      <c r="L62" s="612"/>
      <c r="M62" s="612"/>
      <c r="O62" s="612"/>
    </row>
    <row r="63" spans="1:15">
      <c r="I63" s="612"/>
      <c r="J63" s="612"/>
      <c r="K63" s="612"/>
      <c r="L63" s="612"/>
      <c r="M63" s="612"/>
      <c r="O63" s="612"/>
    </row>
    <row r="64" spans="1:15">
      <c r="I64" s="612"/>
      <c r="J64" s="612"/>
      <c r="K64" s="612"/>
      <c r="L64" s="612"/>
      <c r="M64" s="612"/>
      <c r="O64" s="612"/>
    </row>
    <row r="65" spans="9:15">
      <c r="I65" s="612"/>
      <c r="J65" s="612"/>
      <c r="K65" s="612"/>
      <c r="L65" s="612"/>
      <c r="M65" s="612"/>
      <c r="O65" s="612"/>
    </row>
    <row r="66" spans="9:15">
      <c r="I66" s="612"/>
      <c r="J66" s="612"/>
      <c r="K66" s="612"/>
      <c r="L66" s="612"/>
      <c r="M66" s="612"/>
      <c r="O66" s="612"/>
    </row>
    <row r="67" spans="9:15">
      <c r="I67" s="612"/>
      <c r="J67" s="612"/>
      <c r="K67" s="612"/>
      <c r="L67" s="612"/>
      <c r="M67" s="612"/>
    </row>
    <row r="68" spans="9:15">
      <c r="I68" s="612"/>
      <c r="J68" s="612"/>
      <c r="K68" s="612"/>
      <c r="L68" s="612"/>
      <c r="M68" s="612"/>
    </row>
    <row r="69" spans="9:15">
      <c r="I69" s="612"/>
      <c r="J69" s="612"/>
      <c r="K69" s="612"/>
      <c r="L69" s="612"/>
      <c r="M69" s="612"/>
    </row>
    <row r="70" spans="9:15">
      <c r="I70" s="612"/>
      <c r="J70" s="612"/>
      <c r="K70" s="612"/>
      <c r="L70" s="612"/>
      <c r="M70" s="612"/>
    </row>
    <row r="71" spans="9:15">
      <c r="I71" s="612"/>
      <c r="J71" s="612"/>
      <c r="K71" s="612"/>
      <c r="L71" s="612"/>
      <c r="M71" s="612"/>
    </row>
    <row r="72" spans="9:15">
      <c r="I72" s="612"/>
      <c r="J72" s="612"/>
      <c r="K72" s="612"/>
      <c r="L72" s="612"/>
      <c r="M72" s="612"/>
    </row>
    <row r="73" spans="9:15">
      <c r="I73" s="612"/>
      <c r="J73" s="612"/>
      <c r="K73" s="612"/>
      <c r="L73" s="612"/>
      <c r="M73" s="612"/>
    </row>
    <row r="74" spans="9:15">
      <c r="I74" s="612"/>
      <c r="J74" s="612"/>
      <c r="K74" s="612"/>
      <c r="L74" s="612"/>
      <c r="M74" s="612"/>
    </row>
    <row r="75" spans="9:15">
      <c r="I75" s="612"/>
      <c r="J75" s="612"/>
      <c r="K75" s="612"/>
      <c r="L75" s="612"/>
      <c r="M75" s="612"/>
    </row>
    <row r="76" spans="9:15">
      <c r="I76" s="612"/>
      <c r="J76" s="612"/>
      <c r="K76" s="612"/>
      <c r="L76" s="612"/>
      <c r="M76" s="612"/>
    </row>
  </sheetData>
  <mergeCells count="6">
    <mergeCell ref="A37:N37"/>
    <mergeCell ref="A40:A41"/>
    <mergeCell ref="B40:B41"/>
    <mergeCell ref="C40:H40"/>
    <mergeCell ref="I40:N40"/>
    <mergeCell ref="C60:I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9" sqref="F9"/>
    </sheetView>
  </sheetViews>
  <sheetFormatPr defaultRowHeight="15"/>
  <cols>
    <col min="1" max="1" width="48.85546875" style="48" customWidth="1"/>
    <col min="2" max="2" width="10.85546875" style="48" customWidth="1"/>
    <col min="3" max="3" width="10.140625" style="48" customWidth="1"/>
    <col min="4" max="4" width="10" style="48" customWidth="1"/>
    <col min="5" max="5" width="8.28515625" style="48" customWidth="1"/>
    <col min="6" max="6" width="7.140625" style="48" customWidth="1"/>
    <col min="7" max="256" width="9.140625" style="48"/>
    <col min="257" max="257" width="48.85546875" style="48" customWidth="1"/>
    <col min="258" max="258" width="10.85546875" style="48" customWidth="1"/>
    <col min="259" max="259" width="10.140625" style="48" customWidth="1"/>
    <col min="260" max="260" width="10" style="48" customWidth="1"/>
    <col min="261" max="261" width="8.28515625" style="48" customWidth="1"/>
    <col min="262" max="262" width="7.140625" style="48" customWidth="1"/>
    <col min="263" max="512" width="9.140625" style="48"/>
    <col min="513" max="513" width="48.85546875" style="48" customWidth="1"/>
    <col min="514" max="514" width="10.85546875" style="48" customWidth="1"/>
    <col min="515" max="515" width="10.140625" style="48" customWidth="1"/>
    <col min="516" max="516" width="10" style="48" customWidth="1"/>
    <col min="517" max="517" width="8.28515625" style="48" customWidth="1"/>
    <col min="518" max="518" width="7.140625" style="48" customWidth="1"/>
    <col min="519" max="768" width="9.140625" style="48"/>
    <col min="769" max="769" width="48.85546875" style="48" customWidth="1"/>
    <col min="770" max="770" width="10.85546875" style="48" customWidth="1"/>
    <col min="771" max="771" width="10.140625" style="48" customWidth="1"/>
    <col min="772" max="772" width="10" style="48" customWidth="1"/>
    <col min="773" max="773" width="8.28515625" style="48" customWidth="1"/>
    <col min="774" max="774" width="7.140625" style="48" customWidth="1"/>
    <col min="775" max="1024" width="9.140625" style="48"/>
    <col min="1025" max="1025" width="48.85546875" style="48" customWidth="1"/>
    <col min="1026" max="1026" width="10.85546875" style="48" customWidth="1"/>
    <col min="1027" max="1027" width="10.140625" style="48" customWidth="1"/>
    <col min="1028" max="1028" width="10" style="48" customWidth="1"/>
    <col min="1029" max="1029" width="8.28515625" style="48" customWidth="1"/>
    <col min="1030" max="1030" width="7.140625" style="48" customWidth="1"/>
    <col min="1031" max="1280" width="9.140625" style="48"/>
    <col min="1281" max="1281" width="48.85546875" style="48" customWidth="1"/>
    <col min="1282" max="1282" width="10.85546875" style="48" customWidth="1"/>
    <col min="1283" max="1283" width="10.140625" style="48" customWidth="1"/>
    <col min="1284" max="1284" width="10" style="48" customWidth="1"/>
    <col min="1285" max="1285" width="8.28515625" style="48" customWidth="1"/>
    <col min="1286" max="1286" width="7.140625" style="48" customWidth="1"/>
    <col min="1287" max="1536" width="9.140625" style="48"/>
    <col min="1537" max="1537" width="48.85546875" style="48" customWidth="1"/>
    <col min="1538" max="1538" width="10.85546875" style="48" customWidth="1"/>
    <col min="1539" max="1539" width="10.140625" style="48" customWidth="1"/>
    <col min="1540" max="1540" width="10" style="48" customWidth="1"/>
    <col min="1541" max="1541" width="8.28515625" style="48" customWidth="1"/>
    <col min="1542" max="1542" width="7.140625" style="48" customWidth="1"/>
    <col min="1543" max="1792" width="9.140625" style="48"/>
    <col min="1793" max="1793" width="48.85546875" style="48" customWidth="1"/>
    <col min="1794" max="1794" width="10.85546875" style="48" customWidth="1"/>
    <col min="1795" max="1795" width="10.140625" style="48" customWidth="1"/>
    <col min="1796" max="1796" width="10" style="48" customWidth="1"/>
    <col min="1797" max="1797" width="8.28515625" style="48" customWidth="1"/>
    <col min="1798" max="1798" width="7.140625" style="48" customWidth="1"/>
    <col min="1799" max="2048" width="9.140625" style="48"/>
    <col min="2049" max="2049" width="48.85546875" style="48" customWidth="1"/>
    <col min="2050" max="2050" width="10.85546875" style="48" customWidth="1"/>
    <col min="2051" max="2051" width="10.140625" style="48" customWidth="1"/>
    <col min="2052" max="2052" width="10" style="48" customWidth="1"/>
    <col min="2053" max="2053" width="8.28515625" style="48" customWidth="1"/>
    <col min="2054" max="2054" width="7.140625" style="48" customWidth="1"/>
    <col min="2055" max="2304" width="9.140625" style="48"/>
    <col min="2305" max="2305" width="48.85546875" style="48" customWidth="1"/>
    <col min="2306" max="2306" width="10.85546875" style="48" customWidth="1"/>
    <col min="2307" max="2307" width="10.140625" style="48" customWidth="1"/>
    <col min="2308" max="2308" width="10" style="48" customWidth="1"/>
    <col min="2309" max="2309" width="8.28515625" style="48" customWidth="1"/>
    <col min="2310" max="2310" width="7.140625" style="48" customWidth="1"/>
    <col min="2311" max="2560" width="9.140625" style="48"/>
    <col min="2561" max="2561" width="48.85546875" style="48" customWidth="1"/>
    <col min="2562" max="2562" width="10.85546875" style="48" customWidth="1"/>
    <col min="2563" max="2563" width="10.140625" style="48" customWidth="1"/>
    <col min="2564" max="2564" width="10" style="48" customWidth="1"/>
    <col min="2565" max="2565" width="8.28515625" style="48" customWidth="1"/>
    <col min="2566" max="2566" width="7.140625" style="48" customWidth="1"/>
    <col min="2567" max="2816" width="9.140625" style="48"/>
    <col min="2817" max="2817" width="48.85546875" style="48" customWidth="1"/>
    <col min="2818" max="2818" width="10.85546875" style="48" customWidth="1"/>
    <col min="2819" max="2819" width="10.140625" style="48" customWidth="1"/>
    <col min="2820" max="2820" width="10" style="48" customWidth="1"/>
    <col min="2821" max="2821" width="8.28515625" style="48" customWidth="1"/>
    <col min="2822" max="2822" width="7.140625" style="48" customWidth="1"/>
    <col min="2823" max="3072" width="9.140625" style="48"/>
    <col min="3073" max="3073" width="48.85546875" style="48" customWidth="1"/>
    <col min="3074" max="3074" width="10.85546875" style="48" customWidth="1"/>
    <col min="3075" max="3075" width="10.140625" style="48" customWidth="1"/>
    <col min="3076" max="3076" width="10" style="48" customWidth="1"/>
    <col min="3077" max="3077" width="8.28515625" style="48" customWidth="1"/>
    <col min="3078" max="3078" width="7.140625" style="48" customWidth="1"/>
    <col min="3079" max="3328" width="9.140625" style="48"/>
    <col min="3329" max="3329" width="48.85546875" style="48" customWidth="1"/>
    <col min="3330" max="3330" width="10.85546875" style="48" customWidth="1"/>
    <col min="3331" max="3331" width="10.140625" style="48" customWidth="1"/>
    <col min="3332" max="3332" width="10" style="48" customWidth="1"/>
    <col min="3333" max="3333" width="8.28515625" style="48" customWidth="1"/>
    <col min="3334" max="3334" width="7.140625" style="48" customWidth="1"/>
    <col min="3335" max="3584" width="9.140625" style="48"/>
    <col min="3585" max="3585" width="48.85546875" style="48" customWidth="1"/>
    <col min="3586" max="3586" width="10.85546875" style="48" customWidth="1"/>
    <col min="3587" max="3587" width="10.140625" style="48" customWidth="1"/>
    <col min="3588" max="3588" width="10" style="48" customWidth="1"/>
    <col min="3589" max="3589" width="8.28515625" style="48" customWidth="1"/>
    <col min="3590" max="3590" width="7.140625" style="48" customWidth="1"/>
    <col min="3591" max="3840" width="9.140625" style="48"/>
    <col min="3841" max="3841" width="48.85546875" style="48" customWidth="1"/>
    <col min="3842" max="3842" width="10.85546875" style="48" customWidth="1"/>
    <col min="3843" max="3843" width="10.140625" style="48" customWidth="1"/>
    <col min="3844" max="3844" width="10" style="48" customWidth="1"/>
    <col min="3845" max="3845" width="8.28515625" style="48" customWidth="1"/>
    <col min="3846" max="3846" width="7.140625" style="48" customWidth="1"/>
    <col min="3847" max="4096" width="9.140625" style="48"/>
    <col min="4097" max="4097" width="48.85546875" style="48" customWidth="1"/>
    <col min="4098" max="4098" width="10.85546875" style="48" customWidth="1"/>
    <col min="4099" max="4099" width="10.140625" style="48" customWidth="1"/>
    <col min="4100" max="4100" width="10" style="48" customWidth="1"/>
    <col min="4101" max="4101" width="8.28515625" style="48" customWidth="1"/>
    <col min="4102" max="4102" width="7.140625" style="48" customWidth="1"/>
    <col min="4103" max="4352" width="9.140625" style="48"/>
    <col min="4353" max="4353" width="48.85546875" style="48" customWidth="1"/>
    <col min="4354" max="4354" width="10.85546875" style="48" customWidth="1"/>
    <col min="4355" max="4355" width="10.140625" style="48" customWidth="1"/>
    <col min="4356" max="4356" width="10" style="48" customWidth="1"/>
    <col min="4357" max="4357" width="8.28515625" style="48" customWidth="1"/>
    <col min="4358" max="4358" width="7.140625" style="48" customWidth="1"/>
    <col min="4359" max="4608" width="9.140625" style="48"/>
    <col min="4609" max="4609" width="48.85546875" style="48" customWidth="1"/>
    <col min="4610" max="4610" width="10.85546875" style="48" customWidth="1"/>
    <col min="4611" max="4611" width="10.140625" style="48" customWidth="1"/>
    <col min="4612" max="4612" width="10" style="48" customWidth="1"/>
    <col min="4613" max="4613" width="8.28515625" style="48" customWidth="1"/>
    <col min="4614" max="4614" width="7.140625" style="48" customWidth="1"/>
    <col min="4615" max="4864" width="9.140625" style="48"/>
    <col min="4865" max="4865" width="48.85546875" style="48" customWidth="1"/>
    <col min="4866" max="4866" width="10.85546875" style="48" customWidth="1"/>
    <col min="4867" max="4867" width="10.140625" style="48" customWidth="1"/>
    <col min="4868" max="4868" width="10" style="48" customWidth="1"/>
    <col min="4869" max="4869" width="8.28515625" style="48" customWidth="1"/>
    <col min="4870" max="4870" width="7.140625" style="48" customWidth="1"/>
    <col min="4871" max="5120" width="9.140625" style="48"/>
    <col min="5121" max="5121" width="48.85546875" style="48" customWidth="1"/>
    <col min="5122" max="5122" width="10.85546875" style="48" customWidth="1"/>
    <col min="5123" max="5123" width="10.140625" style="48" customWidth="1"/>
    <col min="5124" max="5124" width="10" style="48" customWidth="1"/>
    <col min="5125" max="5125" width="8.28515625" style="48" customWidth="1"/>
    <col min="5126" max="5126" width="7.140625" style="48" customWidth="1"/>
    <col min="5127" max="5376" width="9.140625" style="48"/>
    <col min="5377" max="5377" width="48.85546875" style="48" customWidth="1"/>
    <col min="5378" max="5378" width="10.85546875" style="48" customWidth="1"/>
    <col min="5379" max="5379" width="10.140625" style="48" customWidth="1"/>
    <col min="5380" max="5380" width="10" style="48" customWidth="1"/>
    <col min="5381" max="5381" width="8.28515625" style="48" customWidth="1"/>
    <col min="5382" max="5382" width="7.140625" style="48" customWidth="1"/>
    <col min="5383" max="5632" width="9.140625" style="48"/>
    <col min="5633" max="5633" width="48.85546875" style="48" customWidth="1"/>
    <col min="5634" max="5634" width="10.85546875" style="48" customWidth="1"/>
    <col min="5635" max="5635" width="10.140625" style="48" customWidth="1"/>
    <col min="5636" max="5636" width="10" style="48" customWidth="1"/>
    <col min="5637" max="5637" width="8.28515625" style="48" customWidth="1"/>
    <col min="5638" max="5638" width="7.140625" style="48" customWidth="1"/>
    <col min="5639" max="5888" width="9.140625" style="48"/>
    <col min="5889" max="5889" width="48.85546875" style="48" customWidth="1"/>
    <col min="5890" max="5890" width="10.85546875" style="48" customWidth="1"/>
    <col min="5891" max="5891" width="10.140625" style="48" customWidth="1"/>
    <col min="5892" max="5892" width="10" style="48" customWidth="1"/>
    <col min="5893" max="5893" width="8.28515625" style="48" customWidth="1"/>
    <col min="5894" max="5894" width="7.140625" style="48" customWidth="1"/>
    <col min="5895" max="6144" width="9.140625" style="48"/>
    <col min="6145" max="6145" width="48.85546875" style="48" customWidth="1"/>
    <col min="6146" max="6146" width="10.85546875" style="48" customWidth="1"/>
    <col min="6147" max="6147" width="10.140625" style="48" customWidth="1"/>
    <col min="6148" max="6148" width="10" style="48" customWidth="1"/>
    <col min="6149" max="6149" width="8.28515625" style="48" customWidth="1"/>
    <col min="6150" max="6150" width="7.140625" style="48" customWidth="1"/>
    <col min="6151" max="6400" width="9.140625" style="48"/>
    <col min="6401" max="6401" width="48.85546875" style="48" customWidth="1"/>
    <col min="6402" max="6402" width="10.85546875" style="48" customWidth="1"/>
    <col min="6403" max="6403" width="10.140625" style="48" customWidth="1"/>
    <col min="6404" max="6404" width="10" style="48" customWidth="1"/>
    <col min="6405" max="6405" width="8.28515625" style="48" customWidth="1"/>
    <col min="6406" max="6406" width="7.140625" style="48" customWidth="1"/>
    <col min="6407" max="6656" width="9.140625" style="48"/>
    <col min="6657" max="6657" width="48.85546875" style="48" customWidth="1"/>
    <col min="6658" max="6658" width="10.85546875" style="48" customWidth="1"/>
    <col min="6659" max="6659" width="10.140625" style="48" customWidth="1"/>
    <col min="6660" max="6660" width="10" style="48" customWidth="1"/>
    <col min="6661" max="6661" width="8.28515625" style="48" customWidth="1"/>
    <col min="6662" max="6662" width="7.140625" style="48" customWidth="1"/>
    <col min="6663" max="6912" width="9.140625" style="48"/>
    <col min="6913" max="6913" width="48.85546875" style="48" customWidth="1"/>
    <col min="6914" max="6914" width="10.85546875" style="48" customWidth="1"/>
    <col min="6915" max="6915" width="10.140625" style="48" customWidth="1"/>
    <col min="6916" max="6916" width="10" style="48" customWidth="1"/>
    <col min="6917" max="6917" width="8.28515625" style="48" customWidth="1"/>
    <col min="6918" max="6918" width="7.140625" style="48" customWidth="1"/>
    <col min="6919" max="7168" width="9.140625" style="48"/>
    <col min="7169" max="7169" width="48.85546875" style="48" customWidth="1"/>
    <col min="7170" max="7170" width="10.85546875" style="48" customWidth="1"/>
    <col min="7171" max="7171" width="10.140625" style="48" customWidth="1"/>
    <col min="7172" max="7172" width="10" style="48" customWidth="1"/>
    <col min="7173" max="7173" width="8.28515625" style="48" customWidth="1"/>
    <col min="7174" max="7174" width="7.140625" style="48" customWidth="1"/>
    <col min="7175" max="7424" width="9.140625" style="48"/>
    <col min="7425" max="7425" width="48.85546875" style="48" customWidth="1"/>
    <col min="7426" max="7426" width="10.85546875" style="48" customWidth="1"/>
    <col min="7427" max="7427" width="10.140625" style="48" customWidth="1"/>
    <col min="7428" max="7428" width="10" style="48" customWidth="1"/>
    <col min="7429" max="7429" width="8.28515625" style="48" customWidth="1"/>
    <col min="7430" max="7430" width="7.140625" style="48" customWidth="1"/>
    <col min="7431" max="7680" width="9.140625" style="48"/>
    <col min="7681" max="7681" width="48.85546875" style="48" customWidth="1"/>
    <col min="7682" max="7682" width="10.85546875" style="48" customWidth="1"/>
    <col min="7683" max="7683" width="10.140625" style="48" customWidth="1"/>
    <col min="7684" max="7684" width="10" style="48" customWidth="1"/>
    <col min="7685" max="7685" width="8.28515625" style="48" customWidth="1"/>
    <col min="7686" max="7686" width="7.140625" style="48" customWidth="1"/>
    <col min="7687" max="7936" width="9.140625" style="48"/>
    <col min="7937" max="7937" width="48.85546875" style="48" customWidth="1"/>
    <col min="7938" max="7938" width="10.85546875" style="48" customWidth="1"/>
    <col min="7939" max="7939" width="10.140625" style="48" customWidth="1"/>
    <col min="7940" max="7940" width="10" style="48" customWidth="1"/>
    <col min="7941" max="7941" width="8.28515625" style="48" customWidth="1"/>
    <col min="7942" max="7942" width="7.140625" style="48" customWidth="1"/>
    <col min="7943" max="8192" width="9.140625" style="48"/>
    <col min="8193" max="8193" width="48.85546875" style="48" customWidth="1"/>
    <col min="8194" max="8194" width="10.85546875" style="48" customWidth="1"/>
    <col min="8195" max="8195" width="10.140625" style="48" customWidth="1"/>
    <col min="8196" max="8196" width="10" style="48" customWidth="1"/>
    <col min="8197" max="8197" width="8.28515625" style="48" customWidth="1"/>
    <col min="8198" max="8198" width="7.140625" style="48" customWidth="1"/>
    <col min="8199" max="8448" width="9.140625" style="48"/>
    <col min="8449" max="8449" width="48.85546875" style="48" customWidth="1"/>
    <col min="8450" max="8450" width="10.85546875" style="48" customWidth="1"/>
    <col min="8451" max="8451" width="10.140625" style="48" customWidth="1"/>
    <col min="8452" max="8452" width="10" style="48" customWidth="1"/>
    <col min="8453" max="8453" width="8.28515625" style="48" customWidth="1"/>
    <col min="8454" max="8454" width="7.140625" style="48" customWidth="1"/>
    <col min="8455" max="8704" width="9.140625" style="48"/>
    <col min="8705" max="8705" width="48.85546875" style="48" customWidth="1"/>
    <col min="8706" max="8706" width="10.85546875" style="48" customWidth="1"/>
    <col min="8707" max="8707" width="10.140625" style="48" customWidth="1"/>
    <col min="8708" max="8708" width="10" style="48" customWidth="1"/>
    <col min="8709" max="8709" width="8.28515625" style="48" customWidth="1"/>
    <col min="8710" max="8710" width="7.140625" style="48" customWidth="1"/>
    <col min="8711" max="8960" width="9.140625" style="48"/>
    <col min="8961" max="8961" width="48.85546875" style="48" customWidth="1"/>
    <col min="8962" max="8962" width="10.85546875" style="48" customWidth="1"/>
    <col min="8963" max="8963" width="10.140625" style="48" customWidth="1"/>
    <col min="8964" max="8964" width="10" style="48" customWidth="1"/>
    <col min="8965" max="8965" width="8.28515625" style="48" customWidth="1"/>
    <col min="8966" max="8966" width="7.140625" style="48" customWidth="1"/>
    <col min="8967" max="9216" width="9.140625" style="48"/>
    <col min="9217" max="9217" width="48.85546875" style="48" customWidth="1"/>
    <col min="9218" max="9218" width="10.85546875" style="48" customWidth="1"/>
    <col min="9219" max="9219" width="10.140625" style="48" customWidth="1"/>
    <col min="9220" max="9220" width="10" style="48" customWidth="1"/>
    <col min="9221" max="9221" width="8.28515625" style="48" customWidth="1"/>
    <col min="9222" max="9222" width="7.140625" style="48" customWidth="1"/>
    <col min="9223" max="9472" width="9.140625" style="48"/>
    <col min="9473" max="9473" width="48.85546875" style="48" customWidth="1"/>
    <col min="9474" max="9474" width="10.85546875" style="48" customWidth="1"/>
    <col min="9475" max="9475" width="10.140625" style="48" customWidth="1"/>
    <col min="9476" max="9476" width="10" style="48" customWidth="1"/>
    <col min="9477" max="9477" width="8.28515625" style="48" customWidth="1"/>
    <col min="9478" max="9478" width="7.140625" style="48" customWidth="1"/>
    <col min="9479" max="9728" width="9.140625" style="48"/>
    <col min="9729" max="9729" width="48.85546875" style="48" customWidth="1"/>
    <col min="9730" max="9730" width="10.85546875" style="48" customWidth="1"/>
    <col min="9731" max="9731" width="10.140625" style="48" customWidth="1"/>
    <col min="9732" max="9732" width="10" style="48" customWidth="1"/>
    <col min="9733" max="9733" width="8.28515625" style="48" customWidth="1"/>
    <col min="9734" max="9734" width="7.140625" style="48" customWidth="1"/>
    <col min="9735" max="9984" width="9.140625" style="48"/>
    <col min="9985" max="9985" width="48.85546875" style="48" customWidth="1"/>
    <col min="9986" max="9986" width="10.85546875" style="48" customWidth="1"/>
    <col min="9987" max="9987" width="10.140625" style="48" customWidth="1"/>
    <col min="9988" max="9988" width="10" style="48" customWidth="1"/>
    <col min="9989" max="9989" width="8.28515625" style="48" customWidth="1"/>
    <col min="9990" max="9990" width="7.140625" style="48" customWidth="1"/>
    <col min="9991" max="10240" width="9.140625" style="48"/>
    <col min="10241" max="10241" width="48.85546875" style="48" customWidth="1"/>
    <col min="10242" max="10242" width="10.85546875" style="48" customWidth="1"/>
    <col min="10243" max="10243" width="10.140625" style="48" customWidth="1"/>
    <col min="10244" max="10244" width="10" style="48" customWidth="1"/>
    <col min="10245" max="10245" width="8.28515625" style="48" customWidth="1"/>
    <col min="10246" max="10246" width="7.140625" style="48" customWidth="1"/>
    <col min="10247" max="10496" width="9.140625" style="48"/>
    <col min="10497" max="10497" width="48.85546875" style="48" customWidth="1"/>
    <col min="10498" max="10498" width="10.85546875" style="48" customWidth="1"/>
    <col min="10499" max="10499" width="10.140625" style="48" customWidth="1"/>
    <col min="10500" max="10500" width="10" style="48" customWidth="1"/>
    <col min="10501" max="10501" width="8.28515625" style="48" customWidth="1"/>
    <col min="10502" max="10502" width="7.140625" style="48" customWidth="1"/>
    <col min="10503" max="10752" width="9.140625" style="48"/>
    <col min="10753" max="10753" width="48.85546875" style="48" customWidth="1"/>
    <col min="10754" max="10754" width="10.85546875" style="48" customWidth="1"/>
    <col min="10755" max="10755" width="10.140625" style="48" customWidth="1"/>
    <col min="10756" max="10756" width="10" style="48" customWidth="1"/>
    <col min="10757" max="10757" width="8.28515625" style="48" customWidth="1"/>
    <col min="10758" max="10758" width="7.140625" style="48" customWidth="1"/>
    <col min="10759" max="11008" width="9.140625" style="48"/>
    <col min="11009" max="11009" width="48.85546875" style="48" customWidth="1"/>
    <col min="11010" max="11010" width="10.85546875" style="48" customWidth="1"/>
    <col min="11011" max="11011" width="10.140625" style="48" customWidth="1"/>
    <col min="11012" max="11012" width="10" style="48" customWidth="1"/>
    <col min="11013" max="11013" width="8.28515625" style="48" customWidth="1"/>
    <col min="11014" max="11014" width="7.140625" style="48" customWidth="1"/>
    <col min="11015" max="11264" width="9.140625" style="48"/>
    <col min="11265" max="11265" width="48.85546875" style="48" customWidth="1"/>
    <col min="11266" max="11266" width="10.85546875" style="48" customWidth="1"/>
    <col min="11267" max="11267" width="10.140625" style="48" customWidth="1"/>
    <col min="11268" max="11268" width="10" style="48" customWidth="1"/>
    <col min="11269" max="11269" width="8.28515625" style="48" customWidth="1"/>
    <col min="11270" max="11270" width="7.140625" style="48" customWidth="1"/>
    <col min="11271" max="11520" width="9.140625" style="48"/>
    <col min="11521" max="11521" width="48.85546875" style="48" customWidth="1"/>
    <col min="11522" max="11522" width="10.85546875" style="48" customWidth="1"/>
    <col min="11523" max="11523" width="10.140625" style="48" customWidth="1"/>
    <col min="11524" max="11524" width="10" style="48" customWidth="1"/>
    <col min="11525" max="11525" width="8.28515625" style="48" customWidth="1"/>
    <col min="11526" max="11526" width="7.140625" style="48" customWidth="1"/>
    <col min="11527" max="11776" width="9.140625" style="48"/>
    <col min="11777" max="11777" width="48.85546875" style="48" customWidth="1"/>
    <col min="11778" max="11778" width="10.85546875" style="48" customWidth="1"/>
    <col min="11779" max="11779" width="10.140625" style="48" customWidth="1"/>
    <col min="11780" max="11780" width="10" style="48" customWidth="1"/>
    <col min="11781" max="11781" width="8.28515625" style="48" customWidth="1"/>
    <col min="11782" max="11782" width="7.140625" style="48" customWidth="1"/>
    <col min="11783" max="12032" width="9.140625" style="48"/>
    <col min="12033" max="12033" width="48.85546875" style="48" customWidth="1"/>
    <col min="12034" max="12034" width="10.85546875" style="48" customWidth="1"/>
    <col min="12035" max="12035" width="10.140625" style="48" customWidth="1"/>
    <col min="12036" max="12036" width="10" style="48" customWidth="1"/>
    <col min="12037" max="12037" width="8.28515625" style="48" customWidth="1"/>
    <col min="12038" max="12038" width="7.140625" style="48" customWidth="1"/>
    <col min="12039" max="12288" width="9.140625" style="48"/>
    <col min="12289" max="12289" width="48.85546875" style="48" customWidth="1"/>
    <col min="12290" max="12290" width="10.85546875" style="48" customWidth="1"/>
    <col min="12291" max="12291" width="10.140625" style="48" customWidth="1"/>
    <col min="12292" max="12292" width="10" style="48" customWidth="1"/>
    <col min="12293" max="12293" width="8.28515625" style="48" customWidth="1"/>
    <col min="12294" max="12294" width="7.140625" style="48" customWidth="1"/>
    <col min="12295" max="12544" width="9.140625" style="48"/>
    <col min="12545" max="12545" width="48.85546875" style="48" customWidth="1"/>
    <col min="12546" max="12546" width="10.85546875" style="48" customWidth="1"/>
    <col min="12547" max="12547" width="10.140625" style="48" customWidth="1"/>
    <col min="12548" max="12548" width="10" style="48" customWidth="1"/>
    <col min="12549" max="12549" width="8.28515625" style="48" customWidth="1"/>
    <col min="12550" max="12550" width="7.140625" style="48" customWidth="1"/>
    <col min="12551" max="12800" width="9.140625" style="48"/>
    <col min="12801" max="12801" width="48.85546875" style="48" customWidth="1"/>
    <col min="12802" max="12802" width="10.85546875" style="48" customWidth="1"/>
    <col min="12803" max="12803" width="10.140625" style="48" customWidth="1"/>
    <col min="12804" max="12804" width="10" style="48" customWidth="1"/>
    <col min="12805" max="12805" width="8.28515625" style="48" customWidth="1"/>
    <col min="12806" max="12806" width="7.140625" style="48" customWidth="1"/>
    <col min="12807" max="13056" width="9.140625" style="48"/>
    <col min="13057" max="13057" width="48.85546875" style="48" customWidth="1"/>
    <col min="13058" max="13058" width="10.85546875" style="48" customWidth="1"/>
    <col min="13059" max="13059" width="10.140625" style="48" customWidth="1"/>
    <col min="13060" max="13060" width="10" style="48" customWidth="1"/>
    <col min="13061" max="13061" width="8.28515625" style="48" customWidth="1"/>
    <col min="13062" max="13062" width="7.140625" style="48" customWidth="1"/>
    <col min="13063" max="13312" width="9.140625" style="48"/>
    <col min="13313" max="13313" width="48.85546875" style="48" customWidth="1"/>
    <col min="13314" max="13314" width="10.85546875" style="48" customWidth="1"/>
    <col min="13315" max="13315" width="10.140625" style="48" customWidth="1"/>
    <col min="13316" max="13316" width="10" style="48" customWidth="1"/>
    <col min="13317" max="13317" width="8.28515625" style="48" customWidth="1"/>
    <col min="13318" max="13318" width="7.140625" style="48" customWidth="1"/>
    <col min="13319" max="13568" width="9.140625" style="48"/>
    <col min="13569" max="13569" width="48.85546875" style="48" customWidth="1"/>
    <col min="13570" max="13570" width="10.85546875" style="48" customWidth="1"/>
    <col min="13571" max="13571" width="10.140625" style="48" customWidth="1"/>
    <col min="13572" max="13572" width="10" style="48" customWidth="1"/>
    <col min="13573" max="13573" width="8.28515625" style="48" customWidth="1"/>
    <col min="13574" max="13574" width="7.140625" style="48" customWidth="1"/>
    <col min="13575" max="13824" width="9.140625" style="48"/>
    <col min="13825" max="13825" width="48.85546875" style="48" customWidth="1"/>
    <col min="13826" max="13826" width="10.85546875" style="48" customWidth="1"/>
    <col min="13827" max="13827" width="10.140625" style="48" customWidth="1"/>
    <col min="13828" max="13828" width="10" style="48" customWidth="1"/>
    <col min="13829" max="13829" width="8.28515625" style="48" customWidth="1"/>
    <col min="13830" max="13830" width="7.140625" style="48" customWidth="1"/>
    <col min="13831" max="14080" width="9.140625" style="48"/>
    <col min="14081" max="14081" width="48.85546875" style="48" customWidth="1"/>
    <col min="14082" max="14082" width="10.85546875" style="48" customWidth="1"/>
    <col min="14083" max="14083" width="10.140625" style="48" customWidth="1"/>
    <col min="14084" max="14084" width="10" style="48" customWidth="1"/>
    <col min="14085" max="14085" width="8.28515625" style="48" customWidth="1"/>
    <col min="14086" max="14086" width="7.140625" style="48" customWidth="1"/>
    <col min="14087" max="14336" width="9.140625" style="48"/>
    <col min="14337" max="14337" width="48.85546875" style="48" customWidth="1"/>
    <col min="14338" max="14338" width="10.85546875" style="48" customWidth="1"/>
    <col min="14339" max="14339" width="10.140625" style="48" customWidth="1"/>
    <col min="14340" max="14340" width="10" style="48" customWidth="1"/>
    <col min="14341" max="14341" width="8.28515625" style="48" customWidth="1"/>
    <col min="14342" max="14342" width="7.140625" style="48" customWidth="1"/>
    <col min="14343" max="14592" width="9.140625" style="48"/>
    <col min="14593" max="14593" width="48.85546875" style="48" customWidth="1"/>
    <col min="14594" max="14594" width="10.85546875" style="48" customWidth="1"/>
    <col min="14595" max="14595" width="10.140625" style="48" customWidth="1"/>
    <col min="14596" max="14596" width="10" style="48" customWidth="1"/>
    <col min="14597" max="14597" width="8.28515625" style="48" customWidth="1"/>
    <col min="14598" max="14598" width="7.140625" style="48" customWidth="1"/>
    <col min="14599" max="14848" width="9.140625" style="48"/>
    <col min="14849" max="14849" width="48.85546875" style="48" customWidth="1"/>
    <col min="14850" max="14850" width="10.85546875" style="48" customWidth="1"/>
    <col min="14851" max="14851" width="10.140625" style="48" customWidth="1"/>
    <col min="14852" max="14852" width="10" style="48" customWidth="1"/>
    <col min="14853" max="14853" width="8.28515625" style="48" customWidth="1"/>
    <col min="14854" max="14854" width="7.140625" style="48" customWidth="1"/>
    <col min="14855" max="15104" width="9.140625" style="48"/>
    <col min="15105" max="15105" width="48.85546875" style="48" customWidth="1"/>
    <col min="15106" max="15106" width="10.85546875" style="48" customWidth="1"/>
    <col min="15107" max="15107" width="10.140625" style="48" customWidth="1"/>
    <col min="15108" max="15108" width="10" style="48" customWidth="1"/>
    <col min="15109" max="15109" width="8.28515625" style="48" customWidth="1"/>
    <col min="15110" max="15110" width="7.140625" style="48" customWidth="1"/>
    <col min="15111" max="15360" width="9.140625" style="48"/>
    <col min="15361" max="15361" width="48.85546875" style="48" customWidth="1"/>
    <col min="15362" max="15362" width="10.85546875" style="48" customWidth="1"/>
    <col min="15363" max="15363" width="10.140625" style="48" customWidth="1"/>
    <col min="15364" max="15364" width="10" style="48" customWidth="1"/>
    <col min="15365" max="15365" width="8.28515625" style="48" customWidth="1"/>
    <col min="15366" max="15366" width="7.140625" style="48" customWidth="1"/>
    <col min="15367" max="15616" width="9.140625" style="48"/>
    <col min="15617" max="15617" width="48.85546875" style="48" customWidth="1"/>
    <col min="15618" max="15618" width="10.85546875" style="48" customWidth="1"/>
    <col min="15619" max="15619" width="10.140625" style="48" customWidth="1"/>
    <col min="15620" max="15620" width="10" style="48" customWidth="1"/>
    <col min="15621" max="15621" width="8.28515625" style="48" customWidth="1"/>
    <col min="15622" max="15622" width="7.140625" style="48" customWidth="1"/>
    <col min="15623" max="15872" width="9.140625" style="48"/>
    <col min="15873" max="15873" width="48.85546875" style="48" customWidth="1"/>
    <col min="15874" max="15874" width="10.85546875" style="48" customWidth="1"/>
    <col min="15875" max="15875" width="10.140625" style="48" customWidth="1"/>
    <col min="15876" max="15876" width="10" style="48" customWidth="1"/>
    <col min="15877" max="15877" width="8.28515625" style="48" customWidth="1"/>
    <col min="15878" max="15878" width="7.140625" style="48" customWidth="1"/>
    <col min="15879" max="16128" width="9.140625" style="48"/>
    <col min="16129" max="16129" width="48.85546875" style="48" customWidth="1"/>
    <col min="16130" max="16130" width="10.85546875" style="48" customWidth="1"/>
    <col min="16131" max="16131" width="10.140625" style="48" customWidth="1"/>
    <col min="16132" max="16132" width="10" style="48" customWidth="1"/>
    <col min="16133" max="16133" width="8.28515625" style="48" customWidth="1"/>
    <col min="16134" max="16134" width="7.140625" style="48" customWidth="1"/>
    <col min="16135" max="16384" width="9.140625" style="48"/>
  </cols>
  <sheetData>
    <row r="1" spans="1:6">
      <c r="A1" s="408" t="s">
        <v>66</v>
      </c>
      <c r="B1" s="408"/>
      <c r="C1" s="408"/>
      <c r="D1" s="408"/>
      <c r="E1" s="408"/>
      <c r="F1" s="408"/>
    </row>
    <row r="2" spans="1:6">
      <c r="A2" s="409" t="s">
        <v>67</v>
      </c>
      <c r="B2" s="409"/>
      <c r="C2" s="409"/>
      <c r="D2" s="409"/>
      <c r="E2" s="409"/>
      <c r="F2" s="409"/>
    </row>
    <row r="3" spans="1:6">
      <c r="A3" s="407" t="s">
        <v>3</v>
      </c>
      <c r="B3" s="410" t="s">
        <v>68</v>
      </c>
      <c r="C3" s="407" t="s">
        <v>69</v>
      </c>
      <c r="D3" s="407"/>
      <c r="E3" s="407"/>
      <c r="F3" s="412" t="s">
        <v>70</v>
      </c>
    </row>
    <row r="4" spans="1:6">
      <c r="A4" s="405"/>
      <c r="B4" s="411"/>
      <c r="C4" s="37" t="s">
        <v>71</v>
      </c>
      <c r="D4" s="37" t="s">
        <v>72</v>
      </c>
      <c r="E4" s="37" t="s">
        <v>11</v>
      </c>
      <c r="F4" s="413"/>
    </row>
    <row r="5" spans="1:6" s="51" customFormat="1" ht="11.25">
      <c r="A5" s="49" t="s">
        <v>73</v>
      </c>
      <c r="B5" s="50">
        <v>6164296.2999999998</v>
      </c>
      <c r="C5" s="50">
        <f>SUM(C6:C20)</f>
        <v>10096427.699999999</v>
      </c>
      <c r="D5" s="50">
        <f>SUM(D6:D20)</f>
        <v>7253414.7000000002</v>
      </c>
      <c r="E5" s="50">
        <f>D5/C5*100</f>
        <v>71.841396932897368</v>
      </c>
      <c r="F5" s="50">
        <f>D5/B5*100</f>
        <v>117.66817081781096</v>
      </c>
    </row>
    <row r="6" spans="1:6" s="51" customFormat="1" ht="12.75">
      <c r="A6" s="52" t="s">
        <v>74</v>
      </c>
      <c r="B6" s="20">
        <v>3673169.2</v>
      </c>
      <c r="C6" s="20">
        <v>4019569.8</v>
      </c>
      <c r="D6" s="20">
        <v>3761758.7</v>
      </c>
      <c r="E6" s="20">
        <f>D6/C6*100</f>
        <v>93.58610217441678</v>
      </c>
      <c r="F6" s="20">
        <f t="shared" ref="F6:F16" si="0">D6/B6*100</f>
        <v>102.41180014250364</v>
      </c>
    </row>
    <row r="7" spans="1:6" s="51" customFormat="1" ht="11.25">
      <c r="A7" s="53" t="s">
        <v>75</v>
      </c>
      <c r="B7" s="20">
        <v>396442.5</v>
      </c>
      <c r="C7" s="20">
        <v>442415.1</v>
      </c>
      <c r="D7" s="20">
        <v>408193.6</v>
      </c>
      <c r="E7" s="20">
        <f>D6/C6*100</f>
        <v>93.58610217441678</v>
      </c>
      <c r="F7" s="20">
        <f t="shared" si="0"/>
        <v>102.96413729607698</v>
      </c>
    </row>
    <row r="8" spans="1:6" s="51" customFormat="1" ht="12.75">
      <c r="A8" s="52" t="s">
        <v>76</v>
      </c>
      <c r="B8" s="20">
        <v>0</v>
      </c>
      <c r="C8" s="54">
        <v>776977.5</v>
      </c>
      <c r="D8" s="54">
        <v>633754.6</v>
      </c>
      <c r="E8" s="20">
        <f>D7/C7*100</f>
        <v>92.264843582418408</v>
      </c>
      <c r="F8" s="20">
        <v>0</v>
      </c>
    </row>
    <row r="9" spans="1:6" s="51" customFormat="1" ht="12.75">
      <c r="A9" s="52" t="s">
        <v>77</v>
      </c>
      <c r="B9" s="20">
        <v>0</v>
      </c>
      <c r="C9" s="20">
        <v>195215.8</v>
      </c>
      <c r="D9" s="20">
        <v>115361.1</v>
      </c>
      <c r="E9" s="20">
        <f t="shared" ref="E9:E20" si="1">D9/C9*100</f>
        <v>59.094140945558713</v>
      </c>
      <c r="F9" s="20">
        <v>0</v>
      </c>
    </row>
    <row r="10" spans="1:6" s="51" customFormat="1" ht="12.75">
      <c r="A10" s="52" t="s">
        <v>78</v>
      </c>
      <c r="B10" s="20">
        <v>0</v>
      </c>
      <c r="C10" s="20">
        <v>404579.5</v>
      </c>
      <c r="D10" s="20">
        <v>283976.3</v>
      </c>
      <c r="E10" s="20">
        <f t="shared" si="1"/>
        <v>70.190481722380895</v>
      </c>
      <c r="F10" s="20">
        <v>0</v>
      </c>
    </row>
    <row r="11" spans="1:6" s="51" customFormat="1" ht="12.75">
      <c r="A11" s="52" t="s">
        <v>79</v>
      </c>
      <c r="B11" s="20">
        <v>0</v>
      </c>
      <c r="C11" s="20">
        <v>49263.7</v>
      </c>
      <c r="D11" s="20">
        <v>22325.200000000001</v>
      </c>
      <c r="E11" s="20">
        <f t="shared" si="1"/>
        <v>45.317749174341351</v>
      </c>
      <c r="F11" s="20">
        <v>0</v>
      </c>
    </row>
    <row r="12" spans="1:6" s="51" customFormat="1" ht="12.75">
      <c r="A12" s="52" t="s">
        <v>80</v>
      </c>
      <c r="B12" s="20">
        <v>0</v>
      </c>
      <c r="C12" s="20">
        <v>39304</v>
      </c>
      <c r="D12" s="20">
        <v>27193</v>
      </c>
      <c r="E12" s="20">
        <f t="shared" si="1"/>
        <v>69.186342357012009</v>
      </c>
      <c r="F12" s="20">
        <v>0</v>
      </c>
    </row>
    <row r="13" spans="1:6" s="51" customFormat="1" ht="12.75">
      <c r="A13" s="52" t="s">
        <v>81</v>
      </c>
      <c r="B13" s="55">
        <v>0</v>
      </c>
      <c r="C13" s="55">
        <v>110781.2</v>
      </c>
      <c r="D13" s="55">
        <v>39358.9</v>
      </c>
      <c r="E13" s="20">
        <f t="shared" si="1"/>
        <v>35.528501225839761</v>
      </c>
      <c r="F13" s="20">
        <v>0</v>
      </c>
    </row>
    <row r="14" spans="1:6" s="51" customFormat="1" ht="12.75">
      <c r="A14" s="52" t="s">
        <v>82</v>
      </c>
      <c r="B14" s="55">
        <v>1098221.8999999999</v>
      </c>
      <c r="C14" s="55">
        <v>170411.7</v>
      </c>
      <c r="D14" s="55">
        <v>117357.5</v>
      </c>
      <c r="E14" s="20">
        <f t="shared" si="1"/>
        <v>68.867043753451199</v>
      </c>
      <c r="F14" s="20">
        <f t="shared" si="0"/>
        <v>10.686137291561934</v>
      </c>
    </row>
    <row r="15" spans="1:6">
      <c r="A15" s="52" t="s">
        <v>83</v>
      </c>
      <c r="B15" s="56">
        <v>993812.7</v>
      </c>
      <c r="C15" s="57">
        <v>9375</v>
      </c>
      <c r="D15" s="57">
        <v>2700</v>
      </c>
      <c r="E15" s="20">
        <f t="shared" si="1"/>
        <v>28.799999999999997</v>
      </c>
      <c r="F15" s="20">
        <f t="shared" si="0"/>
        <v>0.27168097167605126</v>
      </c>
    </row>
    <row r="16" spans="1:6">
      <c r="A16" s="52" t="s">
        <v>84</v>
      </c>
      <c r="B16" s="56">
        <v>925393.8</v>
      </c>
      <c r="C16" s="57">
        <v>1345920</v>
      </c>
      <c r="D16" s="57">
        <v>667253.1</v>
      </c>
      <c r="E16" s="20">
        <f t="shared" si="1"/>
        <v>49.575985199714687</v>
      </c>
      <c r="F16" s="20">
        <f t="shared" si="0"/>
        <v>72.104773124695669</v>
      </c>
    </row>
    <row r="17" spans="1:6">
      <c r="A17" s="52" t="s">
        <v>85</v>
      </c>
      <c r="B17" s="58">
        <v>0</v>
      </c>
      <c r="C17" s="57">
        <v>651615.69999999995</v>
      </c>
      <c r="D17" s="57">
        <v>518981.7</v>
      </c>
      <c r="E17" s="20">
        <f t="shared" si="1"/>
        <v>79.645364591430194</v>
      </c>
      <c r="F17" s="20">
        <v>0</v>
      </c>
    </row>
    <row r="18" spans="1:6">
      <c r="A18" s="52" t="s">
        <v>86</v>
      </c>
      <c r="B18" s="58">
        <v>0</v>
      </c>
      <c r="C18" s="57">
        <v>106568.7</v>
      </c>
      <c r="D18" s="57">
        <v>72770.100000000006</v>
      </c>
      <c r="E18" s="20">
        <f t="shared" si="1"/>
        <v>68.284683964428581</v>
      </c>
      <c r="F18" s="20">
        <v>0</v>
      </c>
    </row>
    <row r="19" spans="1:6">
      <c r="A19" s="52" t="s">
        <v>87</v>
      </c>
      <c r="B19" s="58">
        <v>0</v>
      </c>
      <c r="C19" s="57">
        <v>1761200</v>
      </c>
      <c r="D19" s="57">
        <v>577292</v>
      </c>
      <c r="E19" s="20">
        <f t="shared" si="1"/>
        <v>32.778332954803538</v>
      </c>
      <c r="F19" s="20">
        <v>0</v>
      </c>
    </row>
    <row r="20" spans="1:6" ht="15.75" thickBot="1">
      <c r="A20" s="59" t="s">
        <v>88</v>
      </c>
      <c r="B20" s="60">
        <v>0</v>
      </c>
      <c r="C20" s="61">
        <v>13230</v>
      </c>
      <c r="D20" s="62">
        <v>5138.8999999999996</v>
      </c>
      <c r="E20" s="63">
        <f t="shared" si="1"/>
        <v>38.842781557067269</v>
      </c>
      <c r="F20" s="63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Q64"/>
  <sheetViews>
    <sheetView topLeftCell="A52" workbookViewId="0">
      <selection activeCell="M75" sqref="M75"/>
    </sheetView>
  </sheetViews>
  <sheetFormatPr defaultRowHeight="12.75"/>
  <cols>
    <col min="1" max="1" width="2.5703125" style="64" customWidth="1"/>
    <col min="2" max="2" width="1.85546875" style="64" customWidth="1"/>
    <col min="3" max="3" width="8.5703125" style="64" customWidth="1"/>
    <col min="4" max="4" width="4.85546875" style="64" customWidth="1"/>
    <col min="5" max="5" width="5.85546875" style="64" customWidth="1"/>
    <col min="6" max="6" width="9.140625" style="64" customWidth="1"/>
    <col min="7" max="7" width="9.42578125" style="64" customWidth="1"/>
    <col min="8" max="8" width="8.5703125" style="64" customWidth="1"/>
    <col min="9" max="9" width="8" style="64" customWidth="1"/>
    <col min="10" max="10" width="8.85546875" style="64" customWidth="1"/>
    <col min="11" max="11" width="4.85546875" style="64" customWidth="1"/>
    <col min="12" max="12" width="9.140625" style="64" customWidth="1"/>
    <col min="13" max="13" width="9.42578125" style="65" customWidth="1"/>
    <col min="14" max="14" width="10" style="64" customWidth="1"/>
    <col min="15" max="15" width="5.28515625" style="64" customWidth="1"/>
    <col min="16" max="16" width="11.5703125" style="64" bestFit="1" customWidth="1"/>
    <col min="17" max="256" width="9.140625" style="64"/>
    <col min="257" max="257" width="2.5703125" style="64" customWidth="1"/>
    <col min="258" max="258" width="1.85546875" style="64" customWidth="1"/>
    <col min="259" max="259" width="8.5703125" style="64" customWidth="1"/>
    <col min="260" max="260" width="4.85546875" style="64" customWidth="1"/>
    <col min="261" max="261" width="4.42578125" style="64" customWidth="1"/>
    <col min="262" max="262" width="9.140625" style="64" customWidth="1"/>
    <col min="263" max="263" width="9.42578125" style="64" customWidth="1"/>
    <col min="264" max="264" width="8.5703125" style="64" customWidth="1"/>
    <col min="265" max="265" width="8" style="64" customWidth="1"/>
    <col min="266" max="266" width="8.85546875" style="64" customWidth="1"/>
    <col min="267" max="267" width="4.85546875" style="64" customWidth="1"/>
    <col min="268" max="268" width="9.140625" style="64" customWidth="1"/>
    <col min="269" max="269" width="9.42578125" style="64" customWidth="1"/>
    <col min="270" max="270" width="10" style="64" customWidth="1"/>
    <col min="271" max="271" width="5.28515625" style="64" customWidth="1"/>
    <col min="272" max="272" width="11.5703125" style="64" bestFit="1" customWidth="1"/>
    <col min="273" max="512" width="9.140625" style="64"/>
    <col min="513" max="513" width="2.5703125" style="64" customWidth="1"/>
    <col min="514" max="514" width="1.85546875" style="64" customWidth="1"/>
    <col min="515" max="515" width="8.5703125" style="64" customWidth="1"/>
    <col min="516" max="516" width="4.85546875" style="64" customWidth="1"/>
    <col min="517" max="517" width="4.42578125" style="64" customWidth="1"/>
    <col min="518" max="518" width="9.140625" style="64" customWidth="1"/>
    <col min="519" max="519" width="9.42578125" style="64" customWidth="1"/>
    <col min="520" max="520" width="8.5703125" style="64" customWidth="1"/>
    <col min="521" max="521" width="8" style="64" customWidth="1"/>
    <col min="522" max="522" width="8.85546875" style="64" customWidth="1"/>
    <col min="523" max="523" width="4.85546875" style="64" customWidth="1"/>
    <col min="524" max="524" width="9.140625" style="64" customWidth="1"/>
    <col min="525" max="525" width="9.42578125" style="64" customWidth="1"/>
    <col min="526" max="526" width="10" style="64" customWidth="1"/>
    <col min="527" max="527" width="5.28515625" style="64" customWidth="1"/>
    <col min="528" max="528" width="11.5703125" style="64" bestFit="1" customWidth="1"/>
    <col min="529" max="768" width="9.140625" style="64"/>
    <col min="769" max="769" width="2.5703125" style="64" customWidth="1"/>
    <col min="770" max="770" width="1.85546875" style="64" customWidth="1"/>
    <col min="771" max="771" width="8.5703125" style="64" customWidth="1"/>
    <col min="772" max="772" width="4.85546875" style="64" customWidth="1"/>
    <col min="773" max="773" width="4.42578125" style="64" customWidth="1"/>
    <col min="774" max="774" width="9.140625" style="64" customWidth="1"/>
    <col min="775" max="775" width="9.42578125" style="64" customWidth="1"/>
    <col min="776" max="776" width="8.5703125" style="64" customWidth="1"/>
    <col min="777" max="777" width="8" style="64" customWidth="1"/>
    <col min="778" max="778" width="8.85546875" style="64" customWidth="1"/>
    <col min="779" max="779" width="4.85546875" style="64" customWidth="1"/>
    <col min="780" max="780" width="9.140625" style="64" customWidth="1"/>
    <col min="781" max="781" width="9.42578125" style="64" customWidth="1"/>
    <col min="782" max="782" width="10" style="64" customWidth="1"/>
    <col min="783" max="783" width="5.28515625" style="64" customWidth="1"/>
    <col min="784" max="784" width="11.5703125" style="64" bestFit="1" customWidth="1"/>
    <col min="785" max="1024" width="9.140625" style="64"/>
    <col min="1025" max="1025" width="2.5703125" style="64" customWidth="1"/>
    <col min="1026" max="1026" width="1.85546875" style="64" customWidth="1"/>
    <col min="1027" max="1027" width="8.5703125" style="64" customWidth="1"/>
    <col min="1028" max="1028" width="4.85546875" style="64" customWidth="1"/>
    <col min="1029" max="1029" width="4.42578125" style="64" customWidth="1"/>
    <col min="1030" max="1030" width="9.140625" style="64" customWidth="1"/>
    <col min="1031" max="1031" width="9.42578125" style="64" customWidth="1"/>
    <col min="1032" max="1032" width="8.5703125" style="64" customWidth="1"/>
    <col min="1033" max="1033" width="8" style="64" customWidth="1"/>
    <col min="1034" max="1034" width="8.85546875" style="64" customWidth="1"/>
    <col min="1035" max="1035" width="4.85546875" style="64" customWidth="1"/>
    <col min="1036" max="1036" width="9.140625" style="64" customWidth="1"/>
    <col min="1037" max="1037" width="9.42578125" style="64" customWidth="1"/>
    <col min="1038" max="1038" width="10" style="64" customWidth="1"/>
    <col min="1039" max="1039" width="5.28515625" style="64" customWidth="1"/>
    <col min="1040" max="1040" width="11.5703125" style="64" bestFit="1" customWidth="1"/>
    <col min="1041" max="1280" width="9.140625" style="64"/>
    <col min="1281" max="1281" width="2.5703125" style="64" customWidth="1"/>
    <col min="1282" max="1282" width="1.85546875" style="64" customWidth="1"/>
    <col min="1283" max="1283" width="8.5703125" style="64" customWidth="1"/>
    <col min="1284" max="1284" width="4.85546875" style="64" customWidth="1"/>
    <col min="1285" max="1285" width="4.42578125" style="64" customWidth="1"/>
    <col min="1286" max="1286" width="9.140625" style="64" customWidth="1"/>
    <col min="1287" max="1287" width="9.42578125" style="64" customWidth="1"/>
    <col min="1288" max="1288" width="8.5703125" style="64" customWidth="1"/>
    <col min="1289" max="1289" width="8" style="64" customWidth="1"/>
    <col min="1290" max="1290" width="8.85546875" style="64" customWidth="1"/>
    <col min="1291" max="1291" width="4.85546875" style="64" customWidth="1"/>
    <col min="1292" max="1292" width="9.140625" style="64" customWidth="1"/>
    <col min="1293" max="1293" width="9.42578125" style="64" customWidth="1"/>
    <col min="1294" max="1294" width="10" style="64" customWidth="1"/>
    <col min="1295" max="1295" width="5.28515625" style="64" customWidth="1"/>
    <col min="1296" max="1296" width="11.5703125" style="64" bestFit="1" customWidth="1"/>
    <col min="1297" max="1536" width="9.140625" style="64"/>
    <col min="1537" max="1537" width="2.5703125" style="64" customWidth="1"/>
    <col min="1538" max="1538" width="1.85546875" style="64" customWidth="1"/>
    <col min="1539" max="1539" width="8.5703125" style="64" customWidth="1"/>
    <col min="1540" max="1540" width="4.85546875" style="64" customWidth="1"/>
    <col min="1541" max="1541" width="4.42578125" style="64" customWidth="1"/>
    <col min="1542" max="1542" width="9.140625" style="64" customWidth="1"/>
    <col min="1543" max="1543" width="9.42578125" style="64" customWidth="1"/>
    <col min="1544" max="1544" width="8.5703125" style="64" customWidth="1"/>
    <col min="1545" max="1545" width="8" style="64" customWidth="1"/>
    <col min="1546" max="1546" width="8.85546875" style="64" customWidth="1"/>
    <col min="1547" max="1547" width="4.85546875" style="64" customWidth="1"/>
    <col min="1548" max="1548" width="9.140625" style="64" customWidth="1"/>
    <col min="1549" max="1549" width="9.42578125" style="64" customWidth="1"/>
    <col min="1550" max="1550" width="10" style="64" customWidth="1"/>
    <col min="1551" max="1551" width="5.28515625" style="64" customWidth="1"/>
    <col min="1552" max="1552" width="11.5703125" style="64" bestFit="1" customWidth="1"/>
    <col min="1553" max="1792" width="9.140625" style="64"/>
    <col min="1793" max="1793" width="2.5703125" style="64" customWidth="1"/>
    <col min="1794" max="1794" width="1.85546875" style="64" customWidth="1"/>
    <col min="1795" max="1795" width="8.5703125" style="64" customWidth="1"/>
    <col min="1796" max="1796" width="4.85546875" style="64" customWidth="1"/>
    <col min="1797" max="1797" width="4.42578125" style="64" customWidth="1"/>
    <col min="1798" max="1798" width="9.140625" style="64" customWidth="1"/>
    <col min="1799" max="1799" width="9.42578125" style="64" customWidth="1"/>
    <col min="1800" max="1800" width="8.5703125" style="64" customWidth="1"/>
    <col min="1801" max="1801" width="8" style="64" customWidth="1"/>
    <col min="1802" max="1802" width="8.85546875" style="64" customWidth="1"/>
    <col min="1803" max="1803" width="4.85546875" style="64" customWidth="1"/>
    <col min="1804" max="1804" width="9.140625" style="64" customWidth="1"/>
    <col min="1805" max="1805" width="9.42578125" style="64" customWidth="1"/>
    <col min="1806" max="1806" width="10" style="64" customWidth="1"/>
    <col min="1807" max="1807" width="5.28515625" style="64" customWidth="1"/>
    <col min="1808" max="1808" width="11.5703125" style="64" bestFit="1" customWidth="1"/>
    <col min="1809" max="2048" width="9.140625" style="64"/>
    <col min="2049" max="2049" width="2.5703125" style="64" customWidth="1"/>
    <col min="2050" max="2050" width="1.85546875" style="64" customWidth="1"/>
    <col min="2051" max="2051" width="8.5703125" style="64" customWidth="1"/>
    <col min="2052" max="2052" width="4.85546875" style="64" customWidth="1"/>
    <col min="2053" max="2053" width="4.42578125" style="64" customWidth="1"/>
    <col min="2054" max="2054" width="9.140625" style="64" customWidth="1"/>
    <col min="2055" max="2055" width="9.42578125" style="64" customWidth="1"/>
    <col min="2056" max="2056" width="8.5703125" style="64" customWidth="1"/>
    <col min="2057" max="2057" width="8" style="64" customWidth="1"/>
    <col min="2058" max="2058" width="8.85546875" style="64" customWidth="1"/>
    <col min="2059" max="2059" width="4.85546875" style="64" customWidth="1"/>
    <col min="2060" max="2060" width="9.140625" style="64" customWidth="1"/>
    <col min="2061" max="2061" width="9.42578125" style="64" customWidth="1"/>
    <col min="2062" max="2062" width="10" style="64" customWidth="1"/>
    <col min="2063" max="2063" width="5.28515625" style="64" customWidth="1"/>
    <col min="2064" max="2064" width="11.5703125" style="64" bestFit="1" customWidth="1"/>
    <col min="2065" max="2304" width="9.140625" style="64"/>
    <col min="2305" max="2305" width="2.5703125" style="64" customWidth="1"/>
    <col min="2306" max="2306" width="1.85546875" style="64" customWidth="1"/>
    <col min="2307" max="2307" width="8.5703125" style="64" customWidth="1"/>
    <col min="2308" max="2308" width="4.85546875" style="64" customWidth="1"/>
    <col min="2309" max="2309" width="4.42578125" style="64" customWidth="1"/>
    <col min="2310" max="2310" width="9.140625" style="64" customWidth="1"/>
    <col min="2311" max="2311" width="9.42578125" style="64" customWidth="1"/>
    <col min="2312" max="2312" width="8.5703125" style="64" customWidth="1"/>
    <col min="2313" max="2313" width="8" style="64" customWidth="1"/>
    <col min="2314" max="2314" width="8.85546875" style="64" customWidth="1"/>
    <col min="2315" max="2315" width="4.85546875" style="64" customWidth="1"/>
    <col min="2316" max="2316" width="9.140625" style="64" customWidth="1"/>
    <col min="2317" max="2317" width="9.42578125" style="64" customWidth="1"/>
    <col min="2318" max="2318" width="10" style="64" customWidth="1"/>
    <col min="2319" max="2319" width="5.28515625" style="64" customWidth="1"/>
    <col min="2320" max="2320" width="11.5703125" style="64" bestFit="1" customWidth="1"/>
    <col min="2321" max="2560" width="9.140625" style="64"/>
    <col min="2561" max="2561" width="2.5703125" style="64" customWidth="1"/>
    <col min="2562" max="2562" width="1.85546875" style="64" customWidth="1"/>
    <col min="2563" max="2563" width="8.5703125" style="64" customWidth="1"/>
    <col min="2564" max="2564" width="4.85546875" style="64" customWidth="1"/>
    <col min="2565" max="2565" width="4.42578125" style="64" customWidth="1"/>
    <col min="2566" max="2566" width="9.140625" style="64" customWidth="1"/>
    <col min="2567" max="2567" width="9.42578125" style="64" customWidth="1"/>
    <col min="2568" max="2568" width="8.5703125" style="64" customWidth="1"/>
    <col min="2569" max="2569" width="8" style="64" customWidth="1"/>
    <col min="2570" max="2570" width="8.85546875" style="64" customWidth="1"/>
    <col min="2571" max="2571" width="4.85546875" style="64" customWidth="1"/>
    <col min="2572" max="2572" width="9.140625" style="64" customWidth="1"/>
    <col min="2573" max="2573" width="9.42578125" style="64" customWidth="1"/>
    <col min="2574" max="2574" width="10" style="64" customWidth="1"/>
    <col min="2575" max="2575" width="5.28515625" style="64" customWidth="1"/>
    <col min="2576" max="2576" width="11.5703125" style="64" bestFit="1" customWidth="1"/>
    <col min="2577" max="2816" width="9.140625" style="64"/>
    <col min="2817" max="2817" width="2.5703125" style="64" customWidth="1"/>
    <col min="2818" max="2818" width="1.85546875" style="64" customWidth="1"/>
    <col min="2819" max="2819" width="8.5703125" style="64" customWidth="1"/>
    <col min="2820" max="2820" width="4.85546875" style="64" customWidth="1"/>
    <col min="2821" max="2821" width="4.42578125" style="64" customWidth="1"/>
    <col min="2822" max="2822" width="9.140625" style="64" customWidth="1"/>
    <col min="2823" max="2823" width="9.42578125" style="64" customWidth="1"/>
    <col min="2824" max="2824" width="8.5703125" style="64" customWidth="1"/>
    <col min="2825" max="2825" width="8" style="64" customWidth="1"/>
    <col min="2826" max="2826" width="8.85546875" style="64" customWidth="1"/>
    <col min="2827" max="2827" width="4.85546875" style="64" customWidth="1"/>
    <col min="2828" max="2828" width="9.140625" style="64" customWidth="1"/>
    <col min="2829" max="2829" width="9.42578125" style="64" customWidth="1"/>
    <col min="2830" max="2830" width="10" style="64" customWidth="1"/>
    <col min="2831" max="2831" width="5.28515625" style="64" customWidth="1"/>
    <col min="2832" max="2832" width="11.5703125" style="64" bestFit="1" customWidth="1"/>
    <col min="2833" max="3072" width="9.140625" style="64"/>
    <col min="3073" max="3073" width="2.5703125" style="64" customWidth="1"/>
    <col min="3074" max="3074" width="1.85546875" style="64" customWidth="1"/>
    <col min="3075" max="3075" width="8.5703125" style="64" customWidth="1"/>
    <col min="3076" max="3076" width="4.85546875" style="64" customWidth="1"/>
    <col min="3077" max="3077" width="4.42578125" style="64" customWidth="1"/>
    <col min="3078" max="3078" width="9.140625" style="64" customWidth="1"/>
    <col min="3079" max="3079" width="9.42578125" style="64" customWidth="1"/>
    <col min="3080" max="3080" width="8.5703125" style="64" customWidth="1"/>
    <col min="3081" max="3081" width="8" style="64" customWidth="1"/>
    <col min="3082" max="3082" width="8.85546875" style="64" customWidth="1"/>
    <col min="3083" max="3083" width="4.85546875" style="64" customWidth="1"/>
    <col min="3084" max="3084" width="9.140625" style="64" customWidth="1"/>
    <col min="3085" max="3085" width="9.42578125" style="64" customWidth="1"/>
    <col min="3086" max="3086" width="10" style="64" customWidth="1"/>
    <col min="3087" max="3087" width="5.28515625" style="64" customWidth="1"/>
    <col min="3088" max="3088" width="11.5703125" style="64" bestFit="1" customWidth="1"/>
    <col min="3089" max="3328" width="9.140625" style="64"/>
    <col min="3329" max="3329" width="2.5703125" style="64" customWidth="1"/>
    <col min="3330" max="3330" width="1.85546875" style="64" customWidth="1"/>
    <col min="3331" max="3331" width="8.5703125" style="64" customWidth="1"/>
    <col min="3332" max="3332" width="4.85546875" style="64" customWidth="1"/>
    <col min="3333" max="3333" width="4.42578125" style="64" customWidth="1"/>
    <col min="3334" max="3334" width="9.140625" style="64" customWidth="1"/>
    <col min="3335" max="3335" width="9.42578125" style="64" customWidth="1"/>
    <col min="3336" max="3336" width="8.5703125" style="64" customWidth="1"/>
    <col min="3337" max="3337" width="8" style="64" customWidth="1"/>
    <col min="3338" max="3338" width="8.85546875" style="64" customWidth="1"/>
    <col min="3339" max="3339" width="4.85546875" style="64" customWidth="1"/>
    <col min="3340" max="3340" width="9.140625" style="64" customWidth="1"/>
    <col min="3341" max="3341" width="9.42578125" style="64" customWidth="1"/>
    <col min="3342" max="3342" width="10" style="64" customWidth="1"/>
    <col min="3343" max="3343" width="5.28515625" style="64" customWidth="1"/>
    <col min="3344" max="3344" width="11.5703125" style="64" bestFit="1" customWidth="1"/>
    <col min="3345" max="3584" width="9.140625" style="64"/>
    <col min="3585" max="3585" width="2.5703125" style="64" customWidth="1"/>
    <col min="3586" max="3586" width="1.85546875" style="64" customWidth="1"/>
    <col min="3587" max="3587" width="8.5703125" style="64" customWidth="1"/>
    <col min="3588" max="3588" width="4.85546875" style="64" customWidth="1"/>
    <col min="3589" max="3589" width="4.42578125" style="64" customWidth="1"/>
    <col min="3590" max="3590" width="9.140625" style="64" customWidth="1"/>
    <col min="3591" max="3591" width="9.42578125" style="64" customWidth="1"/>
    <col min="3592" max="3592" width="8.5703125" style="64" customWidth="1"/>
    <col min="3593" max="3593" width="8" style="64" customWidth="1"/>
    <col min="3594" max="3594" width="8.85546875" style="64" customWidth="1"/>
    <col min="3595" max="3595" width="4.85546875" style="64" customWidth="1"/>
    <col min="3596" max="3596" width="9.140625" style="64" customWidth="1"/>
    <col min="3597" max="3597" width="9.42578125" style="64" customWidth="1"/>
    <col min="3598" max="3598" width="10" style="64" customWidth="1"/>
    <col min="3599" max="3599" width="5.28515625" style="64" customWidth="1"/>
    <col min="3600" max="3600" width="11.5703125" style="64" bestFit="1" customWidth="1"/>
    <col min="3601" max="3840" width="9.140625" style="64"/>
    <col min="3841" max="3841" width="2.5703125" style="64" customWidth="1"/>
    <col min="3842" max="3842" width="1.85546875" style="64" customWidth="1"/>
    <col min="3843" max="3843" width="8.5703125" style="64" customWidth="1"/>
    <col min="3844" max="3844" width="4.85546875" style="64" customWidth="1"/>
    <col min="3845" max="3845" width="4.42578125" style="64" customWidth="1"/>
    <col min="3846" max="3846" width="9.140625" style="64" customWidth="1"/>
    <col min="3847" max="3847" width="9.42578125" style="64" customWidth="1"/>
    <col min="3848" max="3848" width="8.5703125" style="64" customWidth="1"/>
    <col min="3849" max="3849" width="8" style="64" customWidth="1"/>
    <col min="3850" max="3850" width="8.85546875" style="64" customWidth="1"/>
    <col min="3851" max="3851" width="4.85546875" style="64" customWidth="1"/>
    <col min="3852" max="3852" width="9.140625" style="64" customWidth="1"/>
    <col min="3853" max="3853" width="9.42578125" style="64" customWidth="1"/>
    <col min="3854" max="3854" width="10" style="64" customWidth="1"/>
    <col min="3855" max="3855" width="5.28515625" style="64" customWidth="1"/>
    <col min="3856" max="3856" width="11.5703125" style="64" bestFit="1" customWidth="1"/>
    <col min="3857" max="4096" width="9.140625" style="64"/>
    <col min="4097" max="4097" width="2.5703125" style="64" customWidth="1"/>
    <col min="4098" max="4098" width="1.85546875" style="64" customWidth="1"/>
    <col min="4099" max="4099" width="8.5703125" style="64" customWidth="1"/>
    <col min="4100" max="4100" width="4.85546875" style="64" customWidth="1"/>
    <col min="4101" max="4101" width="4.42578125" style="64" customWidth="1"/>
    <col min="4102" max="4102" width="9.140625" style="64" customWidth="1"/>
    <col min="4103" max="4103" width="9.42578125" style="64" customWidth="1"/>
    <col min="4104" max="4104" width="8.5703125" style="64" customWidth="1"/>
    <col min="4105" max="4105" width="8" style="64" customWidth="1"/>
    <col min="4106" max="4106" width="8.85546875" style="64" customWidth="1"/>
    <col min="4107" max="4107" width="4.85546875" style="64" customWidth="1"/>
    <col min="4108" max="4108" width="9.140625" style="64" customWidth="1"/>
    <col min="4109" max="4109" width="9.42578125" style="64" customWidth="1"/>
    <col min="4110" max="4110" width="10" style="64" customWidth="1"/>
    <col min="4111" max="4111" width="5.28515625" style="64" customWidth="1"/>
    <col min="4112" max="4112" width="11.5703125" style="64" bestFit="1" customWidth="1"/>
    <col min="4113" max="4352" width="9.140625" style="64"/>
    <col min="4353" max="4353" width="2.5703125" style="64" customWidth="1"/>
    <col min="4354" max="4354" width="1.85546875" style="64" customWidth="1"/>
    <col min="4355" max="4355" width="8.5703125" style="64" customWidth="1"/>
    <col min="4356" max="4356" width="4.85546875" style="64" customWidth="1"/>
    <col min="4357" max="4357" width="4.42578125" style="64" customWidth="1"/>
    <col min="4358" max="4358" width="9.140625" style="64" customWidth="1"/>
    <col min="4359" max="4359" width="9.42578125" style="64" customWidth="1"/>
    <col min="4360" max="4360" width="8.5703125" style="64" customWidth="1"/>
    <col min="4361" max="4361" width="8" style="64" customWidth="1"/>
    <col min="4362" max="4362" width="8.85546875" style="64" customWidth="1"/>
    <col min="4363" max="4363" width="4.85546875" style="64" customWidth="1"/>
    <col min="4364" max="4364" width="9.140625" style="64" customWidth="1"/>
    <col min="4365" max="4365" width="9.42578125" style="64" customWidth="1"/>
    <col min="4366" max="4366" width="10" style="64" customWidth="1"/>
    <col min="4367" max="4367" width="5.28515625" style="64" customWidth="1"/>
    <col min="4368" max="4368" width="11.5703125" style="64" bestFit="1" customWidth="1"/>
    <col min="4369" max="4608" width="9.140625" style="64"/>
    <col min="4609" max="4609" width="2.5703125" style="64" customWidth="1"/>
    <col min="4610" max="4610" width="1.85546875" style="64" customWidth="1"/>
    <col min="4611" max="4611" width="8.5703125" style="64" customWidth="1"/>
    <col min="4612" max="4612" width="4.85546875" style="64" customWidth="1"/>
    <col min="4613" max="4613" width="4.42578125" style="64" customWidth="1"/>
    <col min="4614" max="4614" width="9.140625" style="64" customWidth="1"/>
    <col min="4615" max="4615" width="9.42578125" style="64" customWidth="1"/>
    <col min="4616" max="4616" width="8.5703125" style="64" customWidth="1"/>
    <col min="4617" max="4617" width="8" style="64" customWidth="1"/>
    <col min="4618" max="4618" width="8.85546875" style="64" customWidth="1"/>
    <col min="4619" max="4619" width="4.85546875" style="64" customWidth="1"/>
    <col min="4620" max="4620" width="9.140625" style="64" customWidth="1"/>
    <col min="4621" max="4621" width="9.42578125" style="64" customWidth="1"/>
    <col min="4622" max="4622" width="10" style="64" customWidth="1"/>
    <col min="4623" max="4623" width="5.28515625" style="64" customWidth="1"/>
    <col min="4624" max="4624" width="11.5703125" style="64" bestFit="1" customWidth="1"/>
    <col min="4625" max="4864" width="9.140625" style="64"/>
    <col min="4865" max="4865" width="2.5703125" style="64" customWidth="1"/>
    <col min="4866" max="4866" width="1.85546875" style="64" customWidth="1"/>
    <col min="4867" max="4867" width="8.5703125" style="64" customWidth="1"/>
    <col min="4868" max="4868" width="4.85546875" style="64" customWidth="1"/>
    <col min="4869" max="4869" width="4.42578125" style="64" customWidth="1"/>
    <col min="4870" max="4870" width="9.140625" style="64" customWidth="1"/>
    <col min="4871" max="4871" width="9.42578125" style="64" customWidth="1"/>
    <col min="4872" max="4872" width="8.5703125" style="64" customWidth="1"/>
    <col min="4873" max="4873" width="8" style="64" customWidth="1"/>
    <col min="4874" max="4874" width="8.85546875" style="64" customWidth="1"/>
    <col min="4875" max="4875" width="4.85546875" style="64" customWidth="1"/>
    <col min="4876" max="4876" width="9.140625" style="64" customWidth="1"/>
    <col min="4877" max="4877" width="9.42578125" style="64" customWidth="1"/>
    <col min="4878" max="4878" width="10" style="64" customWidth="1"/>
    <col min="4879" max="4879" width="5.28515625" style="64" customWidth="1"/>
    <col min="4880" max="4880" width="11.5703125" style="64" bestFit="1" customWidth="1"/>
    <col min="4881" max="5120" width="9.140625" style="64"/>
    <col min="5121" max="5121" width="2.5703125" style="64" customWidth="1"/>
    <col min="5122" max="5122" width="1.85546875" style="64" customWidth="1"/>
    <col min="5123" max="5123" width="8.5703125" style="64" customWidth="1"/>
    <col min="5124" max="5124" width="4.85546875" style="64" customWidth="1"/>
    <col min="5125" max="5125" width="4.42578125" style="64" customWidth="1"/>
    <col min="5126" max="5126" width="9.140625" style="64" customWidth="1"/>
    <col min="5127" max="5127" width="9.42578125" style="64" customWidth="1"/>
    <col min="5128" max="5128" width="8.5703125" style="64" customWidth="1"/>
    <col min="5129" max="5129" width="8" style="64" customWidth="1"/>
    <col min="5130" max="5130" width="8.85546875" style="64" customWidth="1"/>
    <col min="5131" max="5131" width="4.85546875" style="64" customWidth="1"/>
    <col min="5132" max="5132" width="9.140625" style="64" customWidth="1"/>
    <col min="5133" max="5133" width="9.42578125" style="64" customWidth="1"/>
    <col min="5134" max="5134" width="10" style="64" customWidth="1"/>
    <col min="5135" max="5135" width="5.28515625" style="64" customWidth="1"/>
    <col min="5136" max="5136" width="11.5703125" style="64" bestFit="1" customWidth="1"/>
    <col min="5137" max="5376" width="9.140625" style="64"/>
    <col min="5377" max="5377" width="2.5703125" style="64" customWidth="1"/>
    <col min="5378" max="5378" width="1.85546875" style="64" customWidth="1"/>
    <col min="5379" max="5379" width="8.5703125" style="64" customWidth="1"/>
    <col min="5380" max="5380" width="4.85546875" style="64" customWidth="1"/>
    <col min="5381" max="5381" width="4.42578125" style="64" customWidth="1"/>
    <col min="5382" max="5382" width="9.140625" style="64" customWidth="1"/>
    <col min="5383" max="5383" width="9.42578125" style="64" customWidth="1"/>
    <col min="5384" max="5384" width="8.5703125" style="64" customWidth="1"/>
    <col min="5385" max="5385" width="8" style="64" customWidth="1"/>
    <col min="5386" max="5386" width="8.85546875" style="64" customWidth="1"/>
    <col min="5387" max="5387" width="4.85546875" style="64" customWidth="1"/>
    <col min="5388" max="5388" width="9.140625" style="64" customWidth="1"/>
    <col min="5389" max="5389" width="9.42578125" style="64" customWidth="1"/>
    <col min="5390" max="5390" width="10" style="64" customWidth="1"/>
    <col min="5391" max="5391" width="5.28515625" style="64" customWidth="1"/>
    <col min="5392" max="5392" width="11.5703125" style="64" bestFit="1" customWidth="1"/>
    <col min="5393" max="5632" width="9.140625" style="64"/>
    <col min="5633" max="5633" width="2.5703125" style="64" customWidth="1"/>
    <col min="5634" max="5634" width="1.85546875" style="64" customWidth="1"/>
    <col min="5635" max="5635" width="8.5703125" style="64" customWidth="1"/>
    <col min="5636" max="5636" width="4.85546875" style="64" customWidth="1"/>
    <col min="5637" max="5637" width="4.42578125" style="64" customWidth="1"/>
    <col min="5638" max="5638" width="9.140625" style="64" customWidth="1"/>
    <col min="5639" max="5639" width="9.42578125" style="64" customWidth="1"/>
    <col min="5640" max="5640" width="8.5703125" style="64" customWidth="1"/>
    <col min="5641" max="5641" width="8" style="64" customWidth="1"/>
    <col min="5642" max="5642" width="8.85546875" style="64" customWidth="1"/>
    <col min="5643" max="5643" width="4.85546875" style="64" customWidth="1"/>
    <col min="5644" max="5644" width="9.140625" style="64" customWidth="1"/>
    <col min="5645" max="5645" width="9.42578125" style="64" customWidth="1"/>
    <col min="5646" max="5646" width="10" style="64" customWidth="1"/>
    <col min="5647" max="5647" width="5.28515625" style="64" customWidth="1"/>
    <col min="5648" max="5648" width="11.5703125" style="64" bestFit="1" customWidth="1"/>
    <col min="5649" max="5888" width="9.140625" style="64"/>
    <col min="5889" max="5889" width="2.5703125" style="64" customWidth="1"/>
    <col min="5890" max="5890" width="1.85546875" style="64" customWidth="1"/>
    <col min="5891" max="5891" width="8.5703125" style="64" customWidth="1"/>
    <col min="5892" max="5892" width="4.85546875" style="64" customWidth="1"/>
    <col min="5893" max="5893" width="4.42578125" style="64" customWidth="1"/>
    <col min="5894" max="5894" width="9.140625" style="64" customWidth="1"/>
    <col min="5895" max="5895" width="9.42578125" style="64" customWidth="1"/>
    <col min="5896" max="5896" width="8.5703125" style="64" customWidth="1"/>
    <col min="5897" max="5897" width="8" style="64" customWidth="1"/>
    <col min="5898" max="5898" width="8.85546875" style="64" customWidth="1"/>
    <col min="5899" max="5899" width="4.85546875" style="64" customWidth="1"/>
    <col min="5900" max="5900" width="9.140625" style="64" customWidth="1"/>
    <col min="5901" max="5901" width="9.42578125" style="64" customWidth="1"/>
    <col min="5902" max="5902" width="10" style="64" customWidth="1"/>
    <col min="5903" max="5903" width="5.28515625" style="64" customWidth="1"/>
    <col min="5904" max="5904" width="11.5703125" style="64" bestFit="1" customWidth="1"/>
    <col min="5905" max="6144" width="9.140625" style="64"/>
    <col min="6145" max="6145" width="2.5703125" style="64" customWidth="1"/>
    <col min="6146" max="6146" width="1.85546875" style="64" customWidth="1"/>
    <col min="6147" max="6147" width="8.5703125" style="64" customWidth="1"/>
    <col min="6148" max="6148" width="4.85546875" style="64" customWidth="1"/>
    <col min="6149" max="6149" width="4.42578125" style="64" customWidth="1"/>
    <col min="6150" max="6150" width="9.140625" style="64" customWidth="1"/>
    <col min="6151" max="6151" width="9.42578125" style="64" customWidth="1"/>
    <col min="6152" max="6152" width="8.5703125" style="64" customWidth="1"/>
    <col min="6153" max="6153" width="8" style="64" customWidth="1"/>
    <col min="6154" max="6154" width="8.85546875" style="64" customWidth="1"/>
    <col min="6155" max="6155" width="4.85546875" style="64" customWidth="1"/>
    <col min="6156" max="6156" width="9.140625" style="64" customWidth="1"/>
    <col min="6157" max="6157" width="9.42578125" style="64" customWidth="1"/>
    <col min="6158" max="6158" width="10" style="64" customWidth="1"/>
    <col min="6159" max="6159" width="5.28515625" style="64" customWidth="1"/>
    <col min="6160" max="6160" width="11.5703125" style="64" bestFit="1" customWidth="1"/>
    <col min="6161" max="6400" width="9.140625" style="64"/>
    <col min="6401" max="6401" width="2.5703125" style="64" customWidth="1"/>
    <col min="6402" max="6402" width="1.85546875" style="64" customWidth="1"/>
    <col min="6403" max="6403" width="8.5703125" style="64" customWidth="1"/>
    <col min="6404" max="6404" width="4.85546875" style="64" customWidth="1"/>
    <col min="6405" max="6405" width="4.42578125" style="64" customWidth="1"/>
    <col min="6406" max="6406" width="9.140625" style="64" customWidth="1"/>
    <col min="6407" max="6407" width="9.42578125" style="64" customWidth="1"/>
    <col min="6408" max="6408" width="8.5703125" style="64" customWidth="1"/>
    <col min="6409" max="6409" width="8" style="64" customWidth="1"/>
    <col min="6410" max="6410" width="8.85546875" style="64" customWidth="1"/>
    <col min="6411" max="6411" width="4.85546875" style="64" customWidth="1"/>
    <col min="6412" max="6412" width="9.140625" style="64" customWidth="1"/>
    <col min="6413" max="6413" width="9.42578125" style="64" customWidth="1"/>
    <col min="6414" max="6414" width="10" style="64" customWidth="1"/>
    <col min="6415" max="6415" width="5.28515625" style="64" customWidth="1"/>
    <col min="6416" max="6416" width="11.5703125" style="64" bestFit="1" customWidth="1"/>
    <col min="6417" max="6656" width="9.140625" style="64"/>
    <col min="6657" max="6657" width="2.5703125" style="64" customWidth="1"/>
    <col min="6658" max="6658" width="1.85546875" style="64" customWidth="1"/>
    <col min="6659" max="6659" width="8.5703125" style="64" customWidth="1"/>
    <col min="6660" max="6660" width="4.85546875" style="64" customWidth="1"/>
    <col min="6661" max="6661" width="4.42578125" style="64" customWidth="1"/>
    <col min="6662" max="6662" width="9.140625" style="64" customWidth="1"/>
    <col min="6663" max="6663" width="9.42578125" style="64" customWidth="1"/>
    <col min="6664" max="6664" width="8.5703125" style="64" customWidth="1"/>
    <col min="6665" max="6665" width="8" style="64" customWidth="1"/>
    <col min="6666" max="6666" width="8.85546875" style="64" customWidth="1"/>
    <col min="6667" max="6667" width="4.85546875" style="64" customWidth="1"/>
    <col min="6668" max="6668" width="9.140625" style="64" customWidth="1"/>
    <col min="6669" max="6669" width="9.42578125" style="64" customWidth="1"/>
    <col min="6670" max="6670" width="10" style="64" customWidth="1"/>
    <col min="6671" max="6671" width="5.28515625" style="64" customWidth="1"/>
    <col min="6672" max="6672" width="11.5703125" style="64" bestFit="1" customWidth="1"/>
    <col min="6673" max="6912" width="9.140625" style="64"/>
    <col min="6913" max="6913" width="2.5703125" style="64" customWidth="1"/>
    <col min="6914" max="6914" width="1.85546875" style="64" customWidth="1"/>
    <col min="6915" max="6915" width="8.5703125" style="64" customWidth="1"/>
    <col min="6916" max="6916" width="4.85546875" style="64" customWidth="1"/>
    <col min="6917" max="6917" width="4.42578125" style="64" customWidth="1"/>
    <col min="6918" max="6918" width="9.140625" style="64" customWidth="1"/>
    <col min="6919" max="6919" width="9.42578125" style="64" customWidth="1"/>
    <col min="6920" max="6920" width="8.5703125" style="64" customWidth="1"/>
    <col min="6921" max="6921" width="8" style="64" customWidth="1"/>
    <col min="6922" max="6922" width="8.85546875" style="64" customWidth="1"/>
    <col min="6923" max="6923" width="4.85546875" style="64" customWidth="1"/>
    <col min="6924" max="6924" width="9.140625" style="64" customWidth="1"/>
    <col min="6925" max="6925" width="9.42578125" style="64" customWidth="1"/>
    <col min="6926" max="6926" width="10" style="64" customWidth="1"/>
    <col min="6927" max="6927" width="5.28515625" style="64" customWidth="1"/>
    <col min="6928" max="6928" width="11.5703125" style="64" bestFit="1" customWidth="1"/>
    <col min="6929" max="7168" width="9.140625" style="64"/>
    <col min="7169" max="7169" width="2.5703125" style="64" customWidth="1"/>
    <col min="7170" max="7170" width="1.85546875" style="64" customWidth="1"/>
    <col min="7171" max="7171" width="8.5703125" style="64" customWidth="1"/>
    <col min="7172" max="7172" width="4.85546875" style="64" customWidth="1"/>
    <col min="7173" max="7173" width="4.42578125" style="64" customWidth="1"/>
    <col min="7174" max="7174" width="9.140625" style="64" customWidth="1"/>
    <col min="7175" max="7175" width="9.42578125" style="64" customWidth="1"/>
    <col min="7176" max="7176" width="8.5703125" style="64" customWidth="1"/>
    <col min="7177" max="7177" width="8" style="64" customWidth="1"/>
    <col min="7178" max="7178" width="8.85546875" style="64" customWidth="1"/>
    <col min="7179" max="7179" width="4.85546875" style="64" customWidth="1"/>
    <col min="7180" max="7180" width="9.140625" style="64" customWidth="1"/>
    <col min="7181" max="7181" width="9.42578125" style="64" customWidth="1"/>
    <col min="7182" max="7182" width="10" style="64" customWidth="1"/>
    <col min="7183" max="7183" width="5.28515625" style="64" customWidth="1"/>
    <col min="7184" max="7184" width="11.5703125" style="64" bestFit="1" customWidth="1"/>
    <col min="7185" max="7424" width="9.140625" style="64"/>
    <col min="7425" max="7425" width="2.5703125" style="64" customWidth="1"/>
    <col min="7426" max="7426" width="1.85546875" style="64" customWidth="1"/>
    <col min="7427" max="7427" width="8.5703125" style="64" customWidth="1"/>
    <col min="7428" max="7428" width="4.85546875" style="64" customWidth="1"/>
    <col min="7429" max="7429" width="4.42578125" style="64" customWidth="1"/>
    <col min="7430" max="7430" width="9.140625" style="64" customWidth="1"/>
    <col min="7431" max="7431" width="9.42578125" style="64" customWidth="1"/>
    <col min="7432" max="7432" width="8.5703125" style="64" customWidth="1"/>
    <col min="7433" max="7433" width="8" style="64" customWidth="1"/>
    <col min="7434" max="7434" width="8.85546875" style="64" customWidth="1"/>
    <col min="7435" max="7435" width="4.85546875" style="64" customWidth="1"/>
    <col min="7436" max="7436" width="9.140625" style="64" customWidth="1"/>
    <col min="7437" max="7437" width="9.42578125" style="64" customWidth="1"/>
    <col min="7438" max="7438" width="10" style="64" customWidth="1"/>
    <col min="7439" max="7439" width="5.28515625" style="64" customWidth="1"/>
    <col min="7440" max="7440" width="11.5703125" style="64" bestFit="1" customWidth="1"/>
    <col min="7441" max="7680" width="9.140625" style="64"/>
    <col min="7681" max="7681" width="2.5703125" style="64" customWidth="1"/>
    <col min="7682" max="7682" width="1.85546875" style="64" customWidth="1"/>
    <col min="7683" max="7683" width="8.5703125" style="64" customWidth="1"/>
    <col min="7684" max="7684" width="4.85546875" style="64" customWidth="1"/>
    <col min="7685" max="7685" width="4.42578125" style="64" customWidth="1"/>
    <col min="7686" max="7686" width="9.140625" style="64" customWidth="1"/>
    <col min="7687" max="7687" width="9.42578125" style="64" customWidth="1"/>
    <col min="7688" max="7688" width="8.5703125" style="64" customWidth="1"/>
    <col min="7689" max="7689" width="8" style="64" customWidth="1"/>
    <col min="7690" max="7690" width="8.85546875" style="64" customWidth="1"/>
    <col min="7691" max="7691" width="4.85546875" style="64" customWidth="1"/>
    <col min="7692" max="7692" width="9.140625" style="64" customWidth="1"/>
    <col min="7693" max="7693" width="9.42578125" style="64" customWidth="1"/>
    <col min="7694" max="7694" width="10" style="64" customWidth="1"/>
    <col min="7695" max="7695" width="5.28515625" style="64" customWidth="1"/>
    <col min="7696" max="7696" width="11.5703125" style="64" bestFit="1" customWidth="1"/>
    <col min="7697" max="7936" width="9.140625" style="64"/>
    <col min="7937" max="7937" width="2.5703125" style="64" customWidth="1"/>
    <col min="7938" max="7938" width="1.85546875" style="64" customWidth="1"/>
    <col min="7939" max="7939" width="8.5703125" style="64" customWidth="1"/>
    <col min="7940" max="7940" width="4.85546875" style="64" customWidth="1"/>
    <col min="7941" max="7941" width="4.42578125" style="64" customWidth="1"/>
    <col min="7942" max="7942" width="9.140625" style="64" customWidth="1"/>
    <col min="7943" max="7943" width="9.42578125" style="64" customWidth="1"/>
    <col min="7944" max="7944" width="8.5703125" style="64" customWidth="1"/>
    <col min="7945" max="7945" width="8" style="64" customWidth="1"/>
    <col min="7946" max="7946" width="8.85546875" style="64" customWidth="1"/>
    <col min="7947" max="7947" width="4.85546875" style="64" customWidth="1"/>
    <col min="7948" max="7948" width="9.140625" style="64" customWidth="1"/>
    <col min="7949" max="7949" width="9.42578125" style="64" customWidth="1"/>
    <col min="7950" max="7950" width="10" style="64" customWidth="1"/>
    <col min="7951" max="7951" width="5.28515625" style="64" customWidth="1"/>
    <col min="7952" max="7952" width="11.5703125" style="64" bestFit="1" customWidth="1"/>
    <col min="7953" max="8192" width="9.140625" style="64"/>
    <col min="8193" max="8193" width="2.5703125" style="64" customWidth="1"/>
    <col min="8194" max="8194" width="1.85546875" style="64" customWidth="1"/>
    <col min="8195" max="8195" width="8.5703125" style="64" customWidth="1"/>
    <col min="8196" max="8196" width="4.85546875" style="64" customWidth="1"/>
    <col min="8197" max="8197" width="4.42578125" style="64" customWidth="1"/>
    <col min="8198" max="8198" width="9.140625" style="64" customWidth="1"/>
    <col min="8199" max="8199" width="9.42578125" style="64" customWidth="1"/>
    <col min="8200" max="8200" width="8.5703125" style="64" customWidth="1"/>
    <col min="8201" max="8201" width="8" style="64" customWidth="1"/>
    <col min="8202" max="8202" width="8.85546875" style="64" customWidth="1"/>
    <col min="8203" max="8203" width="4.85546875" style="64" customWidth="1"/>
    <col min="8204" max="8204" width="9.140625" style="64" customWidth="1"/>
    <col min="8205" max="8205" width="9.42578125" style="64" customWidth="1"/>
    <col min="8206" max="8206" width="10" style="64" customWidth="1"/>
    <col min="8207" max="8207" width="5.28515625" style="64" customWidth="1"/>
    <col min="8208" max="8208" width="11.5703125" style="64" bestFit="1" customWidth="1"/>
    <col min="8209" max="8448" width="9.140625" style="64"/>
    <col min="8449" max="8449" width="2.5703125" style="64" customWidth="1"/>
    <col min="8450" max="8450" width="1.85546875" style="64" customWidth="1"/>
    <col min="8451" max="8451" width="8.5703125" style="64" customWidth="1"/>
    <col min="8452" max="8452" width="4.85546875" style="64" customWidth="1"/>
    <col min="8453" max="8453" width="4.42578125" style="64" customWidth="1"/>
    <col min="8454" max="8454" width="9.140625" style="64" customWidth="1"/>
    <col min="8455" max="8455" width="9.42578125" style="64" customWidth="1"/>
    <col min="8456" max="8456" width="8.5703125" style="64" customWidth="1"/>
    <col min="8457" max="8457" width="8" style="64" customWidth="1"/>
    <col min="8458" max="8458" width="8.85546875" style="64" customWidth="1"/>
    <col min="8459" max="8459" width="4.85546875" style="64" customWidth="1"/>
    <col min="8460" max="8460" width="9.140625" style="64" customWidth="1"/>
    <col min="8461" max="8461" width="9.42578125" style="64" customWidth="1"/>
    <col min="8462" max="8462" width="10" style="64" customWidth="1"/>
    <col min="8463" max="8463" width="5.28515625" style="64" customWidth="1"/>
    <col min="8464" max="8464" width="11.5703125" style="64" bestFit="1" customWidth="1"/>
    <col min="8465" max="8704" width="9.140625" style="64"/>
    <col min="8705" max="8705" width="2.5703125" style="64" customWidth="1"/>
    <col min="8706" max="8706" width="1.85546875" style="64" customWidth="1"/>
    <col min="8707" max="8707" width="8.5703125" style="64" customWidth="1"/>
    <col min="8708" max="8708" width="4.85546875" style="64" customWidth="1"/>
    <col min="8709" max="8709" width="4.42578125" style="64" customWidth="1"/>
    <col min="8710" max="8710" width="9.140625" style="64" customWidth="1"/>
    <col min="8711" max="8711" width="9.42578125" style="64" customWidth="1"/>
    <col min="8712" max="8712" width="8.5703125" style="64" customWidth="1"/>
    <col min="8713" max="8713" width="8" style="64" customWidth="1"/>
    <col min="8714" max="8714" width="8.85546875" style="64" customWidth="1"/>
    <col min="8715" max="8715" width="4.85546875" style="64" customWidth="1"/>
    <col min="8716" max="8716" width="9.140625" style="64" customWidth="1"/>
    <col min="8717" max="8717" width="9.42578125" style="64" customWidth="1"/>
    <col min="8718" max="8718" width="10" style="64" customWidth="1"/>
    <col min="8719" max="8719" width="5.28515625" style="64" customWidth="1"/>
    <col min="8720" max="8720" width="11.5703125" style="64" bestFit="1" customWidth="1"/>
    <col min="8721" max="8960" width="9.140625" style="64"/>
    <col min="8961" max="8961" width="2.5703125" style="64" customWidth="1"/>
    <col min="8962" max="8962" width="1.85546875" style="64" customWidth="1"/>
    <col min="8963" max="8963" width="8.5703125" style="64" customWidth="1"/>
    <col min="8964" max="8964" width="4.85546875" style="64" customWidth="1"/>
    <col min="8965" max="8965" width="4.42578125" style="64" customWidth="1"/>
    <col min="8966" max="8966" width="9.140625" style="64" customWidth="1"/>
    <col min="8967" max="8967" width="9.42578125" style="64" customWidth="1"/>
    <col min="8968" max="8968" width="8.5703125" style="64" customWidth="1"/>
    <col min="8969" max="8969" width="8" style="64" customWidth="1"/>
    <col min="8970" max="8970" width="8.85546875" style="64" customWidth="1"/>
    <col min="8971" max="8971" width="4.85546875" style="64" customWidth="1"/>
    <col min="8972" max="8972" width="9.140625" style="64" customWidth="1"/>
    <col min="8973" max="8973" width="9.42578125" style="64" customWidth="1"/>
    <col min="8974" max="8974" width="10" style="64" customWidth="1"/>
    <col min="8975" max="8975" width="5.28515625" style="64" customWidth="1"/>
    <col min="8976" max="8976" width="11.5703125" style="64" bestFit="1" customWidth="1"/>
    <col min="8977" max="9216" width="9.140625" style="64"/>
    <col min="9217" max="9217" width="2.5703125" style="64" customWidth="1"/>
    <col min="9218" max="9218" width="1.85546875" style="64" customWidth="1"/>
    <col min="9219" max="9219" width="8.5703125" style="64" customWidth="1"/>
    <col min="9220" max="9220" width="4.85546875" style="64" customWidth="1"/>
    <col min="9221" max="9221" width="4.42578125" style="64" customWidth="1"/>
    <col min="9222" max="9222" width="9.140625" style="64" customWidth="1"/>
    <col min="9223" max="9223" width="9.42578125" style="64" customWidth="1"/>
    <col min="9224" max="9224" width="8.5703125" style="64" customWidth="1"/>
    <col min="9225" max="9225" width="8" style="64" customWidth="1"/>
    <col min="9226" max="9226" width="8.85546875" style="64" customWidth="1"/>
    <col min="9227" max="9227" width="4.85546875" style="64" customWidth="1"/>
    <col min="9228" max="9228" width="9.140625" style="64" customWidth="1"/>
    <col min="9229" max="9229" width="9.42578125" style="64" customWidth="1"/>
    <col min="9230" max="9230" width="10" style="64" customWidth="1"/>
    <col min="9231" max="9231" width="5.28515625" style="64" customWidth="1"/>
    <col min="9232" max="9232" width="11.5703125" style="64" bestFit="1" customWidth="1"/>
    <col min="9233" max="9472" width="9.140625" style="64"/>
    <col min="9473" max="9473" width="2.5703125" style="64" customWidth="1"/>
    <col min="9474" max="9474" width="1.85546875" style="64" customWidth="1"/>
    <col min="9475" max="9475" width="8.5703125" style="64" customWidth="1"/>
    <col min="9476" max="9476" width="4.85546875" style="64" customWidth="1"/>
    <col min="9477" max="9477" width="4.42578125" style="64" customWidth="1"/>
    <col min="9478" max="9478" width="9.140625" style="64" customWidth="1"/>
    <col min="9479" max="9479" width="9.42578125" style="64" customWidth="1"/>
    <col min="9480" max="9480" width="8.5703125" style="64" customWidth="1"/>
    <col min="9481" max="9481" width="8" style="64" customWidth="1"/>
    <col min="9482" max="9482" width="8.85546875" style="64" customWidth="1"/>
    <col min="9483" max="9483" width="4.85546875" style="64" customWidth="1"/>
    <col min="9484" max="9484" width="9.140625" style="64" customWidth="1"/>
    <col min="9485" max="9485" width="9.42578125" style="64" customWidth="1"/>
    <col min="9486" max="9486" width="10" style="64" customWidth="1"/>
    <col min="9487" max="9487" width="5.28515625" style="64" customWidth="1"/>
    <col min="9488" max="9488" width="11.5703125" style="64" bestFit="1" customWidth="1"/>
    <col min="9489" max="9728" width="9.140625" style="64"/>
    <col min="9729" max="9729" width="2.5703125" style="64" customWidth="1"/>
    <col min="9730" max="9730" width="1.85546875" style="64" customWidth="1"/>
    <col min="9731" max="9731" width="8.5703125" style="64" customWidth="1"/>
    <col min="9732" max="9732" width="4.85546875" style="64" customWidth="1"/>
    <col min="9733" max="9733" width="4.42578125" style="64" customWidth="1"/>
    <col min="9734" max="9734" width="9.140625" style="64" customWidth="1"/>
    <col min="9735" max="9735" width="9.42578125" style="64" customWidth="1"/>
    <col min="9736" max="9736" width="8.5703125" style="64" customWidth="1"/>
    <col min="9737" max="9737" width="8" style="64" customWidth="1"/>
    <col min="9738" max="9738" width="8.85546875" style="64" customWidth="1"/>
    <col min="9739" max="9739" width="4.85546875" style="64" customWidth="1"/>
    <col min="9740" max="9740" width="9.140625" style="64" customWidth="1"/>
    <col min="9741" max="9741" width="9.42578125" style="64" customWidth="1"/>
    <col min="9742" max="9742" width="10" style="64" customWidth="1"/>
    <col min="9743" max="9743" width="5.28515625" style="64" customWidth="1"/>
    <col min="9744" max="9744" width="11.5703125" style="64" bestFit="1" customWidth="1"/>
    <col min="9745" max="9984" width="9.140625" style="64"/>
    <col min="9985" max="9985" width="2.5703125" style="64" customWidth="1"/>
    <col min="9986" max="9986" width="1.85546875" style="64" customWidth="1"/>
    <col min="9987" max="9987" width="8.5703125" style="64" customWidth="1"/>
    <col min="9988" max="9988" width="4.85546875" style="64" customWidth="1"/>
    <col min="9989" max="9989" width="4.42578125" style="64" customWidth="1"/>
    <col min="9990" max="9990" width="9.140625" style="64" customWidth="1"/>
    <col min="9991" max="9991" width="9.42578125" style="64" customWidth="1"/>
    <col min="9992" max="9992" width="8.5703125" style="64" customWidth="1"/>
    <col min="9993" max="9993" width="8" style="64" customWidth="1"/>
    <col min="9994" max="9994" width="8.85546875" style="64" customWidth="1"/>
    <col min="9995" max="9995" width="4.85546875" style="64" customWidth="1"/>
    <col min="9996" max="9996" width="9.140625" style="64" customWidth="1"/>
    <col min="9997" max="9997" width="9.42578125" style="64" customWidth="1"/>
    <col min="9998" max="9998" width="10" style="64" customWidth="1"/>
    <col min="9999" max="9999" width="5.28515625" style="64" customWidth="1"/>
    <col min="10000" max="10000" width="11.5703125" style="64" bestFit="1" customWidth="1"/>
    <col min="10001" max="10240" width="9.140625" style="64"/>
    <col min="10241" max="10241" width="2.5703125" style="64" customWidth="1"/>
    <col min="10242" max="10242" width="1.85546875" style="64" customWidth="1"/>
    <col min="10243" max="10243" width="8.5703125" style="64" customWidth="1"/>
    <col min="10244" max="10244" width="4.85546875" style="64" customWidth="1"/>
    <col min="10245" max="10245" width="4.42578125" style="64" customWidth="1"/>
    <col min="10246" max="10246" width="9.140625" style="64" customWidth="1"/>
    <col min="10247" max="10247" width="9.42578125" style="64" customWidth="1"/>
    <col min="10248" max="10248" width="8.5703125" style="64" customWidth="1"/>
    <col min="10249" max="10249" width="8" style="64" customWidth="1"/>
    <col min="10250" max="10250" width="8.85546875" style="64" customWidth="1"/>
    <col min="10251" max="10251" width="4.85546875" style="64" customWidth="1"/>
    <col min="10252" max="10252" width="9.140625" style="64" customWidth="1"/>
    <col min="10253" max="10253" width="9.42578125" style="64" customWidth="1"/>
    <col min="10254" max="10254" width="10" style="64" customWidth="1"/>
    <col min="10255" max="10255" width="5.28515625" style="64" customWidth="1"/>
    <col min="10256" max="10256" width="11.5703125" style="64" bestFit="1" customWidth="1"/>
    <col min="10257" max="10496" width="9.140625" style="64"/>
    <col min="10497" max="10497" width="2.5703125" style="64" customWidth="1"/>
    <col min="10498" max="10498" width="1.85546875" style="64" customWidth="1"/>
    <col min="10499" max="10499" width="8.5703125" style="64" customWidth="1"/>
    <col min="10500" max="10500" width="4.85546875" style="64" customWidth="1"/>
    <col min="10501" max="10501" width="4.42578125" style="64" customWidth="1"/>
    <col min="10502" max="10502" width="9.140625" style="64" customWidth="1"/>
    <col min="10503" max="10503" width="9.42578125" style="64" customWidth="1"/>
    <col min="10504" max="10504" width="8.5703125" style="64" customWidth="1"/>
    <col min="10505" max="10505" width="8" style="64" customWidth="1"/>
    <col min="10506" max="10506" width="8.85546875" style="64" customWidth="1"/>
    <col min="10507" max="10507" width="4.85546875" style="64" customWidth="1"/>
    <col min="10508" max="10508" width="9.140625" style="64" customWidth="1"/>
    <col min="10509" max="10509" width="9.42578125" style="64" customWidth="1"/>
    <col min="10510" max="10510" width="10" style="64" customWidth="1"/>
    <col min="10511" max="10511" width="5.28515625" style="64" customWidth="1"/>
    <col min="10512" max="10512" width="11.5703125" style="64" bestFit="1" customWidth="1"/>
    <col min="10513" max="10752" width="9.140625" style="64"/>
    <col min="10753" max="10753" width="2.5703125" style="64" customWidth="1"/>
    <col min="10754" max="10754" width="1.85546875" style="64" customWidth="1"/>
    <col min="10755" max="10755" width="8.5703125" style="64" customWidth="1"/>
    <col min="10756" max="10756" width="4.85546875" style="64" customWidth="1"/>
    <col min="10757" max="10757" width="4.42578125" style="64" customWidth="1"/>
    <col min="10758" max="10758" width="9.140625" style="64" customWidth="1"/>
    <col min="10759" max="10759" width="9.42578125" style="64" customWidth="1"/>
    <col min="10760" max="10760" width="8.5703125" style="64" customWidth="1"/>
    <col min="10761" max="10761" width="8" style="64" customWidth="1"/>
    <col min="10762" max="10762" width="8.85546875" style="64" customWidth="1"/>
    <col min="10763" max="10763" width="4.85546875" style="64" customWidth="1"/>
    <col min="10764" max="10764" width="9.140625" style="64" customWidth="1"/>
    <col min="10765" max="10765" width="9.42578125" style="64" customWidth="1"/>
    <col min="10766" max="10766" width="10" style="64" customWidth="1"/>
    <col min="10767" max="10767" width="5.28515625" style="64" customWidth="1"/>
    <col min="10768" max="10768" width="11.5703125" style="64" bestFit="1" customWidth="1"/>
    <col min="10769" max="11008" width="9.140625" style="64"/>
    <col min="11009" max="11009" width="2.5703125" style="64" customWidth="1"/>
    <col min="11010" max="11010" width="1.85546875" style="64" customWidth="1"/>
    <col min="11011" max="11011" width="8.5703125" style="64" customWidth="1"/>
    <col min="11012" max="11012" width="4.85546875" style="64" customWidth="1"/>
    <col min="11013" max="11013" width="4.42578125" style="64" customWidth="1"/>
    <col min="11014" max="11014" width="9.140625" style="64" customWidth="1"/>
    <col min="11015" max="11015" width="9.42578125" style="64" customWidth="1"/>
    <col min="11016" max="11016" width="8.5703125" style="64" customWidth="1"/>
    <col min="11017" max="11017" width="8" style="64" customWidth="1"/>
    <col min="11018" max="11018" width="8.85546875" style="64" customWidth="1"/>
    <col min="11019" max="11019" width="4.85546875" style="64" customWidth="1"/>
    <col min="11020" max="11020" width="9.140625" style="64" customWidth="1"/>
    <col min="11021" max="11021" width="9.42578125" style="64" customWidth="1"/>
    <col min="11022" max="11022" width="10" style="64" customWidth="1"/>
    <col min="11023" max="11023" width="5.28515625" style="64" customWidth="1"/>
    <col min="11024" max="11024" width="11.5703125" style="64" bestFit="1" customWidth="1"/>
    <col min="11025" max="11264" width="9.140625" style="64"/>
    <col min="11265" max="11265" width="2.5703125" style="64" customWidth="1"/>
    <col min="11266" max="11266" width="1.85546875" style="64" customWidth="1"/>
    <col min="11267" max="11267" width="8.5703125" style="64" customWidth="1"/>
    <col min="11268" max="11268" width="4.85546875" style="64" customWidth="1"/>
    <col min="11269" max="11269" width="4.42578125" style="64" customWidth="1"/>
    <col min="11270" max="11270" width="9.140625" style="64" customWidth="1"/>
    <col min="11271" max="11271" width="9.42578125" style="64" customWidth="1"/>
    <col min="11272" max="11272" width="8.5703125" style="64" customWidth="1"/>
    <col min="11273" max="11273" width="8" style="64" customWidth="1"/>
    <col min="11274" max="11274" width="8.85546875" style="64" customWidth="1"/>
    <col min="11275" max="11275" width="4.85546875" style="64" customWidth="1"/>
    <col min="11276" max="11276" width="9.140625" style="64" customWidth="1"/>
    <col min="11277" max="11277" width="9.42578125" style="64" customWidth="1"/>
    <col min="11278" max="11278" width="10" style="64" customWidth="1"/>
    <col min="11279" max="11279" width="5.28515625" style="64" customWidth="1"/>
    <col min="11280" max="11280" width="11.5703125" style="64" bestFit="1" customWidth="1"/>
    <col min="11281" max="11520" width="9.140625" style="64"/>
    <col min="11521" max="11521" width="2.5703125" style="64" customWidth="1"/>
    <col min="11522" max="11522" width="1.85546875" style="64" customWidth="1"/>
    <col min="11523" max="11523" width="8.5703125" style="64" customWidth="1"/>
    <col min="11524" max="11524" width="4.85546875" style="64" customWidth="1"/>
    <col min="11525" max="11525" width="4.42578125" style="64" customWidth="1"/>
    <col min="11526" max="11526" width="9.140625" style="64" customWidth="1"/>
    <col min="11527" max="11527" width="9.42578125" style="64" customWidth="1"/>
    <col min="11528" max="11528" width="8.5703125" style="64" customWidth="1"/>
    <col min="11529" max="11529" width="8" style="64" customWidth="1"/>
    <col min="11530" max="11530" width="8.85546875" style="64" customWidth="1"/>
    <col min="11531" max="11531" width="4.85546875" style="64" customWidth="1"/>
    <col min="11532" max="11532" width="9.140625" style="64" customWidth="1"/>
    <col min="11533" max="11533" width="9.42578125" style="64" customWidth="1"/>
    <col min="11534" max="11534" width="10" style="64" customWidth="1"/>
    <col min="11535" max="11535" width="5.28515625" style="64" customWidth="1"/>
    <col min="11536" max="11536" width="11.5703125" style="64" bestFit="1" customWidth="1"/>
    <col min="11537" max="11776" width="9.140625" style="64"/>
    <col min="11777" max="11777" width="2.5703125" style="64" customWidth="1"/>
    <col min="11778" max="11778" width="1.85546875" style="64" customWidth="1"/>
    <col min="11779" max="11779" width="8.5703125" style="64" customWidth="1"/>
    <col min="11780" max="11780" width="4.85546875" style="64" customWidth="1"/>
    <col min="11781" max="11781" width="4.42578125" style="64" customWidth="1"/>
    <col min="11782" max="11782" width="9.140625" style="64" customWidth="1"/>
    <col min="11783" max="11783" width="9.42578125" style="64" customWidth="1"/>
    <col min="11784" max="11784" width="8.5703125" style="64" customWidth="1"/>
    <col min="11785" max="11785" width="8" style="64" customWidth="1"/>
    <col min="11786" max="11786" width="8.85546875" style="64" customWidth="1"/>
    <col min="11787" max="11787" width="4.85546875" style="64" customWidth="1"/>
    <col min="11788" max="11788" width="9.140625" style="64" customWidth="1"/>
    <col min="11789" max="11789" width="9.42578125" style="64" customWidth="1"/>
    <col min="11790" max="11790" width="10" style="64" customWidth="1"/>
    <col min="11791" max="11791" width="5.28515625" style="64" customWidth="1"/>
    <col min="11792" max="11792" width="11.5703125" style="64" bestFit="1" customWidth="1"/>
    <col min="11793" max="12032" width="9.140625" style="64"/>
    <col min="12033" max="12033" width="2.5703125" style="64" customWidth="1"/>
    <col min="12034" max="12034" width="1.85546875" style="64" customWidth="1"/>
    <col min="12035" max="12035" width="8.5703125" style="64" customWidth="1"/>
    <col min="12036" max="12036" width="4.85546875" style="64" customWidth="1"/>
    <col min="12037" max="12037" width="4.42578125" style="64" customWidth="1"/>
    <col min="12038" max="12038" width="9.140625" style="64" customWidth="1"/>
    <col min="12039" max="12039" width="9.42578125" style="64" customWidth="1"/>
    <col min="12040" max="12040" width="8.5703125" style="64" customWidth="1"/>
    <col min="12041" max="12041" width="8" style="64" customWidth="1"/>
    <col min="12042" max="12042" width="8.85546875" style="64" customWidth="1"/>
    <col min="12043" max="12043" width="4.85546875" style="64" customWidth="1"/>
    <col min="12044" max="12044" width="9.140625" style="64" customWidth="1"/>
    <col min="12045" max="12045" width="9.42578125" style="64" customWidth="1"/>
    <col min="12046" max="12046" width="10" style="64" customWidth="1"/>
    <col min="12047" max="12047" width="5.28515625" style="64" customWidth="1"/>
    <col min="12048" max="12048" width="11.5703125" style="64" bestFit="1" customWidth="1"/>
    <col min="12049" max="12288" width="9.140625" style="64"/>
    <col min="12289" max="12289" width="2.5703125" style="64" customWidth="1"/>
    <col min="12290" max="12290" width="1.85546875" style="64" customWidth="1"/>
    <col min="12291" max="12291" width="8.5703125" style="64" customWidth="1"/>
    <col min="12292" max="12292" width="4.85546875" style="64" customWidth="1"/>
    <col min="12293" max="12293" width="4.42578125" style="64" customWidth="1"/>
    <col min="12294" max="12294" width="9.140625" style="64" customWidth="1"/>
    <col min="12295" max="12295" width="9.42578125" style="64" customWidth="1"/>
    <col min="12296" max="12296" width="8.5703125" style="64" customWidth="1"/>
    <col min="12297" max="12297" width="8" style="64" customWidth="1"/>
    <col min="12298" max="12298" width="8.85546875" style="64" customWidth="1"/>
    <col min="12299" max="12299" width="4.85546875" style="64" customWidth="1"/>
    <col min="12300" max="12300" width="9.140625" style="64" customWidth="1"/>
    <col min="12301" max="12301" width="9.42578125" style="64" customWidth="1"/>
    <col min="12302" max="12302" width="10" style="64" customWidth="1"/>
    <col min="12303" max="12303" width="5.28515625" style="64" customWidth="1"/>
    <col min="12304" max="12304" width="11.5703125" style="64" bestFit="1" customWidth="1"/>
    <col min="12305" max="12544" width="9.140625" style="64"/>
    <col min="12545" max="12545" width="2.5703125" style="64" customWidth="1"/>
    <col min="12546" max="12546" width="1.85546875" style="64" customWidth="1"/>
    <col min="12547" max="12547" width="8.5703125" style="64" customWidth="1"/>
    <col min="12548" max="12548" width="4.85546875" style="64" customWidth="1"/>
    <col min="12549" max="12549" width="4.42578125" style="64" customWidth="1"/>
    <col min="12550" max="12550" width="9.140625" style="64" customWidth="1"/>
    <col min="12551" max="12551" width="9.42578125" style="64" customWidth="1"/>
    <col min="12552" max="12552" width="8.5703125" style="64" customWidth="1"/>
    <col min="12553" max="12553" width="8" style="64" customWidth="1"/>
    <col min="12554" max="12554" width="8.85546875" style="64" customWidth="1"/>
    <col min="12555" max="12555" width="4.85546875" style="64" customWidth="1"/>
    <col min="12556" max="12556" width="9.140625" style="64" customWidth="1"/>
    <col min="12557" max="12557" width="9.42578125" style="64" customWidth="1"/>
    <col min="12558" max="12558" width="10" style="64" customWidth="1"/>
    <col min="12559" max="12559" width="5.28515625" style="64" customWidth="1"/>
    <col min="12560" max="12560" width="11.5703125" style="64" bestFit="1" customWidth="1"/>
    <col min="12561" max="12800" width="9.140625" style="64"/>
    <col min="12801" max="12801" width="2.5703125" style="64" customWidth="1"/>
    <col min="12802" max="12802" width="1.85546875" style="64" customWidth="1"/>
    <col min="12803" max="12803" width="8.5703125" style="64" customWidth="1"/>
    <col min="12804" max="12804" width="4.85546875" style="64" customWidth="1"/>
    <col min="12805" max="12805" width="4.42578125" style="64" customWidth="1"/>
    <col min="12806" max="12806" width="9.140625" style="64" customWidth="1"/>
    <col min="12807" max="12807" width="9.42578125" style="64" customWidth="1"/>
    <col min="12808" max="12808" width="8.5703125" style="64" customWidth="1"/>
    <col min="12809" max="12809" width="8" style="64" customWidth="1"/>
    <col min="12810" max="12810" width="8.85546875" style="64" customWidth="1"/>
    <col min="12811" max="12811" width="4.85546875" style="64" customWidth="1"/>
    <col min="12812" max="12812" width="9.140625" style="64" customWidth="1"/>
    <col min="12813" max="12813" width="9.42578125" style="64" customWidth="1"/>
    <col min="12814" max="12814" width="10" style="64" customWidth="1"/>
    <col min="12815" max="12815" width="5.28515625" style="64" customWidth="1"/>
    <col min="12816" max="12816" width="11.5703125" style="64" bestFit="1" customWidth="1"/>
    <col min="12817" max="13056" width="9.140625" style="64"/>
    <col min="13057" max="13057" width="2.5703125" style="64" customWidth="1"/>
    <col min="13058" max="13058" width="1.85546875" style="64" customWidth="1"/>
    <col min="13059" max="13059" width="8.5703125" style="64" customWidth="1"/>
    <col min="13060" max="13060" width="4.85546875" style="64" customWidth="1"/>
    <col min="13061" max="13061" width="4.42578125" style="64" customWidth="1"/>
    <col min="13062" max="13062" width="9.140625" style="64" customWidth="1"/>
    <col min="13063" max="13063" width="9.42578125" style="64" customWidth="1"/>
    <col min="13064" max="13064" width="8.5703125" style="64" customWidth="1"/>
    <col min="13065" max="13065" width="8" style="64" customWidth="1"/>
    <col min="13066" max="13066" width="8.85546875" style="64" customWidth="1"/>
    <col min="13067" max="13067" width="4.85546875" style="64" customWidth="1"/>
    <col min="13068" max="13068" width="9.140625" style="64" customWidth="1"/>
    <col min="13069" max="13069" width="9.42578125" style="64" customWidth="1"/>
    <col min="13070" max="13070" width="10" style="64" customWidth="1"/>
    <col min="13071" max="13071" width="5.28515625" style="64" customWidth="1"/>
    <col min="13072" max="13072" width="11.5703125" style="64" bestFit="1" customWidth="1"/>
    <col min="13073" max="13312" width="9.140625" style="64"/>
    <col min="13313" max="13313" width="2.5703125" style="64" customWidth="1"/>
    <col min="13314" max="13314" width="1.85546875" style="64" customWidth="1"/>
    <col min="13315" max="13315" width="8.5703125" style="64" customWidth="1"/>
    <col min="13316" max="13316" width="4.85546875" style="64" customWidth="1"/>
    <col min="13317" max="13317" width="4.42578125" style="64" customWidth="1"/>
    <col min="13318" max="13318" width="9.140625" style="64" customWidth="1"/>
    <col min="13319" max="13319" width="9.42578125" style="64" customWidth="1"/>
    <col min="13320" max="13320" width="8.5703125" style="64" customWidth="1"/>
    <col min="13321" max="13321" width="8" style="64" customWidth="1"/>
    <col min="13322" max="13322" width="8.85546875" style="64" customWidth="1"/>
    <col min="13323" max="13323" width="4.85546875" style="64" customWidth="1"/>
    <col min="13324" max="13324" width="9.140625" style="64" customWidth="1"/>
    <col min="13325" max="13325" width="9.42578125" style="64" customWidth="1"/>
    <col min="13326" max="13326" width="10" style="64" customWidth="1"/>
    <col min="13327" max="13327" width="5.28515625" style="64" customWidth="1"/>
    <col min="13328" max="13328" width="11.5703125" style="64" bestFit="1" customWidth="1"/>
    <col min="13329" max="13568" width="9.140625" style="64"/>
    <col min="13569" max="13569" width="2.5703125" style="64" customWidth="1"/>
    <col min="13570" max="13570" width="1.85546875" style="64" customWidth="1"/>
    <col min="13571" max="13571" width="8.5703125" style="64" customWidth="1"/>
    <col min="13572" max="13572" width="4.85546875" style="64" customWidth="1"/>
    <col min="13573" max="13573" width="4.42578125" style="64" customWidth="1"/>
    <col min="13574" max="13574" width="9.140625" style="64" customWidth="1"/>
    <col min="13575" max="13575" width="9.42578125" style="64" customWidth="1"/>
    <col min="13576" max="13576" width="8.5703125" style="64" customWidth="1"/>
    <col min="13577" max="13577" width="8" style="64" customWidth="1"/>
    <col min="13578" max="13578" width="8.85546875" style="64" customWidth="1"/>
    <col min="13579" max="13579" width="4.85546875" style="64" customWidth="1"/>
    <col min="13580" max="13580" width="9.140625" style="64" customWidth="1"/>
    <col min="13581" max="13581" width="9.42578125" style="64" customWidth="1"/>
    <col min="13582" max="13582" width="10" style="64" customWidth="1"/>
    <col min="13583" max="13583" width="5.28515625" style="64" customWidth="1"/>
    <col min="13584" max="13584" width="11.5703125" style="64" bestFit="1" customWidth="1"/>
    <col min="13585" max="13824" width="9.140625" style="64"/>
    <col min="13825" max="13825" width="2.5703125" style="64" customWidth="1"/>
    <col min="13826" max="13826" width="1.85546875" style="64" customWidth="1"/>
    <col min="13827" max="13827" width="8.5703125" style="64" customWidth="1"/>
    <col min="13828" max="13828" width="4.85546875" style="64" customWidth="1"/>
    <col min="13829" max="13829" width="4.42578125" style="64" customWidth="1"/>
    <col min="13830" max="13830" width="9.140625" style="64" customWidth="1"/>
    <col min="13831" max="13831" width="9.42578125" style="64" customWidth="1"/>
    <col min="13832" max="13832" width="8.5703125" style="64" customWidth="1"/>
    <col min="13833" max="13833" width="8" style="64" customWidth="1"/>
    <col min="13834" max="13834" width="8.85546875" style="64" customWidth="1"/>
    <col min="13835" max="13835" width="4.85546875" style="64" customWidth="1"/>
    <col min="13836" max="13836" width="9.140625" style="64" customWidth="1"/>
    <col min="13837" max="13837" width="9.42578125" style="64" customWidth="1"/>
    <col min="13838" max="13838" width="10" style="64" customWidth="1"/>
    <col min="13839" max="13839" width="5.28515625" style="64" customWidth="1"/>
    <col min="13840" max="13840" width="11.5703125" style="64" bestFit="1" customWidth="1"/>
    <col min="13841" max="14080" width="9.140625" style="64"/>
    <col min="14081" max="14081" width="2.5703125" style="64" customWidth="1"/>
    <col min="14082" max="14082" width="1.85546875" style="64" customWidth="1"/>
    <col min="14083" max="14083" width="8.5703125" style="64" customWidth="1"/>
    <col min="14084" max="14084" width="4.85546875" style="64" customWidth="1"/>
    <col min="14085" max="14085" width="4.42578125" style="64" customWidth="1"/>
    <col min="14086" max="14086" width="9.140625" style="64" customWidth="1"/>
    <col min="14087" max="14087" width="9.42578125" style="64" customWidth="1"/>
    <col min="14088" max="14088" width="8.5703125" style="64" customWidth="1"/>
    <col min="14089" max="14089" width="8" style="64" customWidth="1"/>
    <col min="14090" max="14090" width="8.85546875" style="64" customWidth="1"/>
    <col min="14091" max="14091" width="4.85546875" style="64" customWidth="1"/>
    <col min="14092" max="14092" width="9.140625" style="64" customWidth="1"/>
    <col min="14093" max="14093" width="9.42578125" style="64" customWidth="1"/>
    <col min="14094" max="14094" width="10" style="64" customWidth="1"/>
    <col min="14095" max="14095" width="5.28515625" style="64" customWidth="1"/>
    <col min="14096" max="14096" width="11.5703125" style="64" bestFit="1" customWidth="1"/>
    <col min="14097" max="14336" width="9.140625" style="64"/>
    <col min="14337" max="14337" width="2.5703125" style="64" customWidth="1"/>
    <col min="14338" max="14338" width="1.85546875" style="64" customWidth="1"/>
    <col min="14339" max="14339" width="8.5703125" style="64" customWidth="1"/>
    <col min="14340" max="14340" width="4.85546875" style="64" customWidth="1"/>
    <col min="14341" max="14341" width="4.42578125" style="64" customWidth="1"/>
    <col min="14342" max="14342" width="9.140625" style="64" customWidth="1"/>
    <col min="14343" max="14343" width="9.42578125" style="64" customWidth="1"/>
    <col min="14344" max="14344" width="8.5703125" style="64" customWidth="1"/>
    <col min="14345" max="14345" width="8" style="64" customWidth="1"/>
    <col min="14346" max="14346" width="8.85546875" style="64" customWidth="1"/>
    <col min="14347" max="14347" width="4.85546875" style="64" customWidth="1"/>
    <col min="14348" max="14348" width="9.140625" style="64" customWidth="1"/>
    <col min="14349" max="14349" width="9.42578125" style="64" customWidth="1"/>
    <col min="14350" max="14350" width="10" style="64" customWidth="1"/>
    <col min="14351" max="14351" width="5.28515625" style="64" customWidth="1"/>
    <col min="14352" max="14352" width="11.5703125" style="64" bestFit="1" customWidth="1"/>
    <col min="14353" max="14592" width="9.140625" style="64"/>
    <col min="14593" max="14593" width="2.5703125" style="64" customWidth="1"/>
    <col min="14594" max="14594" width="1.85546875" style="64" customWidth="1"/>
    <col min="14595" max="14595" width="8.5703125" style="64" customWidth="1"/>
    <col min="14596" max="14596" width="4.85546875" style="64" customWidth="1"/>
    <col min="14597" max="14597" width="4.42578125" style="64" customWidth="1"/>
    <col min="14598" max="14598" width="9.140625" style="64" customWidth="1"/>
    <col min="14599" max="14599" width="9.42578125" style="64" customWidth="1"/>
    <col min="14600" max="14600" width="8.5703125" style="64" customWidth="1"/>
    <col min="14601" max="14601" width="8" style="64" customWidth="1"/>
    <col min="14602" max="14602" width="8.85546875" style="64" customWidth="1"/>
    <col min="14603" max="14603" width="4.85546875" style="64" customWidth="1"/>
    <col min="14604" max="14604" width="9.140625" style="64" customWidth="1"/>
    <col min="14605" max="14605" width="9.42578125" style="64" customWidth="1"/>
    <col min="14606" max="14606" width="10" style="64" customWidth="1"/>
    <col min="14607" max="14607" width="5.28515625" style="64" customWidth="1"/>
    <col min="14608" max="14608" width="11.5703125" style="64" bestFit="1" customWidth="1"/>
    <col min="14609" max="14848" width="9.140625" style="64"/>
    <col min="14849" max="14849" width="2.5703125" style="64" customWidth="1"/>
    <col min="14850" max="14850" width="1.85546875" style="64" customWidth="1"/>
    <col min="14851" max="14851" width="8.5703125" style="64" customWidth="1"/>
    <col min="14852" max="14852" width="4.85546875" style="64" customWidth="1"/>
    <col min="14853" max="14853" width="4.42578125" style="64" customWidth="1"/>
    <col min="14854" max="14854" width="9.140625" style="64" customWidth="1"/>
    <col min="14855" max="14855" width="9.42578125" style="64" customWidth="1"/>
    <col min="14856" max="14856" width="8.5703125" style="64" customWidth="1"/>
    <col min="14857" max="14857" width="8" style="64" customWidth="1"/>
    <col min="14858" max="14858" width="8.85546875" style="64" customWidth="1"/>
    <col min="14859" max="14859" width="4.85546875" style="64" customWidth="1"/>
    <col min="14860" max="14860" width="9.140625" style="64" customWidth="1"/>
    <col min="14861" max="14861" width="9.42578125" style="64" customWidth="1"/>
    <col min="14862" max="14862" width="10" style="64" customWidth="1"/>
    <col min="14863" max="14863" width="5.28515625" style="64" customWidth="1"/>
    <col min="14864" max="14864" width="11.5703125" style="64" bestFit="1" customWidth="1"/>
    <col min="14865" max="15104" width="9.140625" style="64"/>
    <col min="15105" max="15105" width="2.5703125" style="64" customWidth="1"/>
    <col min="15106" max="15106" width="1.85546875" style="64" customWidth="1"/>
    <col min="15107" max="15107" width="8.5703125" style="64" customWidth="1"/>
    <col min="15108" max="15108" width="4.85546875" style="64" customWidth="1"/>
    <col min="15109" max="15109" width="4.42578125" style="64" customWidth="1"/>
    <col min="15110" max="15110" width="9.140625" style="64" customWidth="1"/>
    <col min="15111" max="15111" width="9.42578125" style="64" customWidth="1"/>
    <col min="15112" max="15112" width="8.5703125" style="64" customWidth="1"/>
    <col min="15113" max="15113" width="8" style="64" customWidth="1"/>
    <col min="15114" max="15114" width="8.85546875" style="64" customWidth="1"/>
    <col min="15115" max="15115" width="4.85546875" style="64" customWidth="1"/>
    <col min="15116" max="15116" width="9.140625" style="64" customWidth="1"/>
    <col min="15117" max="15117" width="9.42578125" style="64" customWidth="1"/>
    <col min="15118" max="15118" width="10" style="64" customWidth="1"/>
    <col min="15119" max="15119" width="5.28515625" style="64" customWidth="1"/>
    <col min="15120" max="15120" width="11.5703125" style="64" bestFit="1" customWidth="1"/>
    <col min="15121" max="15360" width="9.140625" style="64"/>
    <col min="15361" max="15361" width="2.5703125" style="64" customWidth="1"/>
    <col min="15362" max="15362" width="1.85546875" style="64" customWidth="1"/>
    <col min="15363" max="15363" width="8.5703125" style="64" customWidth="1"/>
    <col min="15364" max="15364" width="4.85546875" style="64" customWidth="1"/>
    <col min="15365" max="15365" width="4.42578125" style="64" customWidth="1"/>
    <col min="15366" max="15366" width="9.140625" style="64" customWidth="1"/>
    <col min="15367" max="15367" width="9.42578125" style="64" customWidth="1"/>
    <col min="15368" max="15368" width="8.5703125" style="64" customWidth="1"/>
    <col min="15369" max="15369" width="8" style="64" customWidth="1"/>
    <col min="15370" max="15370" width="8.85546875" style="64" customWidth="1"/>
    <col min="15371" max="15371" width="4.85546875" style="64" customWidth="1"/>
    <col min="15372" max="15372" width="9.140625" style="64" customWidth="1"/>
    <col min="15373" max="15373" width="9.42578125" style="64" customWidth="1"/>
    <col min="15374" max="15374" width="10" style="64" customWidth="1"/>
    <col min="15375" max="15375" width="5.28515625" style="64" customWidth="1"/>
    <col min="15376" max="15376" width="11.5703125" style="64" bestFit="1" customWidth="1"/>
    <col min="15377" max="15616" width="9.140625" style="64"/>
    <col min="15617" max="15617" width="2.5703125" style="64" customWidth="1"/>
    <col min="15618" max="15618" width="1.85546875" style="64" customWidth="1"/>
    <col min="15619" max="15619" width="8.5703125" style="64" customWidth="1"/>
    <col min="15620" max="15620" width="4.85546875" style="64" customWidth="1"/>
    <col min="15621" max="15621" width="4.42578125" style="64" customWidth="1"/>
    <col min="15622" max="15622" width="9.140625" style="64" customWidth="1"/>
    <col min="15623" max="15623" width="9.42578125" style="64" customWidth="1"/>
    <col min="15624" max="15624" width="8.5703125" style="64" customWidth="1"/>
    <col min="15625" max="15625" width="8" style="64" customWidth="1"/>
    <col min="15626" max="15626" width="8.85546875" style="64" customWidth="1"/>
    <col min="15627" max="15627" width="4.85546875" style="64" customWidth="1"/>
    <col min="15628" max="15628" width="9.140625" style="64" customWidth="1"/>
    <col min="15629" max="15629" width="9.42578125" style="64" customWidth="1"/>
    <col min="15630" max="15630" width="10" style="64" customWidth="1"/>
    <col min="15631" max="15631" width="5.28515625" style="64" customWidth="1"/>
    <col min="15632" max="15632" width="11.5703125" style="64" bestFit="1" customWidth="1"/>
    <col min="15633" max="15872" width="9.140625" style="64"/>
    <col min="15873" max="15873" width="2.5703125" style="64" customWidth="1"/>
    <col min="15874" max="15874" width="1.85546875" style="64" customWidth="1"/>
    <col min="15875" max="15875" width="8.5703125" style="64" customWidth="1"/>
    <col min="15876" max="15876" width="4.85546875" style="64" customWidth="1"/>
    <col min="15877" max="15877" width="4.42578125" style="64" customWidth="1"/>
    <col min="15878" max="15878" width="9.140625" style="64" customWidth="1"/>
    <col min="15879" max="15879" width="9.42578125" style="64" customWidth="1"/>
    <col min="15880" max="15880" width="8.5703125" style="64" customWidth="1"/>
    <col min="15881" max="15881" width="8" style="64" customWidth="1"/>
    <col min="15882" max="15882" width="8.85546875" style="64" customWidth="1"/>
    <col min="15883" max="15883" width="4.85546875" style="64" customWidth="1"/>
    <col min="15884" max="15884" width="9.140625" style="64" customWidth="1"/>
    <col min="15885" max="15885" width="9.42578125" style="64" customWidth="1"/>
    <col min="15886" max="15886" width="10" style="64" customWidth="1"/>
    <col min="15887" max="15887" width="5.28515625" style="64" customWidth="1"/>
    <col min="15888" max="15888" width="11.5703125" style="64" bestFit="1" customWidth="1"/>
    <col min="15889" max="16128" width="9.140625" style="64"/>
    <col min="16129" max="16129" width="2.5703125" style="64" customWidth="1"/>
    <col min="16130" max="16130" width="1.85546875" style="64" customWidth="1"/>
    <col min="16131" max="16131" width="8.5703125" style="64" customWidth="1"/>
    <col min="16132" max="16132" width="4.85546875" style="64" customWidth="1"/>
    <col min="16133" max="16133" width="4.42578125" style="64" customWidth="1"/>
    <col min="16134" max="16134" width="9.140625" style="64" customWidth="1"/>
    <col min="16135" max="16135" width="9.42578125" style="64" customWidth="1"/>
    <col min="16136" max="16136" width="8.5703125" style="64" customWidth="1"/>
    <col min="16137" max="16137" width="8" style="64" customWidth="1"/>
    <col min="16138" max="16138" width="8.85546875" style="64" customWidth="1"/>
    <col min="16139" max="16139" width="4.85546875" style="64" customWidth="1"/>
    <col min="16140" max="16140" width="9.140625" style="64" customWidth="1"/>
    <col min="16141" max="16141" width="9.42578125" style="64" customWidth="1"/>
    <col min="16142" max="16142" width="10" style="64" customWidth="1"/>
    <col min="16143" max="16143" width="5.28515625" style="64" customWidth="1"/>
    <col min="16144" max="16144" width="11.5703125" style="64" bestFit="1" customWidth="1"/>
    <col min="16145" max="16384" width="9.140625" style="64"/>
  </cols>
  <sheetData>
    <row r="32" ht="14.25" customHeight="1"/>
    <row r="33" spans="1:17" ht="14.25" customHeight="1"/>
    <row r="34" spans="1:17" ht="14.25" customHeight="1"/>
    <row r="35" spans="1:17" ht="18.75" customHeight="1"/>
    <row r="36" spans="1:17" ht="26.25" customHeight="1">
      <c r="C36" s="419" t="s">
        <v>89</v>
      </c>
      <c r="D36" s="419"/>
      <c r="E36" s="419"/>
      <c r="F36" s="419"/>
      <c r="G36" s="419"/>
      <c r="H36" s="419"/>
      <c r="I36" s="419"/>
      <c r="J36" s="419"/>
      <c r="K36" s="419"/>
      <c r="L36" s="419"/>
      <c r="M36" s="419"/>
    </row>
    <row r="37" spans="1:17" ht="12.75" customHeight="1">
      <c r="C37" s="419" t="s">
        <v>90</v>
      </c>
      <c r="D37" s="419"/>
      <c r="E37" s="419"/>
      <c r="F37" s="419"/>
      <c r="G37" s="419"/>
      <c r="H37" s="419"/>
      <c r="I37" s="419"/>
      <c r="J37" s="419"/>
      <c r="K37" s="419"/>
      <c r="L37" s="419"/>
      <c r="M37" s="419"/>
    </row>
    <row r="38" spans="1:17" ht="23.25" customHeight="1">
      <c r="C38" s="66" t="s">
        <v>91</v>
      </c>
      <c r="J38" s="67" t="s">
        <v>92</v>
      </c>
      <c r="K38" s="67"/>
      <c r="L38" s="67"/>
    </row>
    <row r="39" spans="1:17" s="69" customFormat="1" ht="31.5" customHeight="1">
      <c r="A39" s="420" t="s">
        <v>93</v>
      </c>
      <c r="B39" s="420" t="s">
        <v>3</v>
      </c>
      <c r="C39" s="420"/>
      <c r="D39" s="421" t="s">
        <v>94</v>
      </c>
      <c r="E39" s="421"/>
      <c r="F39" s="421" t="s">
        <v>95</v>
      </c>
      <c r="G39" s="421"/>
      <c r="H39" s="421" t="s">
        <v>96</v>
      </c>
      <c r="I39" s="421"/>
      <c r="J39" s="421" t="s">
        <v>97</v>
      </c>
      <c r="K39" s="421"/>
      <c r="L39" s="68" t="s">
        <v>98</v>
      </c>
      <c r="M39" s="421" t="s">
        <v>99</v>
      </c>
      <c r="N39" s="421"/>
      <c r="O39" s="421"/>
    </row>
    <row r="40" spans="1:17" s="69" customFormat="1" ht="37.5" customHeight="1">
      <c r="A40" s="396"/>
      <c r="B40" s="420"/>
      <c r="C40" s="420"/>
      <c r="D40" s="68">
        <v>2013</v>
      </c>
      <c r="E40" s="68">
        <v>2014</v>
      </c>
      <c r="F40" s="68">
        <v>2013</v>
      </c>
      <c r="G40" s="68">
        <v>2014</v>
      </c>
      <c r="H40" s="68">
        <v>2013</v>
      </c>
      <c r="I40" s="68">
        <v>2014</v>
      </c>
      <c r="J40" s="68">
        <v>2013</v>
      </c>
      <c r="K40" s="68">
        <v>2014</v>
      </c>
      <c r="L40" s="70">
        <v>2014</v>
      </c>
      <c r="M40" s="68">
        <v>2013</v>
      </c>
      <c r="N40" s="68">
        <v>2014</v>
      </c>
      <c r="O40" s="70" t="s">
        <v>100</v>
      </c>
    </row>
    <row r="41" spans="1:17" s="74" customFormat="1" ht="43.5" customHeight="1">
      <c r="A41" s="416">
        <v>1</v>
      </c>
      <c r="B41" s="418" t="s">
        <v>101</v>
      </c>
      <c r="C41" s="71" t="s">
        <v>102</v>
      </c>
      <c r="D41" s="72">
        <v>0</v>
      </c>
      <c r="E41" s="72">
        <v>0</v>
      </c>
      <c r="F41" s="72">
        <v>697250</v>
      </c>
      <c r="G41" s="72">
        <v>1618042</v>
      </c>
      <c r="H41" s="72">
        <v>340000</v>
      </c>
      <c r="I41" s="72">
        <v>485000</v>
      </c>
      <c r="J41" s="72">
        <v>3931000</v>
      </c>
      <c r="K41" s="72">
        <v>0</v>
      </c>
      <c r="L41" s="73">
        <v>4708540</v>
      </c>
      <c r="M41" s="72">
        <f>SUM(D41+F41+H41+J41)</f>
        <v>4968250</v>
      </c>
      <c r="N41" s="72">
        <f t="shared" ref="N41:N48" si="0">SUM(E41+G41+I41+K41+L41)</f>
        <v>6811582</v>
      </c>
      <c r="O41" s="72">
        <f>N41/M41*100</f>
        <v>137.10223921904091</v>
      </c>
    </row>
    <row r="42" spans="1:17" s="74" customFormat="1" ht="27" customHeight="1">
      <c r="A42" s="417"/>
      <c r="B42" s="418"/>
      <c r="C42" s="71" t="s">
        <v>103</v>
      </c>
      <c r="D42" s="72">
        <v>0.6</v>
      </c>
      <c r="E42" s="72">
        <v>16</v>
      </c>
      <c r="F42" s="72">
        <v>23813265.800000001</v>
      </c>
      <c r="G42" s="72">
        <v>30673658.5</v>
      </c>
      <c r="H42" s="72">
        <v>2884179.4</v>
      </c>
      <c r="I42" s="72">
        <v>2865614.7</v>
      </c>
      <c r="J42" s="72">
        <v>18457237.800000001</v>
      </c>
      <c r="K42" s="72">
        <v>0</v>
      </c>
      <c r="L42" s="73">
        <v>20064351.800000001</v>
      </c>
      <c r="M42" s="72">
        <f>SUM(D42+F42+H42+J42)</f>
        <v>45154683.600000001</v>
      </c>
      <c r="N42" s="72">
        <f t="shared" si="0"/>
        <v>53603641</v>
      </c>
      <c r="O42" s="72">
        <f t="shared" ref="O42:O48" si="1">N42/M42*100</f>
        <v>118.71114295660794</v>
      </c>
    </row>
    <row r="43" spans="1:17" s="74" customFormat="1" ht="33.75" customHeight="1">
      <c r="A43" s="417">
        <v>2</v>
      </c>
      <c r="B43" s="418" t="s">
        <v>104</v>
      </c>
      <c r="C43" s="71" t="s">
        <v>105</v>
      </c>
      <c r="D43" s="72">
        <v>0</v>
      </c>
      <c r="E43" s="72">
        <v>0</v>
      </c>
      <c r="F43" s="72">
        <v>2174880.2999999998</v>
      </c>
      <c r="G43" s="72">
        <v>2931516.3</v>
      </c>
      <c r="H43" s="72">
        <v>882525.5</v>
      </c>
      <c r="I43" s="72">
        <v>656800</v>
      </c>
      <c r="J43" s="72">
        <v>487515.3</v>
      </c>
      <c r="K43" s="72">
        <v>0</v>
      </c>
      <c r="L43" s="73">
        <v>159370.5</v>
      </c>
      <c r="M43" s="72">
        <f>SUM(D43+F43+H43+J43)</f>
        <v>3544921.0999999996</v>
      </c>
      <c r="N43" s="72">
        <f t="shared" si="0"/>
        <v>3747686.8</v>
      </c>
      <c r="O43" s="72">
        <f t="shared" si="1"/>
        <v>105.71989317336288</v>
      </c>
    </row>
    <row r="44" spans="1:17" s="74" customFormat="1" ht="24" customHeight="1">
      <c r="A44" s="417"/>
      <c r="B44" s="418"/>
      <c r="C44" s="71" t="s">
        <v>106</v>
      </c>
      <c r="D44" s="72">
        <v>986</v>
      </c>
      <c r="E44" s="72">
        <v>72</v>
      </c>
      <c r="F44" s="72">
        <v>23767411.300000001</v>
      </c>
      <c r="G44" s="72">
        <v>29454388</v>
      </c>
      <c r="H44" s="72">
        <v>2390936.5</v>
      </c>
      <c r="I44" s="72">
        <v>2686124.4</v>
      </c>
      <c r="J44" s="72">
        <v>21473910.600000001</v>
      </c>
      <c r="K44" s="72">
        <v>0</v>
      </c>
      <c r="L44" s="73">
        <v>24066369.399999999</v>
      </c>
      <c r="M44" s="72">
        <f>SUM(D44+F44+H44+J44)</f>
        <v>47633244.400000006</v>
      </c>
      <c r="N44" s="72">
        <f t="shared" si="0"/>
        <v>56206953.799999997</v>
      </c>
      <c r="O44" s="72">
        <f t="shared" si="1"/>
        <v>117.99942352866478</v>
      </c>
    </row>
    <row r="45" spans="1:17" s="74" customFormat="1" ht="34.5" customHeight="1">
      <c r="A45" s="75">
        <v>3</v>
      </c>
      <c r="B45" s="414" t="s">
        <v>107</v>
      </c>
      <c r="C45" s="414"/>
      <c r="D45" s="72">
        <v>0</v>
      </c>
      <c r="E45" s="72">
        <v>0</v>
      </c>
      <c r="F45" s="72">
        <v>26668292.699999999</v>
      </c>
      <c r="G45" s="72">
        <v>40286144.700000003</v>
      </c>
      <c r="H45" s="72">
        <v>3499087.3</v>
      </c>
      <c r="I45" s="72">
        <v>5296679.2</v>
      </c>
      <c r="J45" s="72">
        <v>9805830.5</v>
      </c>
      <c r="K45" s="72">
        <v>0</v>
      </c>
      <c r="L45" s="73">
        <v>14394775.1</v>
      </c>
      <c r="M45" s="72">
        <f>SUM(D45+F45+H45+J45)</f>
        <v>39973210.5</v>
      </c>
      <c r="N45" s="72">
        <f t="shared" si="0"/>
        <v>59977599.000000007</v>
      </c>
      <c r="O45" s="72">
        <f t="shared" si="1"/>
        <v>150.04448792022848</v>
      </c>
      <c r="P45" s="76"/>
      <c r="Q45" s="76"/>
    </row>
    <row r="46" spans="1:17" s="74" customFormat="1" ht="32.25" customHeight="1">
      <c r="A46" s="75"/>
      <c r="B46" s="414" t="s">
        <v>108</v>
      </c>
      <c r="C46" s="414"/>
      <c r="D46" s="72">
        <v>0</v>
      </c>
      <c r="E46" s="72">
        <v>0</v>
      </c>
      <c r="F46" s="72">
        <v>22696.2</v>
      </c>
      <c r="G46" s="72">
        <v>65362.9</v>
      </c>
      <c r="H46" s="72">
        <v>8249.2000000000007</v>
      </c>
      <c r="I46" s="72">
        <v>10822.3</v>
      </c>
      <c r="J46" s="72">
        <v>6623.5</v>
      </c>
      <c r="K46" s="72">
        <v>0</v>
      </c>
      <c r="L46" s="73">
        <v>149.51</v>
      </c>
      <c r="M46" s="72">
        <f>SUM(F46+H46+J46)</f>
        <v>37568.9</v>
      </c>
      <c r="N46" s="72">
        <f t="shared" si="0"/>
        <v>76334.709999999992</v>
      </c>
      <c r="O46" s="72">
        <f t="shared" si="1"/>
        <v>203.18590642792307</v>
      </c>
      <c r="P46" s="76"/>
    </row>
    <row r="47" spans="1:17" s="74" customFormat="1" ht="24" customHeight="1">
      <c r="A47" s="75"/>
      <c r="B47" s="414" t="s">
        <v>109</v>
      </c>
      <c r="C47" s="414"/>
      <c r="D47" s="72">
        <v>0</v>
      </c>
      <c r="E47" s="72">
        <v>0</v>
      </c>
      <c r="F47" s="72">
        <v>28418.2</v>
      </c>
      <c r="G47" s="72">
        <v>55631.199999999997</v>
      </c>
      <c r="H47" s="72">
        <v>10298.299999999999</v>
      </c>
      <c r="I47" s="72">
        <v>15920.9</v>
      </c>
      <c r="J47" s="72">
        <v>10104.299999999999</v>
      </c>
      <c r="K47" s="72">
        <v>0</v>
      </c>
      <c r="L47" s="73">
        <v>0</v>
      </c>
      <c r="M47" s="72">
        <f>SUM(F47+H47+J47)</f>
        <v>48820.800000000003</v>
      </c>
      <c r="N47" s="72">
        <f t="shared" si="0"/>
        <v>71552.099999999991</v>
      </c>
      <c r="O47" s="72">
        <f t="shared" si="1"/>
        <v>146.56068724805817</v>
      </c>
    </row>
    <row r="48" spans="1:17" s="74" customFormat="1" ht="45" customHeight="1" thickBot="1">
      <c r="A48" s="77">
        <v>4</v>
      </c>
      <c r="B48" s="415" t="s">
        <v>110</v>
      </c>
      <c r="C48" s="415"/>
      <c r="D48" s="78">
        <v>0</v>
      </c>
      <c r="E48" s="79">
        <v>0</v>
      </c>
      <c r="F48" s="79">
        <v>11014429.1</v>
      </c>
      <c r="G48" s="79">
        <v>12887913.1</v>
      </c>
      <c r="H48" s="78">
        <v>2472646.2000000002</v>
      </c>
      <c r="I48" s="79">
        <v>2975017.4</v>
      </c>
      <c r="J48" s="78">
        <v>4909820.5</v>
      </c>
      <c r="K48" s="79">
        <v>0</v>
      </c>
      <c r="L48" s="80">
        <v>5976826.2000000002</v>
      </c>
      <c r="M48" s="79">
        <f>D48+F48+H48+J48</f>
        <v>18396895.800000001</v>
      </c>
      <c r="N48" s="79">
        <f t="shared" si="0"/>
        <v>21839756.699999999</v>
      </c>
      <c r="O48" s="79">
        <f t="shared" si="1"/>
        <v>118.71435777768551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7">
    <mergeCell ref="C36:M36"/>
    <mergeCell ref="C37:M37"/>
    <mergeCell ref="A39:A40"/>
    <mergeCell ref="B39:C40"/>
    <mergeCell ref="D39:E39"/>
    <mergeCell ref="F39:G39"/>
    <mergeCell ref="H39:I39"/>
    <mergeCell ref="J39:K39"/>
    <mergeCell ref="M39:O39"/>
    <mergeCell ref="B47:C47"/>
    <mergeCell ref="B48:C48"/>
    <mergeCell ref="A41:A42"/>
    <mergeCell ref="B41:B42"/>
    <mergeCell ref="A43:A44"/>
    <mergeCell ref="B43:B44"/>
    <mergeCell ref="B45:C45"/>
    <mergeCell ref="B46:C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5" sqref="H5"/>
    </sheetView>
  </sheetViews>
  <sheetFormatPr defaultRowHeight="14.25"/>
  <cols>
    <col min="1" max="1" width="16.140625" style="93" customWidth="1"/>
    <col min="2" max="3" width="18.140625" style="93" customWidth="1"/>
    <col min="4" max="4" width="15.7109375" style="93" customWidth="1"/>
    <col min="5" max="5" width="12.7109375" style="93" customWidth="1"/>
    <col min="6" max="6" width="17.42578125" style="93" customWidth="1"/>
    <col min="7" max="256" width="9.140625" style="81"/>
    <col min="257" max="257" width="16.140625" style="81" customWidth="1"/>
    <col min="258" max="259" width="18.140625" style="81" customWidth="1"/>
    <col min="260" max="260" width="15.7109375" style="81" customWidth="1"/>
    <col min="261" max="261" width="12.7109375" style="81" customWidth="1"/>
    <col min="262" max="262" width="17.42578125" style="81" customWidth="1"/>
    <col min="263" max="512" width="9.140625" style="81"/>
    <col min="513" max="513" width="16.140625" style="81" customWidth="1"/>
    <col min="514" max="515" width="18.140625" style="81" customWidth="1"/>
    <col min="516" max="516" width="15.7109375" style="81" customWidth="1"/>
    <col min="517" max="517" width="12.7109375" style="81" customWidth="1"/>
    <col min="518" max="518" width="17.42578125" style="81" customWidth="1"/>
    <col min="519" max="768" width="9.140625" style="81"/>
    <col min="769" max="769" width="16.140625" style="81" customWidth="1"/>
    <col min="770" max="771" width="18.140625" style="81" customWidth="1"/>
    <col min="772" max="772" width="15.7109375" style="81" customWidth="1"/>
    <col min="773" max="773" width="12.7109375" style="81" customWidth="1"/>
    <col min="774" max="774" width="17.42578125" style="81" customWidth="1"/>
    <col min="775" max="1024" width="9.140625" style="81"/>
    <col min="1025" max="1025" width="16.140625" style="81" customWidth="1"/>
    <col min="1026" max="1027" width="18.140625" style="81" customWidth="1"/>
    <col min="1028" max="1028" width="15.7109375" style="81" customWidth="1"/>
    <col min="1029" max="1029" width="12.7109375" style="81" customWidth="1"/>
    <col min="1030" max="1030" width="17.42578125" style="81" customWidth="1"/>
    <col min="1031" max="1280" width="9.140625" style="81"/>
    <col min="1281" max="1281" width="16.140625" style="81" customWidth="1"/>
    <col min="1282" max="1283" width="18.140625" style="81" customWidth="1"/>
    <col min="1284" max="1284" width="15.7109375" style="81" customWidth="1"/>
    <col min="1285" max="1285" width="12.7109375" style="81" customWidth="1"/>
    <col min="1286" max="1286" width="17.42578125" style="81" customWidth="1"/>
    <col min="1287" max="1536" width="9.140625" style="81"/>
    <col min="1537" max="1537" width="16.140625" style="81" customWidth="1"/>
    <col min="1538" max="1539" width="18.140625" style="81" customWidth="1"/>
    <col min="1540" max="1540" width="15.7109375" style="81" customWidth="1"/>
    <col min="1541" max="1541" width="12.7109375" style="81" customWidth="1"/>
    <col min="1542" max="1542" width="17.42578125" style="81" customWidth="1"/>
    <col min="1543" max="1792" width="9.140625" style="81"/>
    <col min="1793" max="1793" width="16.140625" style="81" customWidth="1"/>
    <col min="1794" max="1795" width="18.140625" style="81" customWidth="1"/>
    <col min="1796" max="1796" width="15.7109375" style="81" customWidth="1"/>
    <col min="1797" max="1797" width="12.7109375" style="81" customWidth="1"/>
    <col min="1798" max="1798" width="17.42578125" style="81" customWidth="1"/>
    <col min="1799" max="2048" width="9.140625" style="81"/>
    <col min="2049" max="2049" width="16.140625" style="81" customWidth="1"/>
    <col min="2050" max="2051" width="18.140625" style="81" customWidth="1"/>
    <col min="2052" max="2052" width="15.7109375" style="81" customWidth="1"/>
    <col min="2053" max="2053" width="12.7109375" style="81" customWidth="1"/>
    <col min="2054" max="2054" width="17.42578125" style="81" customWidth="1"/>
    <col min="2055" max="2304" width="9.140625" style="81"/>
    <col min="2305" max="2305" width="16.140625" style="81" customWidth="1"/>
    <col min="2306" max="2307" width="18.140625" style="81" customWidth="1"/>
    <col min="2308" max="2308" width="15.7109375" style="81" customWidth="1"/>
    <col min="2309" max="2309" width="12.7109375" style="81" customWidth="1"/>
    <col min="2310" max="2310" width="17.42578125" style="81" customWidth="1"/>
    <col min="2311" max="2560" width="9.140625" style="81"/>
    <col min="2561" max="2561" width="16.140625" style="81" customWidth="1"/>
    <col min="2562" max="2563" width="18.140625" style="81" customWidth="1"/>
    <col min="2564" max="2564" width="15.7109375" style="81" customWidth="1"/>
    <col min="2565" max="2565" width="12.7109375" style="81" customWidth="1"/>
    <col min="2566" max="2566" width="17.42578125" style="81" customWidth="1"/>
    <col min="2567" max="2816" width="9.140625" style="81"/>
    <col min="2817" max="2817" width="16.140625" style="81" customWidth="1"/>
    <col min="2818" max="2819" width="18.140625" style="81" customWidth="1"/>
    <col min="2820" max="2820" width="15.7109375" style="81" customWidth="1"/>
    <col min="2821" max="2821" width="12.7109375" style="81" customWidth="1"/>
    <col min="2822" max="2822" width="17.42578125" style="81" customWidth="1"/>
    <col min="2823" max="3072" width="9.140625" style="81"/>
    <col min="3073" max="3073" width="16.140625" style="81" customWidth="1"/>
    <col min="3074" max="3075" width="18.140625" style="81" customWidth="1"/>
    <col min="3076" max="3076" width="15.7109375" style="81" customWidth="1"/>
    <col min="3077" max="3077" width="12.7109375" style="81" customWidth="1"/>
    <col min="3078" max="3078" width="17.42578125" style="81" customWidth="1"/>
    <col min="3079" max="3328" width="9.140625" style="81"/>
    <col min="3329" max="3329" width="16.140625" style="81" customWidth="1"/>
    <col min="3330" max="3331" width="18.140625" style="81" customWidth="1"/>
    <col min="3332" max="3332" width="15.7109375" style="81" customWidth="1"/>
    <col min="3333" max="3333" width="12.7109375" style="81" customWidth="1"/>
    <col min="3334" max="3334" width="17.42578125" style="81" customWidth="1"/>
    <col min="3335" max="3584" width="9.140625" style="81"/>
    <col min="3585" max="3585" width="16.140625" style="81" customWidth="1"/>
    <col min="3586" max="3587" width="18.140625" style="81" customWidth="1"/>
    <col min="3588" max="3588" width="15.7109375" style="81" customWidth="1"/>
    <col min="3589" max="3589" width="12.7109375" style="81" customWidth="1"/>
    <col min="3590" max="3590" width="17.42578125" style="81" customWidth="1"/>
    <col min="3591" max="3840" width="9.140625" style="81"/>
    <col min="3841" max="3841" width="16.140625" style="81" customWidth="1"/>
    <col min="3842" max="3843" width="18.140625" style="81" customWidth="1"/>
    <col min="3844" max="3844" width="15.7109375" style="81" customWidth="1"/>
    <col min="3845" max="3845" width="12.7109375" style="81" customWidth="1"/>
    <col min="3846" max="3846" width="17.42578125" style="81" customWidth="1"/>
    <col min="3847" max="4096" width="9.140625" style="81"/>
    <col min="4097" max="4097" width="16.140625" style="81" customWidth="1"/>
    <col min="4098" max="4099" width="18.140625" style="81" customWidth="1"/>
    <col min="4100" max="4100" width="15.7109375" style="81" customWidth="1"/>
    <col min="4101" max="4101" width="12.7109375" style="81" customWidth="1"/>
    <col min="4102" max="4102" width="17.42578125" style="81" customWidth="1"/>
    <col min="4103" max="4352" width="9.140625" style="81"/>
    <col min="4353" max="4353" width="16.140625" style="81" customWidth="1"/>
    <col min="4354" max="4355" width="18.140625" style="81" customWidth="1"/>
    <col min="4356" max="4356" width="15.7109375" style="81" customWidth="1"/>
    <col min="4357" max="4357" width="12.7109375" style="81" customWidth="1"/>
    <col min="4358" max="4358" width="17.42578125" style="81" customWidth="1"/>
    <col min="4359" max="4608" width="9.140625" style="81"/>
    <col min="4609" max="4609" width="16.140625" style="81" customWidth="1"/>
    <col min="4610" max="4611" width="18.140625" style="81" customWidth="1"/>
    <col min="4612" max="4612" width="15.7109375" style="81" customWidth="1"/>
    <col min="4613" max="4613" width="12.7109375" style="81" customWidth="1"/>
    <col min="4614" max="4614" width="17.42578125" style="81" customWidth="1"/>
    <col min="4615" max="4864" width="9.140625" style="81"/>
    <col min="4865" max="4865" width="16.140625" style="81" customWidth="1"/>
    <col min="4866" max="4867" width="18.140625" style="81" customWidth="1"/>
    <col min="4868" max="4868" width="15.7109375" style="81" customWidth="1"/>
    <col min="4869" max="4869" width="12.7109375" style="81" customWidth="1"/>
    <col min="4870" max="4870" width="17.42578125" style="81" customWidth="1"/>
    <col min="4871" max="5120" width="9.140625" style="81"/>
    <col min="5121" max="5121" width="16.140625" style="81" customWidth="1"/>
    <col min="5122" max="5123" width="18.140625" style="81" customWidth="1"/>
    <col min="5124" max="5124" width="15.7109375" style="81" customWidth="1"/>
    <col min="5125" max="5125" width="12.7109375" style="81" customWidth="1"/>
    <col min="5126" max="5126" width="17.42578125" style="81" customWidth="1"/>
    <col min="5127" max="5376" width="9.140625" style="81"/>
    <col min="5377" max="5377" width="16.140625" style="81" customWidth="1"/>
    <col min="5378" max="5379" width="18.140625" style="81" customWidth="1"/>
    <col min="5380" max="5380" width="15.7109375" style="81" customWidth="1"/>
    <col min="5381" max="5381" width="12.7109375" style="81" customWidth="1"/>
    <col min="5382" max="5382" width="17.42578125" style="81" customWidth="1"/>
    <col min="5383" max="5632" width="9.140625" style="81"/>
    <col min="5633" max="5633" width="16.140625" style="81" customWidth="1"/>
    <col min="5634" max="5635" width="18.140625" style="81" customWidth="1"/>
    <col min="5636" max="5636" width="15.7109375" style="81" customWidth="1"/>
    <col min="5637" max="5637" width="12.7109375" style="81" customWidth="1"/>
    <col min="5638" max="5638" width="17.42578125" style="81" customWidth="1"/>
    <col min="5639" max="5888" width="9.140625" style="81"/>
    <col min="5889" max="5889" width="16.140625" style="81" customWidth="1"/>
    <col min="5890" max="5891" width="18.140625" style="81" customWidth="1"/>
    <col min="5892" max="5892" width="15.7109375" style="81" customWidth="1"/>
    <col min="5893" max="5893" width="12.7109375" style="81" customWidth="1"/>
    <col min="5894" max="5894" width="17.42578125" style="81" customWidth="1"/>
    <col min="5895" max="6144" width="9.140625" style="81"/>
    <col min="6145" max="6145" width="16.140625" style="81" customWidth="1"/>
    <col min="6146" max="6147" width="18.140625" style="81" customWidth="1"/>
    <col min="6148" max="6148" width="15.7109375" style="81" customWidth="1"/>
    <col min="6149" max="6149" width="12.7109375" style="81" customWidth="1"/>
    <col min="6150" max="6150" width="17.42578125" style="81" customWidth="1"/>
    <col min="6151" max="6400" width="9.140625" style="81"/>
    <col min="6401" max="6401" width="16.140625" style="81" customWidth="1"/>
    <col min="6402" max="6403" width="18.140625" style="81" customWidth="1"/>
    <col min="6404" max="6404" width="15.7109375" style="81" customWidth="1"/>
    <col min="6405" max="6405" width="12.7109375" style="81" customWidth="1"/>
    <col min="6406" max="6406" width="17.42578125" style="81" customWidth="1"/>
    <col min="6407" max="6656" width="9.140625" style="81"/>
    <col min="6657" max="6657" width="16.140625" style="81" customWidth="1"/>
    <col min="6658" max="6659" width="18.140625" style="81" customWidth="1"/>
    <col min="6660" max="6660" width="15.7109375" style="81" customWidth="1"/>
    <col min="6661" max="6661" width="12.7109375" style="81" customWidth="1"/>
    <col min="6662" max="6662" width="17.42578125" style="81" customWidth="1"/>
    <col min="6663" max="6912" width="9.140625" style="81"/>
    <col min="6913" max="6913" width="16.140625" style="81" customWidth="1"/>
    <col min="6914" max="6915" width="18.140625" style="81" customWidth="1"/>
    <col min="6916" max="6916" width="15.7109375" style="81" customWidth="1"/>
    <col min="6917" max="6917" width="12.7109375" style="81" customWidth="1"/>
    <col min="6918" max="6918" width="17.42578125" style="81" customWidth="1"/>
    <col min="6919" max="7168" width="9.140625" style="81"/>
    <col min="7169" max="7169" width="16.140625" style="81" customWidth="1"/>
    <col min="7170" max="7171" width="18.140625" style="81" customWidth="1"/>
    <col min="7172" max="7172" width="15.7109375" style="81" customWidth="1"/>
    <col min="7173" max="7173" width="12.7109375" style="81" customWidth="1"/>
    <col min="7174" max="7174" width="17.42578125" style="81" customWidth="1"/>
    <col min="7175" max="7424" width="9.140625" style="81"/>
    <col min="7425" max="7425" width="16.140625" style="81" customWidth="1"/>
    <col min="7426" max="7427" width="18.140625" style="81" customWidth="1"/>
    <col min="7428" max="7428" width="15.7109375" style="81" customWidth="1"/>
    <col min="7429" max="7429" width="12.7109375" style="81" customWidth="1"/>
    <col min="7430" max="7430" width="17.42578125" style="81" customWidth="1"/>
    <col min="7431" max="7680" width="9.140625" style="81"/>
    <col min="7681" max="7681" width="16.140625" style="81" customWidth="1"/>
    <col min="7682" max="7683" width="18.140625" style="81" customWidth="1"/>
    <col min="7684" max="7684" width="15.7109375" style="81" customWidth="1"/>
    <col min="7685" max="7685" width="12.7109375" style="81" customWidth="1"/>
    <col min="7686" max="7686" width="17.42578125" style="81" customWidth="1"/>
    <col min="7687" max="7936" width="9.140625" style="81"/>
    <col min="7937" max="7937" width="16.140625" style="81" customWidth="1"/>
    <col min="7938" max="7939" width="18.140625" style="81" customWidth="1"/>
    <col min="7940" max="7940" width="15.7109375" style="81" customWidth="1"/>
    <col min="7941" max="7941" width="12.7109375" style="81" customWidth="1"/>
    <col min="7942" max="7942" width="17.42578125" style="81" customWidth="1"/>
    <col min="7943" max="8192" width="9.140625" style="81"/>
    <col min="8193" max="8193" width="16.140625" style="81" customWidth="1"/>
    <col min="8194" max="8195" width="18.140625" style="81" customWidth="1"/>
    <col min="8196" max="8196" width="15.7109375" style="81" customWidth="1"/>
    <col min="8197" max="8197" width="12.7109375" style="81" customWidth="1"/>
    <col min="8198" max="8198" width="17.42578125" style="81" customWidth="1"/>
    <col min="8199" max="8448" width="9.140625" style="81"/>
    <col min="8449" max="8449" width="16.140625" style="81" customWidth="1"/>
    <col min="8450" max="8451" width="18.140625" style="81" customWidth="1"/>
    <col min="8452" max="8452" width="15.7109375" style="81" customWidth="1"/>
    <col min="8453" max="8453" width="12.7109375" style="81" customWidth="1"/>
    <col min="8454" max="8454" width="17.42578125" style="81" customWidth="1"/>
    <col min="8455" max="8704" width="9.140625" style="81"/>
    <col min="8705" max="8705" width="16.140625" style="81" customWidth="1"/>
    <col min="8706" max="8707" width="18.140625" style="81" customWidth="1"/>
    <col min="8708" max="8708" width="15.7109375" style="81" customWidth="1"/>
    <col min="8709" max="8709" width="12.7109375" style="81" customWidth="1"/>
    <col min="8710" max="8710" width="17.42578125" style="81" customWidth="1"/>
    <col min="8711" max="8960" width="9.140625" style="81"/>
    <col min="8961" max="8961" width="16.140625" style="81" customWidth="1"/>
    <col min="8962" max="8963" width="18.140625" style="81" customWidth="1"/>
    <col min="8964" max="8964" width="15.7109375" style="81" customWidth="1"/>
    <col min="8965" max="8965" width="12.7109375" style="81" customWidth="1"/>
    <col min="8966" max="8966" width="17.42578125" style="81" customWidth="1"/>
    <col min="8967" max="9216" width="9.140625" style="81"/>
    <col min="9217" max="9217" width="16.140625" style="81" customWidth="1"/>
    <col min="9218" max="9219" width="18.140625" style="81" customWidth="1"/>
    <col min="9220" max="9220" width="15.7109375" style="81" customWidth="1"/>
    <col min="9221" max="9221" width="12.7109375" style="81" customWidth="1"/>
    <col min="9222" max="9222" width="17.42578125" style="81" customWidth="1"/>
    <col min="9223" max="9472" width="9.140625" style="81"/>
    <col min="9473" max="9473" width="16.140625" style="81" customWidth="1"/>
    <col min="9474" max="9475" width="18.140625" style="81" customWidth="1"/>
    <col min="9476" max="9476" width="15.7109375" style="81" customWidth="1"/>
    <col min="9477" max="9477" width="12.7109375" style="81" customWidth="1"/>
    <col min="9478" max="9478" width="17.42578125" style="81" customWidth="1"/>
    <col min="9479" max="9728" width="9.140625" style="81"/>
    <col min="9729" max="9729" width="16.140625" style="81" customWidth="1"/>
    <col min="9730" max="9731" width="18.140625" style="81" customWidth="1"/>
    <col min="9732" max="9732" width="15.7109375" style="81" customWidth="1"/>
    <col min="9733" max="9733" width="12.7109375" style="81" customWidth="1"/>
    <col min="9734" max="9734" width="17.42578125" style="81" customWidth="1"/>
    <col min="9735" max="9984" width="9.140625" style="81"/>
    <col min="9985" max="9985" width="16.140625" style="81" customWidth="1"/>
    <col min="9986" max="9987" width="18.140625" style="81" customWidth="1"/>
    <col min="9988" max="9988" width="15.7109375" style="81" customWidth="1"/>
    <col min="9989" max="9989" width="12.7109375" style="81" customWidth="1"/>
    <col min="9990" max="9990" width="17.42578125" style="81" customWidth="1"/>
    <col min="9991" max="10240" width="9.140625" style="81"/>
    <col min="10241" max="10241" width="16.140625" style="81" customWidth="1"/>
    <col min="10242" max="10243" width="18.140625" style="81" customWidth="1"/>
    <col min="10244" max="10244" width="15.7109375" style="81" customWidth="1"/>
    <col min="10245" max="10245" width="12.7109375" style="81" customWidth="1"/>
    <col min="10246" max="10246" width="17.42578125" style="81" customWidth="1"/>
    <col min="10247" max="10496" width="9.140625" style="81"/>
    <col min="10497" max="10497" width="16.140625" style="81" customWidth="1"/>
    <col min="10498" max="10499" width="18.140625" style="81" customWidth="1"/>
    <col min="10500" max="10500" width="15.7109375" style="81" customWidth="1"/>
    <col min="10501" max="10501" width="12.7109375" style="81" customWidth="1"/>
    <col min="10502" max="10502" width="17.42578125" style="81" customWidth="1"/>
    <col min="10503" max="10752" width="9.140625" style="81"/>
    <col min="10753" max="10753" width="16.140625" style="81" customWidth="1"/>
    <col min="10754" max="10755" width="18.140625" style="81" customWidth="1"/>
    <col min="10756" max="10756" width="15.7109375" style="81" customWidth="1"/>
    <col min="10757" max="10757" width="12.7109375" style="81" customWidth="1"/>
    <col min="10758" max="10758" width="17.42578125" style="81" customWidth="1"/>
    <col min="10759" max="11008" width="9.140625" style="81"/>
    <col min="11009" max="11009" width="16.140625" style="81" customWidth="1"/>
    <col min="11010" max="11011" width="18.140625" style="81" customWidth="1"/>
    <col min="11012" max="11012" width="15.7109375" style="81" customWidth="1"/>
    <col min="11013" max="11013" width="12.7109375" style="81" customWidth="1"/>
    <col min="11014" max="11014" width="17.42578125" style="81" customWidth="1"/>
    <col min="11015" max="11264" width="9.140625" style="81"/>
    <col min="11265" max="11265" width="16.140625" style="81" customWidth="1"/>
    <col min="11266" max="11267" width="18.140625" style="81" customWidth="1"/>
    <col min="11268" max="11268" width="15.7109375" style="81" customWidth="1"/>
    <col min="11269" max="11269" width="12.7109375" style="81" customWidth="1"/>
    <col min="11270" max="11270" width="17.42578125" style="81" customWidth="1"/>
    <col min="11271" max="11520" width="9.140625" style="81"/>
    <col min="11521" max="11521" width="16.140625" style="81" customWidth="1"/>
    <col min="11522" max="11523" width="18.140625" style="81" customWidth="1"/>
    <col min="11524" max="11524" width="15.7109375" style="81" customWidth="1"/>
    <col min="11525" max="11525" width="12.7109375" style="81" customWidth="1"/>
    <col min="11526" max="11526" width="17.42578125" style="81" customWidth="1"/>
    <col min="11527" max="11776" width="9.140625" style="81"/>
    <col min="11777" max="11777" width="16.140625" style="81" customWidth="1"/>
    <col min="11778" max="11779" width="18.140625" style="81" customWidth="1"/>
    <col min="11780" max="11780" width="15.7109375" style="81" customWidth="1"/>
    <col min="11781" max="11781" width="12.7109375" style="81" customWidth="1"/>
    <col min="11782" max="11782" width="17.42578125" style="81" customWidth="1"/>
    <col min="11783" max="12032" width="9.140625" style="81"/>
    <col min="12033" max="12033" width="16.140625" style="81" customWidth="1"/>
    <col min="12034" max="12035" width="18.140625" style="81" customWidth="1"/>
    <col min="12036" max="12036" width="15.7109375" style="81" customWidth="1"/>
    <col min="12037" max="12037" width="12.7109375" style="81" customWidth="1"/>
    <col min="12038" max="12038" width="17.42578125" style="81" customWidth="1"/>
    <col min="12039" max="12288" width="9.140625" style="81"/>
    <col min="12289" max="12289" width="16.140625" style="81" customWidth="1"/>
    <col min="12290" max="12291" width="18.140625" style="81" customWidth="1"/>
    <col min="12292" max="12292" width="15.7109375" style="81" customWidth="1"/>
    <col min="12293" max="12293" width="12.7109375" style="81" customWidth="1"/>
    <col min="12294" max="12294" width="17.42578125" style="81" customWidth="1"/>
    <col min="12295" max="12544" width="9.140625" style="81"/>
    <col min="12545" max="12545" width="16.140625" style="81" customWidth="1"/>
    <col min="12546" max="12547" width="18.140625" style="81" customWidth="1"/>
    <col min="12548" max="12548" width="15.7109375" style="81" customWidth="1"/>
    <col min="12549" max="12549" width="12.7109375" style="81" customWidth="1"/>
    <col min="12550" max="12550" width="17.42578125" style="81" customWidth="1"/>
    <col min="12551" max="12800" width="9.140625" style="81"/>
    <col min="12801" max="12801" width="16.140625" style="81" customWidth="1"/>
    <col min="12802" max="12803" width="18.140625" style="81" customWidth="1"/>
    <col min="12804" max="12804" width="15.7109375" style="81" customWidth="1"/>
    <col min="12805" max="12805" width="12.7109375" style="81" customWidth="1"/>
    <col min="12806" max="12806" width="17.42578125" style="81" customWidth="1"/>
    <col min="12807" max="13056" width="9.140625" style="81"/>
    <col min="13057" max="13057" width="16.140625" style="81" customWidth="1"/>
    <col min="13058" max="13059" width="18.140625" style="81" customWidth="1"/>
    <col min="13060" max="13060" width="15.7109375" style="81" customWidth="1"/>
    <col min="13061" max="13061" width="12.7109375" style="81" customWidth="1"/>
    <col min="13062" max="13062" width="17.42578125" style="81" customWidth="1"/>
    <col min="13063" max="13312" width="9.140625" style="81"/>
    <col min="13313" max="13313" width="16.140625" style="81" customWidth="1"/>
    <col min="13314" max="13315" width="18.140625" style="81" customWidth="1"/>
    <col min="13316" max="13316" width="15.7109375" style="81" customWidth="1"/>
    <col min="13317" max="13317" width="12.7109375" style="81" customWidth="1"/>
    <col min="13318" max="13318" width="17.42578125" style="81" customWidth="1"/>
    <col min="13319" max="13568" width="9.140625" style="81"/>
    <col min="13569" max="13569" width="16.140625" style="81" customWidth="1"/>
    <col min="13570" max="13571" width="18.140625" style="81" customWidth="1"/>
    <col min="13572" max="13572" width="15.7109375" style="81" customWidth="1"/>
    <col min="13573" max="13573" width="12.7109375" style="81" customWidth="1"/>
    <col min="13574" max="13574" width="17.42578125" style="81" customWidth="1"/>
    <col min="13575" max="13824" width="9.140625" style="81"/>
    <col min="13825" max="13825" width="16.140625" style="81" customWidth="1"/>
    <col min="13826" max="13827" width="18.140625" style="81" customWidth="1"/>
    <col min="13828" max="13828" width="15.7109375" style="81" customWidth="1"/>
    <col min="13829" max="13829" width="12.7109375" style="81" customWidth="1"/>
    <col min="13830" max="13830" width="17.42578125" style="81" customWidth="1"/>
    <col min="13831" max="14080" width="9.140625" style="81"/>
    <col min="14081" max="14081" width="16.140625" style="81" customWidth="1"/>
    <col min="14082" max="14083" width="18.140625" style="81" customWidth="1"/>
    <col min="14084" max="14084" width="15.7109375" style="81" customWidth="1"/>
    <col min="14085" max="14085" width="12.7109375" style="81" customWidth="1"/>
    <col min="14086" max="14086" width="17.42578125" style="81" customWidth="1"/>
    <col min="14087" max="14336" width="9.140625" style="81"/>
    <col min="14337" max="14337" width="16.140625" style="81" customWidth="1"/>
    <col min="14338" max="14339" width="18.140625" style="81" customWidth="1"/>
    <col min="14340" max="14340" width="15.7109375" style="81" customWidth="1"/>
    <col min="14341" max="14341" width="12.7109375" style="81" customWidth="1"/>
    <col min="14342" max="14342" width="17.42578125" style="81" customWidth="1"/>
    <col min="14343" max="14592" width="9.140625" style="81"/>
    <col min="14593" max="14593" width="16.140625" style="81" customWidth="1"/>
    <col min="14594" max="14595" width="18.140625" style="81" customWidth="1"/>
    <col min="14596" max="14596" width="15.7109375" style="81" customWidth="1"/>
    <col min="14597" max="14597" width="12.7109375" style="81" customWidth="1"/>
    <col min="14598" max="14598" width="17.42578125" style="81" customWidth="1"/>
    <col min="14599" max="14848" width="9.140625" style="81"/>
    <col min="14849" max="14849" width="16.140625" style="81" customWidth="1"/>
    <col min="14850" max="14851" width="18.140625" style="81" customWidth="1"/>
    <col min="14852" max="14852" width="15.7109375" style="81" customWidth="1"/>
    <col min="14853" max="14853" width="12.7109375" style="81" customWidth="1"/>
    <col min="14854" max="14854" width="17.42578125" style="81" customWidth="1"/>
    <col min="14855" max="15104" width="9.140625" style="81"/>
    <col min="15105" max="15105" width="16.140625" style="81" customWidth="1"/>
    <col min="15106" max="15107" width="18.140625" style="81" customWidth="1"/>
    <col min="15108" max="15108" width="15.7109375" style="81" customWidth="1"/>
    <col min="15109" max="15109" width="12.7109375" style="81" customWidth="1"/>
    <col min="15110" max="15110" width="17.42578125" style="81" customWidth="1"/>
    <col min="15111" max="15360" width="9.140625" style="81"/>
    <col min="15361" max="15361" width="16.140625" style="81" customWidth="1"/>
    <col min="15362" max="15363" width="18.140625" style="81" customWidth="1"/>
    <col min="15364" max="15364" width="15.7109375" style="81" customWidth="1"/>
    <col min="15365" max="15365" width="12.7109375" style="81" customWidth="1"/>
    <col min="15366" max="15366" width="17.42578125" style="81" customWidth="1"/>
    <col min="15367" max="15616" width="9.140625" style="81"/>
    <col min="15617" max="15617" width="16.140625" style="81" customWidth="1"/>
    <col min="15618" max="15619" width="18.140625" style="81" customWidth="1"/>
    <col min="15620" max="15620" width="15.7109375" style="81" customWidth="1"/>
    <col min="15621" max="15621" width="12.7109375" style="81" customWidth="1"/>
    <col min="15622" max="15622" width="17.42578125" style="81" customWidth="1"/>
    <col min="15623" max="15872" width="9.140625" style="81"/>
    <col min="15873" max="15873" width="16.140625" style="81" customWidth="1"/>
    <col min="15874" max="15875" width="18.140625" style="81" customWidth="1"/>
    <col min="15876" max="15876" width="15.7109375" style="81" customWidth="1"/>
    <col min="15877" max="15877" width="12.7109375" style="81" customWidth="1"/>
    <col min="15878" max="15878" width="17.42578125" style="81" customWidth="1"/>
    <col min="15879" max="16128" width="9.140625" style="81"/>
    <col min="16129" max="16129" width="16.140625" style="81" customWidth="1"/>
    <col min="16130" max="16131" width="18.140625" style="81" customWidth="1"/>
    <col min="16132" max="16132" width="15.7109375" style="81" customWidth="1"/>
    <col min="16133" max="16133" width="12.7109375" style="81" customWidth="1"/>
    <col min="16134" max="16134" width="17.42578125" style="81" customWidth="1"/>
    <col min="16135" max="16384" width="9.140625" style="81"/>
  </cols>
  <sheetData>
    <row r="1" spans="1:6">
      <c r="A1" s="422" t="s">
        <v>111</v>
      </c>
      <c r="B1" s="422"/>
      <c r="C1" s="422"/>
      <c r="D1" s="422"/>
      <c r="E1" s="422"/>
      <c r="F1" s="422"/>
    </row>
    <row r="2" spans="1:6">
      <c r="A2" s="82" t="s">
        <v>112</v>
      </c>
      <c r="B2" s="82"/>
      <c r="C2" s="82"/>
      <c r="D2" s="82"/>
      <c r="E2" s="82"/>
      <c r="F2" s="82"/>
    </row>
    <row r="3" spans="1:6" ht="13.5" customHeight="1">
      <c r="A3" s="82"/>
      <c r="B3" s="82"/>
      <c r="C3" s="82"/>
      <c r="D3" s="82"/>
      <c r="E3" s="82"/>
      <c r="F3" s="82"/>
    </row>
    <row r="4" spans="1:6" ht="13.5" customHeight="1">
      <c r="A4" s="423" t="s">
        <v>113</v>
      </c>
      <c r="B4" s="423" t="s">
        <v>114</v>
      </c>
      <c r="C4" s="423" t="s">
        <v>115</v>
      </c>
      <c r="D4" s="423" t="s">
        <v>116</v>
      </c>
      <c r="E4" s="423" t="s">
        <v>117</v>
      </c>
      <c r="F4" s="423" t="s">
        <v>118</v>
      </c>
    </row>
    <row r="5" spans="1:6" s="83" customFormat="1" ht="44.25" customHeight="1">
      <c r="A5" s="424"/>
      <c r="B5" s="424"/>
      <c r="C5" s="424"/>
      <c r="D5" s="424"/>
      <c r="E5" s="424"/>
      <c r="F5" s="424"/>
    </row>
    <row r="6" spans="1:6" s="84" customFormat="1" ht="2.25" customHeight="1">
      <c r="A6" s="424"/>
      <c r="B6" s="425"/>
      <c r="C6" s="424"/>
      <c r="D6" s="424"/>
      <c r="E6" s="424"/>
      <c r="F6" s="424"/>
    </row>
    <row r="7" spans="1:6" s="84" customFormat="1" ht="13.5" customHeight="1">
      <c r="A7" s="85" t="s">
        <v>49</v>
      </c>
      <c r="B7" s="86">
        <v>1043</v>
      </c>
      <c r="C7" s="87">
        <v>4</v>
      </c>
      <c r="D7" s="87">
        <v>3</v>
      </c>
      <c r="E7" s="87">
        <v>1</v>
      </c>
      <c r="F7" s="88">
        <f>D7/B7*10000</f>
        <v>28.763183125599234</v>
      </c>
    </row>
    <row r="8" spans="1:6" s="84" customFormat="1" ht="13.5" customHeight="1">
      <c r="A8" s="89" t="s">
        <v>50</v>
      </c>
      <c r="B8" s="86">
        <v>1329</v>
      </c>
      <c r="C8" s="90">
        <v>35</v>
      </c>
      <c r="D8" s="90">
        <v>12</v>
      </c>
      <c r="E8" s="90">
        <v>8</v>
      </c>
      <c r="F8" s="91">
        <f t="shared" ref="F8:F21" si="0">D8/B8*10000</f>
        <v>90.293453724604959</v>
      </c>
    </row>
    <row r="9" spans="1:6" s="84" customFormat="1" ht="13.5" customHeight="1">
      <c r="A9" s="89" t="s">
        <v>51</v>
      </c>
      <c r="B9" s="86">
        <v>1028</v>
      </c>
      <c r="C9" s="90">
        <v>39</v>
      </c>
      <c r="D9" s="90">
        <v>30</v>
      </c>
      <c r="E9" s="90">
        <v>10</v>
      </c>
      <c r="F9" s="91">
        <f t="shared" si="0"/>
        <v>291.82879377431908</v>
      </c>
    </row>
    <row r="10" spans="1:6" s="84" customFormat="1" ht="13.5" customHeight="1">
      <c r="A10" s="89" t="s">
        <v>52</v>
      </c>
      <c r="B10" s="86">
        <v>660</v>
      </c>
      <c r="C10" s="90">
        <v>10</v>
      </c>
      <c r="D10" s="90">
        <v>0</v>
      </c>
      <c r="E10" s="90">
        <v>0</v>
      </c>
      <c r="F10" s="91">
        <f t="shared" si="0"/>
        <v>0</v>
      </c>
    </row>
    <row r="11" spans="1:6" s="84" customFormat="1" ht="13.5" customHeight="1">
      <c r="A11" s="89" t="s">
        <v>53</v>
      </c>
      <c r="B11" s="86">
        <v>751</v>
      </c>
      <c r="C11" s="90">
        <v>51</v>
      </c>
      <c r="D11" s="90">
        <v>40</v>
      </c>
      <c r="E11" s="90">
        <v>18</v>
      </c>
      <c r="F11" s="91">
        <f>D11/B11*10000</f>
        <v>532.62316910785614</v>
      </c>
    </row>
    <row r="12" spans="1:6" s="84" customFormat="1" ht="13.5" customHeight="1">
      <c r="A12" s="89" t="s">
        <v>54</v>
      </c>
      <c r="B12" s="86">
        <v>976</v>
      </c>
      <c r="C12" s="90">
        <v>66</v>
      </c>
      <c r="D12" s="90">
        <v>47</v>
      </c>
      <c r="E12" s="90">
        <v>21</v>
      </c>
      <c r="F12" s="91">
        <f t="shared" si="0"/>
        <v>481.55737704918033</v>
      </c>
    </row>
    <row r="13" spans="1:6" s="84" customFormat="1" ht="13.5" customHeight="1">
      <c r="A13" s="89" t="s">
        <v>55</v>
      </c>
      <c r="B13" s="86">
        <v>1403</v>
      </c>
      <c r="C13" s="90">
        <v>43</v>
      </c>
      <c r="D13" s="90">
        <v>37</v>
      </c>
      <c r="E13" s="90">
        <v>17</v>
      </c>
      <c r="F13" s="91">
        <f t="shared" si="0"/>
        <v>263.72059871703493</v>
      </c>
    </row>
    <row r="14" spans="1:6" s="84" customFormat="1" ht="13.5" customHeight="1">
      <c r="A14" s="89" t="s">
        <v>56</v>
      </c>
      <c r="B14" s="86">
        <v>1544</v>
      </c>
      <c r="C14" s="90">
        <v>41</v>
      </c>
      <c r="D14" s="90">
        <v>27</v>
      </c>
      <c r="E14" s="90">
        <v>10</v>
      </c>
      <c r="F14" s="91">
        <f t="shared" si="0"/>
        <v>174.87046632124353</v>
      </c>
    </row>
    <row r="15" spans="1:6" s="84" customFormat="1" ht="13.5" customHeight="1">
      <c r="A15" s="89" t="s">
        <v>57</v>
      </c>
      <c r="B15" s="86">
        <v>1556</v>
      </c>
      <c r="C15" s="90">
        <v>17</v>
      </c>
      <c r="D15" s="90">
        <v>15</v>
      </c>
      <c r="E15" s="90">
        <v>7</v>
      </c>
      <c r="F15" s="91">
        <f t="shared" si="0"/>
        <v>96.401028277634964</v>
      </c>
    </row>
    <row r="16" spans="1:6" s="84" customFormat="1" ht="13.5" customHeight="1">
      <c r="A16" s="89" t="s">
        <v>58</v>
      </c>
      <c r="B16" s="86">
        <v>1257</v>
      </c>
      <c r="C16" s="90">
        <v>3</v>
      </c>
      <c r="D16" s="90">
        <v>24</v>
      </c>
      <c r="E16" s="90">
        <v>10</v>
      </c>
      <c r="F16" s="91">
        <f t="shared" si="0"/>
        <v>190.93078758949881</v>
      </c>
    </row>
    <row r="17" spans="1:6" s="84" customFormat="1" ht="13.5" customHeight="1">
      <c r="A17" s="89" t="s">
        <v>59</v>
      </c>
      <c r="B17" s="86">
        <v>1438</v>
      </c>
      <c r="C17" s="90">
        <v>58</v>
      </c>
      <c r="D17" s="90">
        <v>31</v>
      </c>
      <c r="E17" s="90">
        <v>21</v>
      </c>
      <c r="F17" s="91">
        <f t="shared" si="0"/>
        <v>215.57719054242003</v>
      </c>
    </row>
    <row r="18" spans="1:6" s="84" customFormat="1" ht="13.5" customHeight="1">
      <c r="A18" s="89" t="s">
        <v>60</v>
      </c>
      <c r="B18" s="86">
        <v>1528</v>
      </c>
      <c r="C18" s="90">
        <v>6</v>
      </c>
      <c r="D18" s="90">
        <v>35</v>
      </c>
      <c r="E18" s="90">
        <v>18</v>
      </c>
      <c r="F18" s="91">
        <f t="shared" si="0"/>
        <v>229.05759162303664</v>
      </c>
    </row>
    <row r="19" spans="1:6" s="84" customFormat="1" ht="13.5" customHeight="1">
      <c r="A19" s="89" t="s">
        <v>61</v>
      </c>
      <c r="B19" s="86">
        <v>3767</v>
      </c>
      <c r="C19" s="90">
        <v>4</v>
      </c>
      <c r="D19" s="90">
        <v>11</v>
      </c>
      <c r="E19" s="90">
        <v>9</v>
      </c>
      <c r="F19" s="91">
        <f t="shared" si="0"/>
        <v>29.200955667640031</v>
      </c>
    </row>
    <row r="20" spans="1:6" s="84" customFormat="1" ht="13.5" customHeight="1">
      <c r="A20" s="89" t="s">
        <v>62</v>
      </c>
      <c r="B20" s="86">
        <v>9506</v>
      </c>
      <c r="C20" s="90">
        <v>221</v>
      </c>
      <c r="D20" s="90">
        <v>151</v>
      </c>
      <c r="E20" s="90">
        <v>86</v>
      </c>
      <c r="F20" s="91">
        <f t="shared" si="0"/>
        <v>158.84704397222805</v>
      </c>
    </row>
    <row r="21" spans="1:6" s="84" customFormat="1" ht="13.5" customHeight="1">
      <c r="A21" s="89" t="s">
        <v>63</v>
      </c>
      <c r="B21" s="86">
        <v>1947</v>
      </c>
      <c r="C21" s="90">
        <v>40</v>
      </c>
      <c r="D21" s="90">
        <v>19</v>
      </c>
      <c r="E21" s="90">
        <v>10</v>
      </c>
      <c r="F21" s="91">
        <f t="shared" si="0"/>
        <v>97.586029789419626</v>
      </c>
    </row>
    <row r="22" spans="1:6" ht="13.5" customHeight="1">
      <c r="A22" s="92" t="s">
        <v>65</v>
      </c>
      <c r="B22" s="92">
        <f>SUM(B7:B21)</f>
        <v>29733</v>
      </c>
      <c r="C22" s="92">
        <f>SUM(C7:C21)</f>
        <v>638</v>
      </c>
      <c r="D22" s="92">
        <f>SUM(D7:D21)</f>
        <v>482</v>
      </c>
      <c r="E22" s="92">
        <f>SUM(E7:E21)</f>
        <v>246</v>
      </c>
      <c r="F22" s="92">
        <f>D22/B22*10000</f>
        <v>162.10944068879695</v>
      </c>
    </row>
    <row r="23" spans="1:6" ht="13.5" customHeight="1"/>
    <row r="32" spans="1:6">
      <c r="B32" s="94"/>
      <c r="C32" s="94"/>
    </row>
    <row r="33" spans="2:3">
      <c r="B33" s="94"/>
      <c r="C33" s="94"/>
    </row>
    <row r="34" spans="2:3">
      <c r="B34" s="94"/>
      <c r="C34" s="94"/>
    </row>
    <row r="35" spans="2:3">
      <c r="B35" s="94"/>
      <c r="C35" s="94"/>
    </row>
    <row r="36" spans="2:3">
      <c r="B36" s="94"/>
      <c r="C36" s="94"/>
    </row>
    <row r="37" spans="2:3">
      <c r="B37" s="94"/>
      <c r="C37" s="94"/>
    </row>
    <row r="38" spans="2:3">
      <c r="B38" s="94"/>
      <c r="C38" s="94"/>
    </row>
    <row r="39" spans="2:3">
      <c r="B39" s="94"/>
      <c r="C39" s="94"/>
    </row>
    <row r="40" spans="2:3">
      <c r="B40" s="94"/>
      <c r="C40" s="94"/>
    </row>
    <row r="41" spans="2:3">
      <c r="B41" s="94"/>
      <c r="C41" s="94"/>
    </row>
    <row r="42" spans="2:3">
      <c r="B42" s="94"/>
      <c r="C42" s="94"/>
    </row>
    <row r="43" spans="2:3">
      <c r="B43" s="94"/>
      <c r="C43" s="94"/>
    </row>
    <row r="44" spans="2:3">
      <c r="B44" s="94"/>
      <c r="C44" s="94"/>
    </row>
    <row r="45" spans="2:3">
      <c r="B45" s="94"/>
      <c r="C45" s="94"/>
    </row>
    <row r="46" spans="2:3">
      <c r="B46" s="94"/>
      <c r="C46" s="94"/>
    </row>
    <row r="47" spans="2:3">
      <c r="B47" s="94"/>
      <c r="C47" s="94"/>
    </row>
    <row r="48" spans="2:3">
      <c r="B48" s="94"/>
      <c r="C48" s="94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37" workbookViewId="0">
      <selection activeCell="J44" sqref="J44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426" t="s">
        <v>119</v>
      </c>
      <c r="B37" s="426"/>
      <c r="C37" s="426"/>
    </row>
    <row r="38" spans="1:3" ht="12.75" customHeight="1">
      <c r="A38" s="40" t="s">
        <v>120</v>
      </c>
      <c r="B38" s="40"/>
      <c r="C38" s="40"/>
    </row>
    <row r="39" spans="1:3" ht="49.5" customHeight="1">
      <c r="A39" s="95" t="s">
        <v>121</v>
      </c>
      <c r="B39" s="96" t="s">
        <v>122</v>
      </c>
      <c r="C39" s="96" t="s">
        <v>123</v>
      </c>
    </row>
    <row r="40" spans="1:3" ht="13.5" customHeight="1">
      <c r="A40" s="97" t="s">
        <v>124</v>
      </c>
      <c r="B40" s="98">
        <v>1</v>
      </c>
      <c r="C40" s="95">
        <f>B40/B61*100</f>
        <v>0.98039215686274506</v>
      </c>
    </row>
    <row r="41" spans="1:3" ht="13.5" customHeight="1">
      <c r="A41" s="97" t="s">
        <v>125</v>
      </c>
      <c r="B41" s="98">
        <v>1</v>
      </c>
      <c r="C41" s="95">
        <f>B41/B61*100</f>
        <v>0.98039215686274506</v>
      </c>
    </row>
    <row r="42" spans="1:3" ht="13.5" customHeight="1">
      <c r="A42" s="97" t="s">
        <v>126</v>
      </c>
      <c r="B42" s="98">
        <v>18</v>
      </c>
      <c r="C42" s="95">
        <f>B42/$B$61*100</f>
        <v>17.647058823529413</v>
      </c>
    </row>
    <row r="43" spans="1:3" ht="13.5" customHeight="1">
      <c r="A43" s="97" t="s">
        <v>127</v>
      </c>
      <c r="B43" s="98">
        <v>0</v>
      </c>
      <c r="C43" s="95">
        <f>B43/$B$61*100</f>
        <v>0</v>
      </c>
    </row>
    <row r="44" spans="1:3" ht="13.5" customHeight="1">
      <c r="A44" s="97" t="s">
        <v>128</v>
      </c>
      <c r="B44" s="98">
        <v>0</v>
      </c>
      <c r="C44" s="95">
        <f>B44/$B$61*100</f>
        <v>0</v>
      </c>
    </row>
    <row r="45" spans="1:3" ht="12" customHeight="1">
      <c r="A45" s="97" t="s">
        <v>129</v>
      </c>
      <c r="B45" s="98">
        <v>1</v>
      </c>
      <c r="C45" s="95">
        <f t="shared" ref="C45:C60" si="0">B45/$B$61*100</f>
        <v>0.98039215686274506</v>
      </c>
    </row>
    <row r="46" spans="1:3" ht="13.5" customHeight="1">
      <c r="A46" s="97" t="s">
        <v>130</v>
      </c>
      <c r="B46" s="98">
        <v>13</v>
      </c>
      <c r="C46" s="95">
        <f t="shared" si="0"/>
        <v>12.745098039215685</v>
      </c>
    </row>
    <row r="47" spans="1:3" ht="13.5" customHeight="1">
      <c r="A47" s="97" t="s">
        <v>131</v>
      </c>
      <c r="B47" s="98">
        <v>0</v>
      </c>
      <c r="C47" s="95">
        <f t="shared" si="0"/>
        <v>0</v>
      </c>
    </row>
    <row r="48" spans="1:3" ht="13.5" customHeight="1">
      <c r="A48" s="97" t="s">
        <v>132</v>
      </c>
      <c r="B48" s="98">
        <v>0</v>
      </c>
      <c r="C48" s="95">
        <f t="shared" si="0"/>
        <v>0</v>
      </c>
    </row>
    <row r="49" spans="1:3" ht="13.5" customHeight="1">
      <c r="A49" s="97" t="s">
        <v>133</v>
      </c>
      <c r="B49" s="98">
        <v>3</v>
      </c>
      <c r="C49" s="95">
        <f t="shared" si="0"/>
        <v>2.9411764705882351</v>
      </c>
    </row>
    <row r="50" spans="1:3" ht="13.5" customHeight="1">
      <c r="A50" s="97" t="s">
        <v>134</v>
      </c>
      <c r="B50" s="98">
        <v>5</v>
      </c>
      <c r="C50" s="95">
        <f t="shared" si="0"/>
        <v>4.9019607843137258</v>
      </c>
    </row>
    <row r="51" spans="1:3" ht="13.5" customHeight="1">
      <c r="A51" s="97" t="s">
        <v>135</v>
      </c>
      <c r="B51" s="98">
        <v>0</v>
      </c>
      <c r="C51" s="95">
        <f t="shared" si="0"/>
        <v>0</v>
      </c>
    </row>
    <row r="52" spans="1:3" ht="14.25" customHeight="1">
      <c r="A52" s="97" t="s">
        <v>136</v>
      </c>
      <c r="B52" s="98">
        <v>1</v>
      </c>
      <c r="C52" s="95">
        <f t="shared" si="0"/>
        <v>0.98039215686274506</v>
      </c>
    </row>
    <row r="53" spans="1:3" ht="15" customHeight="1">
      <c r="A53" s="97" t="s">
        <v>137</v>
      </c>
      <c r="B53" s="98">
        <v>0</v>
      </c>
      <c r="C53" s="95">
        <f t="shared" si="0"/>
        <v>0</v>
      </c>
    </row>
    <row r="54" spans="1:3" ht="15" customHeight="1">
      <c r="A54" s="97" t="s">
        <v>138</v>
      </c>
      <c r="B54" s="98">
        <v>6</v>
      </c>
      <c r="C54" s="95">
        <f t="shared" si="0"/>
        <v>5.8823529411764701</v>
      </c>
    </row>
    <row r="55" spans="1:3" ht="13.5" customHeight="1">
      <c r="A55" s="97" t="s">
        <v>139</v>
      </c>
      <c r="B55" s="98">
        <v>21</v>
      </c>
      <c r="C55" s="95">
        <f t="shared" si="0"/>
        <v>20.588235294117645</v>
      </c>
    </row>
    <row r="56" spans="1:3" ht="15" customHeight="1">
      <c r="A56" s="97" t="s">
        <v>140</v>
      </c>
      <c r="B56" s="98">
        <v>0</v>
      </c>
      <c r="C56" s="95">
        <f t="shared" si="0"/>
        <v>0</v>
      </c>
    </row>
    <row r="57" spans="1:3" ht="13.5" customHeight="1">
      <c r="A57" s="97" t="s">
        <v>141</v>
      </c>
      <c r="B57" s="98">
        <v>0</v>
      </c>
      <c r="C57" s="95">
        <f t="shared" si="0"/>
        <v>0</v>
      </c>
    </row>
    <row r="58" spans="1:3" ht="13.5" customHeight="1">
      <c r="A58" s="97" t="s">
        <v>142</v>
      </c>
      <c r="B58" s="98">
        <v>32</v>
      </c>
      <c r="C58" s="95">
        <f t="shared" si="0"/>
        <v>31.372549019607842</v>
      </c>
    </row>
    <row r="59" spans="1:3" ht="13.5" customHeight="1">
      <c r="A59" s="97" t="s">
        <v>143</v>
      </c>
      <c r="B59" s="98">
        <v>0</v>
      </c>
      <c r="C59" s="95">
        <f t="shared" si="0"/>
        <v>0</v>
      </c>
    </row>
    <row r="60" spans="1:3" ht="12" customHeight="1">
      <c r="A60" s="97" t="s">
        <v>144</v>
      </c>
      <c r="B60" s="98">
        <v>0</v>
      </c>
      <c r="C60" s="95">
        <f t="shared" si="0"/>
        <v>0</v>
      </c>
    </row>
    <row r="61" spans="1:3" ht="13.5" customHeight="1">
      <c r="A61" s="96" t="s">
        <v>145</v>
      </c>
      <c r="B61" s="98">
        <f>SUM(B40:B60)</f>
        <v>102</v>
      </c>
      <c r="C61" s="95">
        <f>SUM(C40:C60)</f>
        <v>100</v>
      </c>
    </row>
  </sheetData>
  <mergeCells count="1">
    <mergeCell ref="A37:C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Y93"/>
  <sheetViews>
    <sheetView topLeftCell="A4" workbookViewId="0">
      <selection activeCell="K21" sqref="K21:L21"/>
    </sheetView>
  </sheetViews>
  <sheetFormatPr defaultRowHeight="11.25"/>
  <cols>
    <col min="1" max="9" width="9.140625" style="99"/>
    <col min="10" max="10" width="4.85546875" style="99" customWidth="1"/>
    <col min="11" max="11" width="6.7109375" style="99" customWidth="1"/>
    <col min="12" max="12" width="31.42578125" style="99" customWidth="1"/>
    <col min="13" max="13" width="9" style="99" customWidth="1"/>
    <col min="14" max="14" width="7.7109375" style="99" customWidth="1"/>
    <col min="15" max="265" width="9.140625" style="99"/>
    <col min="266" max="266" width="4.85546875" style="99" customWidth="1"/>
    <col min="267" max="267" width="6.7109375" style="99" customWidth="1"/>
    <col min="268" max="268" width="31.42578125" style="99" customWidth="1"/>
    <col min="269" max="269" width="9" style="99" customWidth="1"/>
    <col min="270" max="270" width="7.7109375" style="99" customWidth="1"/>
    <col min="271" max="521" width="9.140625" style="99"/>
    <col min="522" max="522" width="4.85546875" style="99" customWidth="1"/>
    <col min="523" max="523" width="6.7109375" style="99" customWidth="1"/>
    <col min="524" max="524" width="31.42578125" style="99" customWidth="1"/>
    <col min="525" max="525" width="9" style="99" customWidth="1"/>
    <col min="526" max="526" width="7.7109375" style="99" customWidth="1"/>
    <col min="527" max="777" width="9.140625" style="99"/>
    <col min="778" max="778" width="4.85546875" style="99" customWidth="1"/>
    <col min="779" max="779" width="6.7109375" style="99" customWidth="1"/>
    <col min="780" max="780" width="31.42578125" style="99" customWidth="1"/>
    <col min="781" max="781" width="9" style="99" customWidth="1"/>
    <col min="782" max="782" width="7.7109375" style="99" customWidth="1"/>
    <col min="783" max="1033" width="9.140625" style="99"/>
    <col min="1034" max="1034" width="4.85546875" style="99" customWidth="1"/>
    <col min="1035" max="1035" width="6.7109375" style="99" customWidth="1"/>
    <col min="1036" max="1036" width="31.42578125" style="99" customWidth="1"/>
    <col min="1037" max="1037" width="9" style="99" customWidth="1"/>
    <col min="1038" max="1038" width="7.7109375" style="99" customWidth="1"/>
    <col min="1039" max="1289" width="9.140625" style="99"/>
    <col min="1290" max="1290" width="4.85546875" style="99" customWidth="1"/>
    <col min="1291" max="1291" width="6.7109375" style="99" customWidth="1"/>
    <col min="1292" max="1292" width="31.42578125" style="99" customWidth="1"/>
    <col min="1293" max="1293" width="9" style="99" customWidth="1"/>
    <col min="1294" max="1294" width="7.7109375" style="99" customWidth="1"/>
    <col min="1295" max="1545" width="9.140625" style="99"/>
    <col min="1546" max="1546" width="4.85546875" style="99" customWidth="1"/>
    <col min="1547" max="1547" width="6.7109375" style="99" customWidth="1"/>
    <col min="1548" max="1548" width="31.42578125" style="99" customWidth="1"/>
    <col min="1549" max="1549" width="9" style="99" customWidth="1"/>
    <col min="1550" max="1550" width="7.7109375" style="99" customWidth="1"/>
    <col min="1551" max="1801" width="9.140625" style="99"/>
    <col min="1802" max="1802" width="4.85546875" style="99" customWidth="1"/>
    <col min="1803" max="1803" width="6.7109375" style="99" customWidth="1"/>
    <col min="1804" max="1804" width="31.42578125" style="99" customWidth="1"/>
    <col min="1805" max="1805" width="9" style="99" customWidth="1"/>
    <col min="1806" max="1806" width="7.7109375" style="99" customWidth="1"/>
    <col min="1807" max="2057" width="9.140625" style="99"/>
    <col min="2058" max="2058" width="4.85546875" style="99" customWidth="1"/>
    <col min="2059" max="2059" width="6.7109375" style="99" customWidth="1"/>
    <col min="2060" max="2060" width="31.42578125" style="99" customWidth="1"/>
    <col min="2061" max="2061" width="9" style="99" customWidth="1"/>
    <col min="2062" max="2062" width="7.7109375" style="99" customWidth="1"/>
    <col min="2063" max="2313" width="9.140625" style="99"/>
    <col min="2314" max="2314" width="4.85546875" style="99" customWidth="1"/>
    <col min="2315" max="2315" width="6.7109375" style="99" customWidth="1"/>
    <col min="2316" max="2316" width="31.42578125" style="99" customWidth="1"/>
    <col min="2317" max="2317" width="9" style="99" customWidth="1"/>
    <col min="2318" max="2318" width="7.7109375" style="99" customWidth="1"/>
    <col min="2319" max="2569" width="9.140625" style="99"/>
    <col min="2570" max="2570" width="4.85546875" style="99" customWidth="1"/>
    <col min="2571" max="2571" width="6.7109375" style="99" customWidth="1"/>
    <col min="2572" max="2572" width="31.42578125" style="99" customWidth="1"/>
    <col min="2573" max="2573" width="9" style="99" customWidth="1"/>
    <col min="2574" max="2574" width="7.7109375" style="99" customWidth="1"/>
    <col min="2575" max="2825" width="9.140625" style="99"/>
    <col min="2826" max="2826" width="4.85546875" style="99" customWidth="1"/>
    <col min="2827" max="2827" width="6.7109375" style="99" customWidth="1"/>
    <col min="2828" max="2828" width="31.42578125" style="99" customWidth="1"/>
    <col min="2829" max="2829" width="9" style="99" customWidth="1"/>
    <col min="2830" max="2830" width="7.7109375" style="99" customWidth="1"/>
    <col min="2831" max="3081" width="9.140625" style="99"/>
    <col min="3082" max="3082" width="4.85546875" style="99" customWidth="1"/>
    <col min="3083" max="3083" width="6.7109375" style="99" customWidth="1"/>
    <col min="3084" max="3084" width="31.42578125" style="99" customWidth="1"/>
    <col min="3085" max="3085" width="9" style="99" customWidth="1"/>
    <col min="3086" max="3086" width="7.7109375" style="99" customWidth="1"/>
    <col min="3087" max="3337" width="9.140625" style="99"/>
    <col min="3338" max="3338" width="4.85546875" style="99" customWidth="1"/>
    <col min="3339" max="3339" width="6.7109375" style="99" customWidth="1"/>
    <col min="3340" max="3340" width="31.42578125" style="99" customWidth="1"/>
    <col min="3341" max="3341" width="9" style="99" customWidth="1"/>
    <col min="3342" max="3342" width="7.7109375" style="99" customWidth="1"/>
    <col min="3343" max="3593" width="9.140625" style="99"/>
    <col min="3594" max="3594" width="4.85546875" style="99" customWidth="1"/>
    <col min="3595" max="3595" width="6.7109375" style="99" customWidth="1"/>
    <col min="3596" max="3596" width="31.42578125" style="99" customWidth="1"/>
    <col min="3597" max="3597" width="9" style="99" customWidth="1"/>
    <col min="3598" max="3598" width="7.7109375" style="99" customWidth="1"/>
    <col min="3599" max="3849" width="9.140625" style="99"/>
    <col min="3850" max="3850" width="4.85546875" style="99" customWidth="1"/>
    <col min="3851" max="3851" width="6.7109375" style="99" customWidth="1"/>
    <col min="3852" max="3852" width="31.42578125" style="99" customWidth="1"/>
    <col min="3853" max="3853" width="9" style="99" customWidth="1"/>
    <col min="3854" max="3854" width="7.7109375" style="99" customWidth="1"/>
    <col min="3855" max="4105" width="9.140625" style="99"/>
    <col min="4106" max="4106" width="4.85546875" style="99" customWidth="1"/>
    <col min="4107" max="4107" width="6.7109375" style="99" customWidth="1"/>
    <col min="4108" max="4108" width="31.42578125" style="99" customWidth="1"/>
    <col min="4109" max="4109" width="9" style="99" customWidth="1"/>
    <col min="4110" max="4110" width="7.7109375" style="99" customWidth="1"/>
    <col min="4111" max="4361" width="9.140625" style="99"/>
    <col min="4362" max="4362" width="4.85546875" style="99" customWidth="1"/>
    <col min="4363" max="4363" width="6.7109375" style="99" customWidth="1"/>
    <col min="4364" max="4364" width="31.42578125" style="99" customWidth="1"/>
    <col min="4365" max="4365" width="9" style="99" customWidth="1"/>
    <col min="4366" max="4366" width="7.7109375" style="99" customWidth="1"/>
    <col min="4367" max="4617" width="9.140625" style="99"/>
    <col min="4618" max="4618" width="4.85546875" style="99" customWidth="1"/>
    <col min="4619" max="4619" width="6.7109375" style="99" customWidth="1"/>
    <col min="4620" max="4620" width="31.42578125" style="99" customWidth="1"/>
    <col min="4621" max="4621" width="9" style="99" customWidth="1"/>
    <col min="4622" max="4622" width="7.7109375" style="99" customWidth="1"/>
    <col min="4623" max="4873" width="9.140625" style="99"/>
    <col min="4874" max="4874" width="4.85546875" style="99" customWidth="1"/>
    <col min="4875" max="4875" width="6.7109375" style="99" customWidth="1"/>
    <col min="4876" max="4876" width="31.42578125" style="99" customWidth="1"/>
    <col min="4877" max="4877" width="9" style="99" customWidth="1"/>
    <col min="4878" max="4878" width="7.7109375" style="99" customWidth="1"/>
    <col min="4879" max="5129" width="9.140625" style="99"/>
    <col min="5130" max="5130" width="4.85546875" style="99" customWidth="1"/>
    <col min="5131" max="5131" width="6.7109375" style="99" customWidth="1"/>
    <col min="5132" max="5132" width="31.42578125" style="99" customWidth="1"/>
    <col min="5133" max="5133" width="9" style="99" customWidth="1"/>
    <col min="5134" max="5134" width="7.7109375" style="99" customWidth="1"/>
    <col min="5135" max="5385" width="9.140625" style="99"/>
    <col min="5386" max="5386" width="4.85546875" style="99" customWidth="1"/>
    <col min="5387" max="5387" width="6.7109375" style="99" customWidth="1"/>
    <col min="5388" max="5388" width="31.42578125" style="99" customWidth="1"/>
    <col min="5389" max="5389" width="9" style="99" customWidth="1"/>
    <col min="5390" max="5390" width="7.7109375" style="99" customWidth="1"/>
    <col min="5391" max="5641" width="9.140625" style="99"/>
    <col min="5642" max="5642" width="4.85546875" style="99" customWidth="1"/>
    <col min="5643" max="5643" width="6.7109375" style="99" customWidth="1"/>
    <col min="5644" max="5644" width="31.42578125" style="99" customWidth="1"/>
    <col min="5645" max="5645" width="9" style="99" customWidth="1"/>
    <col min="5646" max="5646" width="7.7109375" style="99" customWidth="1"/>
    <col min="5647" max="5897" width="9.140625" style="99"/>
    <col min="5898" max="5898" width="4.85546875" style="99" customWidth="1"/>
    <col min="5899" max="5899" width="6.7109375" style="99" customWidth="1"/>
    <col min="5900" max="5900" width="31.42578125" style="99" customWidth="1"/>
    <col min="5901" max="5901" width="9" style="99" customWidth="1"/>
    <col min="5902" max="5902" width="7.7109375" style="99" customWidth="1"/>
    <col min="5903" max="6153" width="9.140625" style="99"/>
    <col min="6154" max="6154" width="4.85546875" style="99" customWidth="1"/>
    <col min="6155" max="6155" width="6.7109375" style="99" customWidth="1"/>
    <col min="6156" max="6156" width="31.42578125" style="99" customWidth="1"/>
    <col min="6157" max="6157" width="9" style="99" customWidth="1"/>
    <col min="6158" max="6158" width="7.7109375" style="99" customWidth="1"/>
    <col min="6159" max="6409" width="9.140625" style="99"/>
    <col min="6410" max="6410" width="4.85546875" style="99" customWidth="1"/>
    <col min="6411" max="6411" width="6.7109375" style="99" customWidth="1"/>
    <col min="6412" max="6412" width="31.42578125" style="99" customWidth="1"/>
    <col min="6413" max="6413" width="9" style="99" customWidth="1"/>
    <col min="6414" max="6414" width="7.7109375" style="99" customWidth="1"/>
    <col min="6415" max="6665" width="9.140625" style="99"/>
    <col min="6666" max="6666" width="4.85546875" style="99" customWidth="1"/>
    <col min="6667" max="6667" width="6.7109375" style="99" customWidth="1"/>
    <col min="6668" max="6668" width="31.42578125" style="99" customWidth="1"/>
    <col min="6669" max="6669" width="9" style="99" customWidth="1"/>
    <col min="6670" max="6670" width="7.7109375" style="99" customWidth="1"/>
    <col min="6671" max="6921" width="9.140625" style="99"/>
    <col min="6922" max="6922" width="4.85546875" style="99" customWidth="1"/>
    <col min="6923" max="6923" width="6.7109375" style="99" customWidth="1"/>
    <col min="6924" max="6924" width="31.42578125" style="99" customWidth="1"/>
    <col min="6925" max="6925" width="9" style="99" customWidth="1"/>
    <col min="6926" max="6926" width="7.7109375" style="99" customWidth="1"/>
    <col min="6927" max="7177" width="9.140625" style="99"/>
    <col min="7178" max="7178" width="4.85546875" style="99" customWidth="1"/>
    <col min="7179" max="7179" width="6.7109375" style="99" customWidth="1"/>
    <col min="7180" max="7180" width="31.42578125" style="99" customWidth="1"/>
    <col min="7181" max="7181" width="9" style="99" customWidth="1"/>
    <col min="7182" max="7182" width="7.7109375" style="99" customWidth="1"/>
    <col min="7183" max="7433" width="9.140625" style="99"/>
    <col min="7434" max="7434" width="4.85546875" style="99" customWidth="1"/>
    <col min="7435" max="7435" width="6.7109375" style="99" customWidth="1"/>
    <col min="7436" max="7436" width="31.42578125" style="99" customWidth="1"/>
    <col min="7437" max="7437" width="9" style="99" customWidth="1"/>
    <col min="7438" max="7438" width="7.7109375" style="99" customWidth="1"/>
    <col min="7439" max="7689" width="9.140625" style="99"/>
    <col min="7690" max="7690" width="4.85546875" style="99" customWidth="1"/>
    <col min="7691" max="7691" width="6.7109375" style="99" customWidth="1"/>
    <col min="7692" max="7692" width="31.42578125" style="99" customWidth="1"/>
    <col min="7693" max="7693" width="9" style="99" customWidth="1"/>
    <col min="7694" max="7694" width="7.7109375" style="99" customWidth="1"/>
    <col min="7695" max="7945" width="9.140625" style="99"/>
    <col min="7946" max="7946" width="4.85546875" style="99" customWidth="1"/>
    <col min="7947" max="7947" width="6.7109375" style="99" customWidth="1"/>
    <col min="7948" max="7948" width="31.42578125" style="99" customWidth="1"/>
    <col min="7949" max="7949" width="9" style="99" customWidth="1"/>
    <col min="7950" max="7950" width="7.7109375" style="99" customWidth="1"/>
    <col min="7951" max="8201" width="9.140625" style="99"/>
    <col min="8202" max="8202" width="4.85546875" style="99" customWidth="1"/>
    <col min="8203" max="8203" width="6.7109375" style="99" customWidth="1"/>
    <col min="8204" max="8204" width="31.42578125" style="99" customWidth="1"/>
    <col min="8205" max="8205" width="9" style="99" customWidth="1"/>
    <col min="8206" max="8206" width="7.7109375" style="99" customWidth="1"/>
    <col min="8207" max="8457" width="9.140625" style="99"/>
    <col min="8458" max="8458" width="4.85546875" style="99" customWidth="1"/>
    <col min="8459" max="8459" width="6.7109375" style="99" customWidth="1"/>
    <col min="8460" max="8460" width="31.42578125" style="99" customWidth="1"/>
    <col min="8461" max="8461" width="9" style="99" customWidth="1"/>
    <col min="8462" max="8462" width="7.7109375" style="99" customWidth="1"/>
    <col min="8463" max="8713" width="9.140625" style="99"/>
    <col min="8714" max="8714" width="4.85546875" style="99" customWidth="1"/>
    <col min="8715" max="8715" width="6.7109375" style="99" customWidth="1"/>
    <col min="8716" max="8716" width="31.42578125" style="99" customWidth="1"/>
    <col min="8717" max="8717" width="9" style="99" customWidth="1"/>
    <col min="8718" max="8718" width="7.7109375" style="99" customWidth="1"/>
    <col min="8719" max="8969" width="9.140625" style="99"/>
    <col min="8970" max="8970" width="4.85546875" style="99" customWidth="1"/>
    <col min="8971" max="8971" width="6.7109375" style="99" customWidth="1"/>
    <col min="8972" max="8972" width="31.42578125" style="99" customWidth="1"/>
    <col min="8973" max="8973" width="9" style="99" customWidth="1"/>
    <col min="8974" max="8974" width="7.7109375" style="99" customWidth="1"/>
    <col min="8975" max="9225" width="9.140625" style="99"/>
    <col min="9226" max="9226" width="4.85546875" style="99" customWidth="1"/>
    <col min="9227" max="9227" width="6.7109375" style="99" customWidth="1"/>
    <col min="9228" max="9228" width="31.42578125" style="99" customWidth="1"/>
    <col min="9229" max="9229" width="9" style="99" customWidth="1"/>
    <col min="9230" max="9230" width="7.7109375" style="99" customWidth="1"/>
    <col min="9231" max="9481" width="9.140625" style="99"/>
    <col min="9482" max="9482" width="4.85546875" style="99" customWidth="1"/>
    <col min="9483" max="9483" width="6.7109375" style="99" customWidth="1"/>
    <col min="9484" max="9484" width="31.42578125" style="99" customWidth="1"/>
    <col min="9485" max="9485" width="9" style="99" customWidth="1"/>
    <col min="9486" max="9486" width="7.7109375" style="99" customWidth="1"/>
    <col min="9487" max="9737" width="9.140625" style="99"/>
    <col min="9738" max="9738" width="4.85546875" style="99" customWidth="1"/>
    <col min="9739" max="9739" width="6.7109375" style="99" customWidth="1"/>
    <col min="9740" max="9740" width="31.42578125" style="99" customWidth="1"/>
    <col min="9741" max="9741" width="9" style="99" customWidth="1"/>
    <col min="9742" max="9742" width="7.7109375" style="99" customWidth="1"/>
    <col min="9743" max="9993" width="9.140625" style="99"/>
    <col min="9994" max="9994" width="4.85546875" style="99" customWidth="1"/>
    <col min="9995" max="9995" width="6.7109375" style="99" customWidth="1"/>
    <col min="9996" max="9996" width="31.42578125" style="99" customWidth="1"/>
    <col min="9997" max="9997" width="9" style="99" customWidth="1"/>
    <col min="9998" max="9998" width="7.7109375" style="99" customWidth="1"/>
    <col min="9999" max="10249" width="9.140625" style="99"/>
    <col min="10250" max="10250" width="4.85546875" style="99" customWidth="1"/>
    <col min="10251" max="10251" width="6.7109375" style="99" customWidth="1"/>
    <col min="10252" max="10252" width="31.42578125" style="99" customWidth="1"/>
    <col min="10253" max="10253" width="9" style="99" customWidth="1"/>
    <col min="10254" max="10254" width="7.7109375" style="99" customWidth="1"/>
    <col min="10255" max="10505" width="9.140625" style="99"/>
    <col min="10506" max="10506" width="4.85546875" style="99" customWidth="1"/>
    <col min="10507" max="10507" width="6.7109375" style="99" customWidth="1"/>
    <col min="10508" max="10508" width="31.42578125" style="99" customWidth="1"/>
    <col min="10509" max="10509" width="9" style="99" customWidth="1"/>
    <col min="10510" max="10510" width="7.7109375" style="99" customWidth="1"/>
    <col min="10511" max="10761" width="9.140625" style="99"/>
    <col min="10762" max="10762" width="4.85546875" style="99" customWidth="1"/>
    <col min="10763" max="10763" width="6.7109375" style="99" customWidth="1"/>
    <col min="10764" max="10764" width="31.42578125" style="99" customWidth="1"/>
    <col min="10765" max="10765" width="9" style="99" customWidth="1"/>
    <col min="10766" max="10766" width="7.7109375" style="99" customWidth="1"/>
    <col min="10767" max="11017" width="9.140625" style="99"/>
    <col min="11018" max="11018" width="4.85546875" style="99" customWidth="1"/>
    <col min="11019" max="11019" width="6.7109375" style="99" customWidth="1"/>
    <col min="11020" max="11020" width="31.42578125" style="99" customWidth="1"/>
    <col min="11021" max="11021" width="9" style="99" customWidth="1"/>
    <col min="11022" max="11022" width="7.7109375" style="99" customWidth="1"/>
    <col min="11023" max="11273" width="9.140625" style="99"/>
    <col min="11274" max="11274" width="4.85546875" style="99" customWidth="1"/>
    <col min="11275" max="11275" width="6.7109375" style="99" customWidth="1"/>
    <col min="11276" max="11276" width="31.42578125" style="99" customWidth="1"/>
    <col min="11277" max="11277" width="9" style="99" customWidth="1"/>
    <col min="11278" max="11278" width="7.7109375" style="99" customWidth="1"/>
    <col min="11279" max="11529" width="9.140625" style="99"/>
    <col min="11530" max="11530" width="4.85546875" style="99" customWidth="1"/>
    <col min="11531" max="11531" width="6.7109375" style="99" customWidth="1"/>
    <col min="11532" max="11532" width="31.42578125" style="99" customWidth="1"/>
    <col min="11533" max="11533" width="9" style="99" customWidth="1"/>
    <col min="11534" max="11534" width="7.7109375" style="99" customWidth="1"/>
    <col min="11535" max="11785" width="9.140625" style="99"/>
    <col min="11786" max="11786" width="4.85546875" style="99" customWidth="1"/>
    <col min="11787" max="11787" width="6.7109375" style="99" customWidth="1"/>
    <col min="11788" max="11788" width="31.42578125" style="99" customWidth="1"/>
    <col min="11789" max="11789" width="9" style="99" customWidth="1"/>
    <col min="11790" max="11790" width="7.7109375" style="99" customWidth="1"/>
    <col min="11791" max="12041" width="9.140625" style="99"/>
    <col min="12042" max="12042" width="4.85546875" style="99" customWidth="1"/>
    <col min="12043" max="12043" width="6.7109375" style="99" customWidth="1"/>
    <col min="12044" max="12044" width="31.42578125" style="99" customWidth="1"/>
    <col min="12045" max="12045" width="9" style="99" customWidth="1"/>
    <col min="12046" max="12046" width="7.7109375" style="99" customWidth="1"/>
    <col min="12047" max="12297" width="9.140625" style="99"/>
    <col min="12298" max="12298" width="4.85546875" style="99" customWidth="1"/>
    <col min="12299" max="12299" width="6.7109375" style="99" customWidth="1"/>
    <col min="12300" max="12300" width="31.42578125" style="99" customWidth="1"/>
    <col min="12301" max="12301" width="9" style="99" customWidth="1"/>
    <col min="12302" max="12302" width="7.7109375" style="99" customWidth="1"/>
    <col min="12303" max="12553" width="9.140625" style="99"/>
    <col min="12554" max="12554" width="4.85546875" style="99" customWidth="1"/>
    <col min="12555" max="12555" width="6.7109375" style="99" customWidth="1"/>
    <col min="12556" max="12556" width="31.42578125" style="99" customWidth="1"/>
    <col min="12557" max="12557" width="9" style="99" customWidth="1"/>
    <col min="12558" max="12558" width="7.7109375" style="99" customWidth="1"/>
    <col min="12559" max="12809" width="9.140625" style="99"/>
    <col min="12810" max="12810" width="4.85546875" style="99" customWidth="1"/>
    <col min="12811" max="12811" width="6.7109375" style="99" customWidth="1"/>
    <col min="12812" max="12812" width="31.42578125" style="99" customWidth="1"/>
    <col min="12813" max="12813" width="9" style="99" customWidth="1"/>
    <col min="12814" max="12814" width="7.7109375" style="99" customWidth="1"/>
    <col min="12815" max="13065" width="9.140625" style="99"/>
    <col min="13066" max="13066" width="4.85546875" style="99" customWidth="1"/>
    <col min="13067" max="13067" width="6.7109375" style="99" customWidth="1"/>
    <col min="13068" max="13068" width="31.42578125" style="99" customWidth="1"/>
    <col min="13069" max="13069" width="9" style="99" customWidth="1"/>
    <col min="13070" max="13070" width="7.7109375" style="99" customWidth="1"/>
    <col min="13071" max="13321" width="9.140625" style="99"/>
    <col min="13322" max="13322" width="4.85546875" style="99" customWidth="1"/>
    <col min="13323" max="13323" width="6.7109375" style="99" customWidth="1"/>
    <col min="13324" max="13324" width="31.42578125" style="99" customWidth="1"/>
    <col min="13325" max="13325" width="9" style="99" customWidth="1"/>
    <col min="13326" max="13326" width="7.7109375" style="99" customWidth="1"/>
    <col min="13327" max="13577" width="9.140625" style="99"/>
    <col min="13578" max="13578" width="4.85546875" style="99" customWidth="1"/>
    <col min="13579" max="13579" width="6.7109375" style="99" customWidth="1"/>
    <col min="13580" max="13580" width="31.42578125" style="99" customWidth="1"/>
    <col min="13581" max="13581" width="9" style="99" customWidth="1"/>
    <col min="13582" max="13582" width="7.7109375" style="99" customWidth="1"/>
    <col min="13583" max="13833" width="9.140625" style="99"/>
    <col min="13834" max="13834" width="4.85546875" style="99" customWidth="1"/>
    <col min="13835" max="13835" width="6.7109375" style="99" customWidth="1"/>
    <col min="13836" max="13836" width="31.42578125" style="99" customWidth="1"/>
    <col min="13837" max="13837" width="9" style="99" customWidth="1"/>
    <col min="13838" max="13838" width="7.7109375" style="99" customWidth="1"/>
    <col min="13839" max="14089" width="9.140625" style="99"/>
    <col min="14090" max="14090" width="4.85546875" style="99" customWidth="1"/>
    <col min="14091" max="14091" width="6.7109375" style="99" customWidth="1"/>
    <col min="14092" max="14092" width="31.42578125" style="99" customWidth="1"/>
    <col min="14093" max="14093" width="9" style="99" customWidth="1"/>
    <col min="14094" max="14094" width="7.7109375" style="99" customWidth="1"/>
    <col min="14095" max="14345" width="9.140625" style="99"/>
    <col min="14346" max="14346" width="4.85546875" style="99" customWidth="1"/>
    <col min="14347" max="14347" width="6.7109375" style="99" customWidth="1"/>
    <col min="14348" max="14348" width="31.42578125" style="99" customWidth="1"/>
    <col min="14349" max="14349" width="9" style="99" customWidth="1"/>
    <col min="14350" max="14350" width="7.7109375" style="99" customWidth="1"/>
    <col min="14351" max="14601" width="9.140625" style="99"/>
    <col min="14602" max="14602" width="4.85546875" style="99" customWidth="1"/>
    <col min="14603" max="14603" width="6.7109375" style="99" customWidth="1"/>
    <col min="14604" max="14604" width="31.42578125" style="99" customWidth="1"/>
    <col min="14605" max="14605" width="9" style="99" customWidth="1"/>
    <col min="14606" max="14606" width="7.7109375" style="99" customWidth="1"/>
    <col min="14607" max="14857" width="9.140625" style="99"/>
    <col min="14858" max="14858" width="4.85546875" style="99" customWidth="1"/>
    <col min="14859" max="14859" width="6.7109375" style="99" customWidth="1"/>
    <col min="14860" max="14860" width="31.42578125" style="99" customWidth="1"/>
    <col min="14861" max="14861" width="9" style="99" customWidth="1"/>
    <col min="14862" max="14862" width="7.7109375" style="99" customWidth="1"/>
    <col min="14863" max="15113" width="9.140625" style="99"/>
    <col min="15114" max="15114" width="4.85546875" style="99" customWidth="1"/>
    <col min="15115" max="15115" width="6.7109375" style="99" customWidth="1"/>
    <col min="15116" max="15116" width="31.42578125" style="99" customWidth="1"/>
    <col min="15117" max="15117" width="9" style="99" customWidth="1"/>
    <col min="15118" max="15118" width="7.7109375" style="99" customWidth="1"/>
    <col min="15119" max="15369" width="9.140625" style="99"/>
    <col min="15370" max="15370" width="4.85546875" style="99" customWidth="1"/>
    <col min="15371" max="15371" width="6.7109375" style="99" customWidth="1"/>
    <col min="15372" max="15372" width="31.42578125" style="99" customWidth="1"/>
    <col min="15373" max="15373" width="9" style="99" customWidth="1"/>
    <col min="15374" max="15374" width="7.7109375" style="99" customWidth="1"/>
    <col min="15375" max="15625" width="9.140625" style="99"/>
    <col min="15626" max="15626" width="4.85546875" style="99" customWidth="1"/>
    <col min="15627" max="15627" width="6.7109375" style="99" customWidth="1"/>
    <col min="15628" max="15628" width="31.42578125" style="99" customWidth="1"/>
    <col min="15629" max="15629" width="9" style="99" customWidth="1"/>
    <col min="15630" max="15630" width="7.7109375" style="99" customWidth="1"/>
    <col min="15631" max="15881" width="9.140625" style="99"/>
    <col min="15882" max="15882" width="4.85546875" style="99" customWidth="1"/>
    <col min="15883" max="15883" width="6.7109375" style="99" customWidth="1"/>
    <col min="15884" max="15884" width="31.42578125" style="99" customWidth="1"/>
    <col min="15885" max="15885" width="9" style="99" customWidth="1"/>
    <col min="15886" max="15886" width="7.7109375" style="99" customWidth="1"/>
    <col min="15887" max="16137" width="9.140625" style="99"/>
    <col min="16138" max="16138" width="4.85546875" style="99" customWidth="1"/>
    <col min="16139" max="16139" width="6.7109375" style="99" customWidth="1"/>
    <col min="16140" max="16140" width="31.42578125" style="99" customWidth="1"/>
    <col min="16141" max="16141" width="9" style="99" customWidth="1"/>
    <col min="16142" max="16142" width="7.7109375" style="99" customWidth="1"/>
    <col min="16143" max="16384" width="9.140625" style="99"/>
  </cols>
  <sheetData>
    <row r="1" spans="10:25">
      <c r="J1" s="464" t="s">
        <v>146</v>
      </c>
      <c r="K1" s="464"/>
      <c r="L1" s="464"/>
      <c r="M1" s="464"/>
      <c r="N1" s="464"/>
    </row>
    <row r="2" spans="10:25">
      <c r="M2" s="99" t="s">
        <v>147</v>
      </c>
    </row>
    <row r="3" spans="10:25" ht="15">
      <c r="J3" s="465" t="s">
        <v>148</v>
      </c>
      <c r="K3" s="466"/>
      <c r="L3" s="467"/>
      <c r="M3" s="471" t="s">
        <v>149</v>
      </c>
      <c r="N3" s="472"/>
      <c r="U3" s="100"/>
      <c r="V3" s="100"/>
      <c r="W3" s="473"/>
      <c r="X3" s="473"/>
      <c r="Y3" s="473"/>
    </row>
    <row r="4" spans="10:25" ht="22.5" customHeight="1">
      <c r="J4" s="468"/>
      <c r="K4" s="469"/>
      <c r="L4" s="470"/>
      <c r="M4" s="101" t="s">
        <v>150</v>
      </c>
      <c r="N4" s="101" t="s">
        <v>151</v>
      </c>
      <c r="U4" s="100"/>
      <c r="V4" s="100"/>
      <c r="W4" s="473"/>
      <c r="X4" s="473"/>
      <c r="Y4" s="473"/>
    </row>
    <row r="5" spans="10:25" ht="12">
      <c r="J5" s="471" t="s">
        <v>152</v>
      </c>
      <c r="K5" s="474"/>
      <c r="L5" s="474"/>
      <c r="M5" s="474"/>
      <c r="N5" s="472"/>
      <c r="U5" s="475"/>
      <c r="V5" s="475"/>
      <c r="W5" s="475"/>
      <c r="X5" s="102"/>
      <c r="Y5" s="102"/>
    </row>
    <row r="6" spans="10:25" ht="12">
      <c r="J6" s="441" t="s">
        <v>153</v>
      </c>
      <c r="K6" s="449" t="s">
        <v>154</v>
      </c>
      <c r="L6" s="450"/>
      <c r="M6" s="103">
        <v>1022</v>
      </c>
      <c r="N6" s="104">
        <v>91.3</v>
      </c>
      <c r="P6" s="105"/>
      <c r="Q6" s="105"/>
      <c r="U6" s="461"/>
      <c r="V6" s="461"/>
      <c r="W6" s="461"/>
      <c r="X6" s="102"/>
      <c r="Y6" s="102"/>
    </row>
    <row r="7" spans="10:25" ht="15">
      <c r="J7" s="442"/>
      <c r="K7" s="449" t="s">
        <v>155</v>
      </c>
      <c r="L7" s="450"/>
      <c r="M7" s="106">
        <f>SUM(M8:M12)</f>
        <v>412</v>
      </c>
      <c r="N7" s="107">
        <f>SUM(N8:N12)</f>
        <v>3282.7000000000003</v>
      </c>
      <c r="P7" s="108"/>
      <c r="Q7" s="109"/>
      <c r="U7" s="100"/>
      <c r="V7" s="100"/>
      <c r="W7" s="100"/>
      <c r="X7" s="100"/>
      <c r="Y7" s="100"/>
    </row>
    <row r="8" spans="10:25" ht="15">
      <c r="J8" s="442"/>
      <c r="K8" s="447" t="s">
        <v>156</v>
      </c>
      <c r="L8" s="448"/>
      <c r="M8" s="110">
        <v>0</v>
      </c>
      <c r="N8" s="111">
        <v>0</v>
      </c>
      <c r="P8" s="112"/>
      <c r="Q8" s="112"/>
      <c r="U8" s="100"/>
      <c r="V8" s="100"/>
      <c r="W8" s="100"/>
      <c r="X8" s="100"/>
      <c r="Y8" s="100"/>
    </row>
    <row r="9" spans="10:25" ht="19.5" customHeight="1">
      <c r="J9" s="442"/>
      <c r="K9" s="444" t="s">
        <v>157</v>
      </c>
      <c r="L9" s="445"/>
      <c r="M9" s="110">
        <v>403</v>
      </c>
      <c r="N9" s="111">
        <v>23.9</v>
      </c>
      <c r="P9" s="112"/>
      <c r="Q9" s="112"/>
      <c r="U9" s="462"/>
      <c r="V9" s="462"/>
      <c r="W9" s="463"/>
      <c r="X9" s="460"/>
      <c r="Y9" s="460"/>
    </row>
    <row r="10" spans="10:25" ht="21" customHeight="1">
      <c r="J10" s="442"/>
      <c r="K10" s="444" t="s">
        <v>158</v>
      </c>
      <c r="L10" s="445"/>
      <c r="M10" s="110">
        <v>6</v>
      </c>
      <c r="N10" s="111">
        <v>3252.8</v>
      </c>
      <c r="P10" s="112"/>
      <c r="Q10" s="112"/>
      <c r="U10" s="462"/>
      <c r="V10" s="462"/>
      <c r="W10" s="463"/>
      <c r="X10" s="113"/>
      <c r="Y10" s="113"/>
    </row>
    <row r="11" spans="10:25" ht="19.5" customHeight="1">
      <c r="J11" s="442"/>
      <c r="K11" s="444" t="s">
        <v>159</v>
      </c>
      <c r="L11" s="445"/>
      <c r="M11" s="110">
        <v>1</v>
      </c>
      <c r="N11" s="111">
        <v>2.4</v>
      </c>
      <c r="P11" s="114"/>
      <c r="Q11" s="114"/>
      <c r="U11" s="459"/>
      <c r="V11" s="459"/>
      <c r="W11" s="113"/>
      <c r="X11" s="113"/>
      <c r="Y11" s="113"/>
    </row>
    <row r="12" spans="10:25" ht="19.5" customHeight="1">
      <c r="J12" s="442"/>
      <c r="K12" s="444" t="s">
        <v>160</v>
      </c>
      <c r="L12" s="445"/>
      <c r="M12" s="110">
        <v>2</v>
      </c>
      <c r="N12" s="111">
        <v>3.6</v>
      </c>
      <c r="P12" s="115"/>
      <c r="Q12" s="115"/>
      <c r="U12" s="433"/>
      <c r="V12" s="433"/>
      <c r="W12" s="116"/>
      <c r="X12" s="117"/>
      <c r="Y12" s="117"/>
    </row>
    <row r="13" spans="10:25" ht="20.25" customHeight="1">
      <c r="J13" s="442"/>
      <c r="K13" s="451" t="s">
        <v>161</v>
      </c>
      <c r="L13" s="452"/>
      <c r="M13" s="106">
        <f>SUM(M14:M20)</f>
        <v>709</v>
      </c>
      <c r="N13" s="107">
        <f>SUM(N14:N20)</f>
        <v>1889.6999999999998</v>
      </c>
      <c r="P13" s="108"/>
      <c r="Q13" s="109"/>
      <c r="U13" s="433"/>
      <c r="V13" s="433"/>
      <c r="W13" s="116"/>
      <c r="X13" s="116"/>
      <c r="Y13" s="116"/>
    </row>
    <row r="14" spans="10:25" ht="20.25" customHeight="1">
      <c r="J14" s="442"/>
      <c r="K14" s="456" t="s">
        <v>162</v>
      </c>
      <c r="L14" s="118" t="s">
        <v>163</v>
      </c>
      <c r="M14" s="110">
        <v>333</v>
      </c>
      <c r="N14" s="111">
        <v>49.6</v>
      </c>
      <c r="P14" s="112"/>
      <c r="Q14" s="112"/>
      <c r="U14" s="459"/>
      <c r="V14" s="459"/>
      <c r="W14" s="116"/>
      <c r="X14" s="112"/>
      <c r="Y14" s="112"/>
    </row>
    <row r="15" spans="10:25" ht="21.75" customHeight="1">
      <c r="J15" s="442"/>
      <c r="K15" s="457"/>
      <c r="L15" s="118" t="s">
        <v>164</v>
      </c>
      <c r="M15" s="110">
        <v>0</v>
      </c>
      <c r="N15" s="111">
        <v>0</v>
      </c>
      <c r="P15" s="112"/>
      <c r="Q15" s="112"/>
      <c r="U15" s="459"/>
      <c r="V15" s="459"/>
      <c r="W15" s="116"/>
      <c r="X15" s="117"/>
      <c r="Y15" s="117"/>
    </row>
    <row r="16" spans="10:25" ht="21.75" customHeight="1">
      <c r="J16" s="442"/>
      <c r="K16" s="458"/>
      <c r="L16" s="118" t="s">
        <v>165</v>
      </c>
      <c r="M16" s="110">
        <v>138</v>
      </c>
      <c r="N16" s="111">
        <v>20.7</v>
      </c>
      <c r="P16" s="112"/>
      <c r="Q16" s="112"/>
      <c r="U16" s="427"/>
      <c r="V16" s="427"/>
      <c r="W16" s="116"/>
      <c r="X16" s="112"/>
      <c r="Y16" s="112"/>
    </row>
    <row r="17" spans="10:25" ht="21" customHeight="1">
      <c r="J17" s="442"/>
      <c r="K17" s="444" t="s">
        <v>166</v>
      </c>
      <c r="L17" s="445"/>
      <c r="M17" s="110">
        <v>190</v>
      </c>
      <c r="N17" s="111">
        <v>28.9</v>
      </c>
      <c r="P17" s="112"/>
      <c r="Q17" s="112"/>
      <c r="U17" s="432"/>
      <c r="V17" s="432"/>
      <c r="W17" s="116"/>
      <c r="X17" s="112"/>
      <c r="Y17" s="112"/>
    </row>
    <row r="18" spans="10:25" ht="22.5" customHeight="1">
      <c r="J18" s="442"/>
      <c r="K18" s="444" t="s">
        <v>167</v>
      </c>
      <c r="L18" s="445"/>
      <c r="M18" s="110">
        <v>31</v>
      </c>
      <c r="N18" s="111">
        <v>4.9000000000000004</v>
      </c>
      <c r="P18" s="112"/>
      <c r="Q18" s="112"/>
      <c r="U18" s="427"/>
      <c r="V18" s="427"/>
      <c r="W18" s="116"/>
      <c r="X18" s="112"/>
      <c r="Y18" s="112"/>
    </row>
    <row r="19" spans="10:25" ht="21" customHeight="1">
      <c r="J19" s="442"/>
      <c r="K19" s="444" t="s">
        <v>168</v>
      </c>
      <c r="L19" s="455"/>
      <c r="M19" s="110">
        <v>5</v>
      </c>
      <c r="N19" s="111">
        <v>508.8</v>
      </c>
      <c r="P19" s="112"/>
      <c r="Q19" s="112"/>
      <c r="U19" s="427"/>
      <c r="V19" s="427"/>
      <c r="W19" s="116"/>
      <c r="X19" s="112"/>
      <c r="Y19" s="112"/>
    </row>
    <row r="20" spans="10:25" ht="21" customHeight="1">
      <c r="J20" s="442"/>
      <c r="K20" s="444" t="s">
        <v>169</v>
      </c>
      <c r="L20" s="445"/>
      <c r="M20" s="110">
        <v>12</v>
      </c>
      <c r="N20" s="111">
        <v>1276.8</v>
      </c>
      <c r="P20" s="112"/>
      <c r="Q20" s="112"/>
      <c r="U20" s="427"/>
      <c r="V20" s="427"/>
      <c r="W20" s="116"/>
      <c r="X20" s="112"/>
      <c r="Y20" s="112"/>
    </row>
    <row r="21" spans="10:25" ht="21" customHeight="1">
      <c r="J21" s="442"/>
      <c r="K21" s="451" t="s">
        <v>170</v>
      </c>
      <c r="L21" s="452"/>
      <c r="M21" s="106">
        <v>0</v>
      </c>
      <c r="N21" s="107">
        <v>0</v>
      </c>
      <c r="P21" s="117"/>
      <c r="Q21" s="117"/>
      <c r="U21" s="427"/>
      <c r="V21" s="427"/>
      <c r="W21" s="116"/>
      <c r="X21" s="112"/>
      <c r="Y21" s="112"/>
    </row>
    <row r="22" spans="10:25" ht="21" customHeight="1">
      <c r="J22" s="442"/>
      <c r="K22" s="451" t="s">
        <v>171</v>
      </c>
      <c r="L22" s="452"/>
      <c r="M22" s="106">
        <v>371</v>
      </c>
      <c r="N22" s="119">
        <v>16.8</v>
      </c>
      <c r="P22" s="117"/>
      <c r="Q22" s="117"/>
      <c r="U22" s="453"/>
      <c r="V22" s="432"/>
      <c r="W22" s="116"/>
      <c r="X22" s="112"/>
      <c r="Y22" s="112"/>
    </row>
    <row r="23" spans="10:25" ht="21" customHeight="1">
      <c r="J23" s="443"/>
      <c r="K23" s="451" t="s">
        <v>172</v>
      </c>
      <c r="L23" s="452"/>
      <c r="M23" s="106">
        <v>171</v>
      </c>
      <c r="N23" s="120">
        <v>13.7</v>
      </c>
      <c r="P23" s="117"/>
      <c r="Q23" s="117"/>
      <c r="U23" s="454"/>
      <c r="V23" s="454"/>
      <c r="W23" s="116"/>
      <c r="X23" s="112"/>
      <c r="Y23" s="112"/>
    </row>
    <row r="24" spans="10:25" ht="21" customHeight="1">
      <c r="J24" s="441" t="s">
        <v>173</v>
      </c>
      <c r="K24" s="444" t="s">
        <v>174</v>
      </c>
      <c r="L24" s="445"/>
      <c r="M24" s="110">
        <v>1049</v>
      </c>
      <c r="N24" s="111">
        <v>117.3</v>
      </c>
      <c r="P24" s="112"/>
      <c r="Q24" s="112"/>
      <c r="U24" s="446"/>
      <c r="V24" s="446"/>
      <c r="W24" s="116"/>
      <c r="X24" s="112"/>
      <c r="Y24" s="117"/>
    </row>
    <row r="25" spans="10:25" ht="21" customHeight="1">
      <c r="J25" s="442"/>
      <c r="K25" s="444" t="s">
        <v>175</v>
      </c>
      <c r="L25" s="445"/>
      <c r="M25" s="110">
        <v>4400</v>
      </c>
      <c r="N25" s="111">
        <v>600.70000000000005</v>
      </c>
      <c r="P25" s="121"/>
      <c r="Q25" s="121"/>
      <c r="U25" s="427"/>
      <c r="V25" s="427"/>
      <c r="W25" s="116"/>
      <c r="X25" s="112"/>
      <c r="Y25" s="112"/>
    </row>
    <row r="26" spans="10:25" ht="21" customHeight="1">
      <c r="J26" s="442"/>
      <c r="K26" s="444" t="s">
        <v>176</v>
      </c>
      <c r="L26" s="445"/>
      <c r="M26" s="110">
        <v>44</v>
      </c>
      <c r="N26" s="111">
        <v>21.5</v>
      </c>
      <c r="P26" s="117"/>
      <c r="Q26" s="117"/>
      <c r="U26" s="432"/>
      <c r="V26" s="432"/>
      <c r="W26" s="116"/>
      <c r="X26" s="112"/>
      <c r="Y26" s="112"/>
    </row>
    <row r="27" spans="10:25" ht="12">
      <c r="J27" s="442"/>
      <c r="K27" s="447" t="s">
        <v>177</v>
      </c>
      <c r="L27" s="448"/>
      <c r="M27" s="110">
        <v>0</v>
      </c>
      <c r="N27" s="110">
        <v>0</v>
      </c>
      <c r="U27" s="427"/>
      <c r="V27" s="427"/>
      <c r="W27" s="116"/>
      <c r="X27" s="112"/>
      <c r="Y27" s="112"/>
    </row>
    <row r="28" spans="10:25" ht="12">
      <c r="J28" s="443"/>
      <c r="K28" s="449" t="s">
        <v>178</v>
      </c>
      <c r="L28" s="450"/>
      <c r="M28" s="110"/>
      <c r="N28" s="111">
        <f>SUM(N24:N27)</f>
        <v>739.5</v>
      </c>
      <c r="U28" s="427"/>
      <c r="V28" s="427"/>
      <c r="W28" s="116"/>
      <c r="X28" s="112"/>
      <c r="Y28" s="112"/>
    </row>
    <row r="29" spans="10:25" ht="12">
      <c r="U29" s="427"/>
      <c r="V29" s="427"/>
      <c r="W29" s="116"/>
      <c r="X29" s="112"/>
      <c r="Y29" s="112"/>
    </row>
    <row r="30" spans="10:25" ht="12">
      <c r="U30" s="440"/>
      <c r="V30" s="440"/>
      <c r="W30" s="116"/>
      <c r="X30" s="112"/>
      <c r="Y30" s="112"/>
    </row>
    <row r="31" spans="10:25" ht="12">
      <c r="U31" s="427"/>
      <c r="V31" s="427"/>
      <c r="W31" s="116"/>
      <c r="X31" s="112"/>
      <c r="Y31" s="112"/>
    </row>
    <row r="32" spans="10:25" ht="12">
      <c r="U32" s="427"/>
      <c r="V32" s="427"/>
      <c r="W32" s="116"/>
      <c r="X32" s="112"/>
      <c r="Y32" s="112"/>
    </row>
    <row r="33" spans="21:25" ht="12">
      <c r="U33" s="428"/>
      <c r="V33" s="428"/>
      <c r="W33" s="116"/>
      <c r="X33" s="112"/>
      <c r="Y33" s="112"/>
    </row>
    <row r="34" spans="21:25" ht="12">
      <c r="U34" s="438"/>
      <c r="V34" s="438"/>
      <c r="W34" s="116"/>
      <c r="X34" s="105"/>
      <c r="Y34" s="105"/>
    </row>
    <row r="35" spans="21:25" ht="12">
      <c r="U35" s="439"/>
      <c r="V35" s="439"/>
      <c r="W35" s="116"/>
      <c r="X35" s="105"/>
      <c r="Y35" s="105"/>
    </row>
    <row r="36" spans="21:25" ht="12">
      <c r="U36" s="433"/>
      <c r="V36" s="433"/>
      <c r="W36" s="116"/>
      <c r="X36" s="117"/>
      <c r="Y36" s="117"/>
    </row>
    <row r="37" spans="21:25" ht="12">
      <c r="U37" s="432"/>
      <c r="V37" s="432"/>
      <c r="W37" s="116"/>
      <c r="X37" s="109"/>
      <c r="Y37" s="109"/>
    </row>
    <row r="38" spans="21:25" ht="12">
      <c r="U38" s="432"/>
      <c r="V38" s="432"/>
      <c r="W38" s="116"/>
      <c r="X38" s="109"/>
      <c r="Y38" s="109"/>
    </row>
    <row r="39" spans="21:25" ht="12">
      <c r="U39" s="432"/>
      <c r="V39" s="432"/>
      <c r="W39" s="116"/>
      <c r="X39" s="109"/>
      <c r="Y39" s="109"/>
    </row>
    <row r="40" spans="21:25" ht="12">
      <c r="U40" s="432"/>
      <c r="V40" s="432"/>
      <c r="W40" s="116"/>
      <c r="X40" s="109"/>
      <c r="Y40" s="109"/>
    </row>
    <row r="41" spans="21:25" ht="12">
      <c r="U41" s="432"/>
      <c r="V41" s="432"/>
      <c r="W41" s="116"/>
      <c r="X41" s="109"/>
      <c r="Y41" s="109"/>
    </row>
    <row r="42" spans="21:25" ht="12">
      <c r="U42" s="432"/>
      <c r="V42" s="432"/>
      <c r="W42" s="116"/>
      <c r="X42" s="109"/>
      <c r="Y42" s="109"/>
    </row>
    <row r="43" spans="21:25" ht="12">
      <c r="U43" s="432"/>
      <c r="V43" s="432"/>
      <c r="W43" s="116"/>
      <c r="X43" s="109"/>
      <c r="Y43" s="109"/>
    </row>
    <row r="44" spans="21:25" ht="12">
      <c r="U44" s="437"/>
      <c r="V44" s="437"/>
      <c r="W44" s="116"/>
      <c r="X44" s="112"/>
      <c r="Y44" s="112"/>
    </row>
    <row r="45" spans="21:25" ht="12">
      <c r="U45" s="432"/>
      <c r="V45" s="432"/>
      <c r="W45" s="116"/>
      <c r="X45" s="109"/>
      <c r="Y45" s="109"/>
    </row>
    <row r="46" spans="21:25" ht="12">
      <c r="U46" s="433"/>
      <c r="V46" s="433"/>
      <c r="W46" s="116"/>
      <c r="X46" s="112"/>
      <c r="Y46" s="112"/>
    </row>
    <row r="47" spans="21:25" ht="12">
      <c r="U47" s="433"/>
      <c r="V47" s="433"/>
      <c r="W47" s="116"/>
      <c r="X47" s="109"/>
      <c r="Y47" s="109"/>
    </row>
    <row r="48" spans="21:25" ht="12">
      <c r="U48" s="432"/>
      <c r="V48" s="432"/>
      <c r="W48" s="116"/>
      <c r="X48" s="112"/>
      <c r="Y48" s="112"/>
    </row>
    <row r="49" spans="21:25" ht="12">
      <c r="U49" s="432"/>
      <c r="V49" s="432"/>
      <c r="W49" s="116"/>
      <c r="X49" s="112"/>
      <c r="Y49" s="112"/>
    </row>
    <row r="50" spans="21:25" ht="12">
      <c r="U50" s="432"/>
      <c r="V50" s="432"/>
      <c r="W50" s="116"/>
      <c r="X50" s="112"/>
      <c r="Y50" s="112"/>
    </row>
    <row r="51" spans="21:25" ht="12">
      <c r="U51" s="427"/>
      <c r="V51" s="427"/>
      <c r="W51" s="116"/>
      <c r="X51" s="112"/>
      <c r="Y51" s="112"/>
    </row>
    <row r="52" spans="21:25" ht="12">
      <c r="U52" s="427"/>
      <c r="V52" s="427"/>
      <c r="W52" s="116"/>
      <c r="X52" s="112"/>
      <c r="Y52" s="112"/>
    </row>
    <row r="53" spans="21:25" ht="12">
      <c r="U53" s="432"/>
      <c r="V53" s="432"/>
      <c r="W53" s="116"/>
      <c r="X53" s="112"/>
      <c r="Y53" s="112"/>
    </row>
    <row r="54" spans="21:25" ht="12">
      <c r="U54" s="437"/>
      <c r="V54" s="437"/>
      <c r="W54" s="116"/>
      <c r="X54" s="112"/>
      <c r="Y54" s="112"/>
    </row>
    <row r="55" spans="21:25" ht="12">
      <c r="U55" s="433"/>
      <c r="V55" s="433"/>
      <c r="W55" s="116"/>
      <c r="X55" s="117"/>
      <c r="Y55" s="117"/>
    </row>
    <row r="56" spans="21:25" ht="12">
      <c r="U56" s="432"/>
      <c r="V56" s="432"/>
      <c r="W56" s="116"/>
      <c r="X56" s="112"/>
      <c r="Y56" s="112"/>
    </row>
    <row r="57" spans="21:25" ht="12">
      <c r="U57" s="432"/>
      <c r="V57" s="432"/>
      <c r="W57" s="116"/>
      <c r="X57" s="122"/>
      <c r="Y57" s="122"/>
    </row>
    <row r="58" spans="21:25" ht="12">
      <c r="U58" s="432"/>
      <c r="V58" s="432"/>
      <c r="W58" s="116"/>
      <c r="X58" s="122"/>
      <c r="Y58" s="122"/>
    </row>
    <row r="59" spans="21:25" ht="12">
      <c r="U59" s="432"/>
      <c r="V59" s="432"/>
      <c r="W59" s="116"/>
      <c r="X59" s="122"/>
      <c r="Y59" s="122"/>
    </row>
    <row r="60" spans="21:25" ht="12">
      <c r="U60" s="432"/>
      <c r="V60" s="432"/>
      <c r="W60" s="116"/>
      <c r="X60" s="123"/>
      <c r="Y60" s="123"/>
    </row>
    <row r="61" spans="21:25" ht="12">
      <c r="U61" s="432"/>
      <c r="V61" s="432"/>
      <c r="W61" s="116"/>
      <c r="X61" s="124"/>
      <c r="Y61" s="124"/>
    </row>
    <row r="62" spans="21:25" ht="12">
      <c r="U62" s="437"/>
      <c r="V62" s="437"/>
      <c r="W62" s="116"/>
      <c r="X62" s="109"/>
      <c r="Y62" s="109"/>
    </row>
    <row r="63" spans="21:25" ht="12">
      <c r="U63" s="433"/>
      <c r="V63" s="433"/>
      <c r="W63" s="116"/>
      <c r="X63" s="109"/>
      <c r="Y63" s="109"/>
    </row>
    <row r="64" spans="21:25" ht="12">
      <c r="U64" s="433"/>
      <c r="V64" s="433"/>
      <c r="W64" s="116"/>
      <c r="X64" s="109"/>
      <c r="Y64" s="109"/>
    </row>
    <row r="65" spans="21:25" ht="12">
      <c r="U65" s="434"/>
      <c r="V65" s="434"/>
      <c r="W65" s="116"/>
      <c r="X65" s="109"/>
      <c r="Y65" s="109"/>
    </row>
    <row r="66" spans="21:25" ht="12">
      <c r="U66" s="433"/>
      <c r="V66" s="433"/>
      <c r="W66" s="116"/>
      <c r="X66" s="113"/>
      <c r="Y66" s="113"/>
    </row>
    <row r="67" spans="21:25" ht="12">
      <c r="U67" s="435"/>
      <c r="V67" s="435"/>
      <c r="W67" s="116"/>
      <c r="X67" s="125"/>
      <c r="Y67" s="125"/>
    </row>
    <row r="68" spans="21:25" ht="12">
      <c r="U68" s="436"/>
      <c r="V68" s="436"/>
      <c r="W68" s="116"/>
      <c r="X68" s="125"/>
      <c r="Y68" s="125"/>
    </row>
    <row r="69" spans="21:25" ht="12">
      <c r="U69" s="436"/>
      <c r="V69" s="436"/>
      <c r="W69" s="116"/>
      <c r="X69" s="113"/>
      <c r="Y69" s="113"/>
    </row>
    <row r="70" spans="21:25" ht="12">
      <c r="U70" s="433"/>
      <c r="V70" s="433"/>
      <c r="W70" s="116"/>
      <c r="X70" s="113"/>
      <c r="Y70" s="125"/>
    </row>
    <row r="71" spans="21:25" ht="12">
      <c r="U71" s="427"/>
      <c r="V71" s="427"/>
      <c r="W71" s="116"/>
      <c r="X71" s="113"/>
      <c r="Y71" s="126"/>
    </row>
    <row r="72" spans="21:25" ht="12">
      <c r="U72" s="432"/>
      <c r="V72" s="432"/>
      <c r="W72" s="116"/>
      <c r="X72" s="113"/>
      <c r="Y72" s="126"/>
    </row>
    <row r="73" spans="21:25" ht="12">
      <c r="U73" s="427"/>
      <c r="V73" s="427"/>
      <c r="W73" s="116"/>
      <c r="X73" s="113"/>
      <c r="Y73" s="126"/>
    </row>
    <row r="74" spans="21:25" ht="12">
      <c r="U74" s="427"/>
      <c r="V74" s="427"/>
      <c r="W74" s="116"/>
      <c r="X74" s="113"/>
      <c r="Y74" s="126"/>
    </row>
    <row r="75" spans="21:25" ht="12">
      <c r="U75" s="427"/>
      <c r="V75" s="427"/>
      <c r="W75" s="116"/>
      <c r="X75" s="113"/>
      <c r="Y75" s="113"/>
    </row>
    <row r="76" spans="21:25" ht="12">
      <c r="U76" s="429"/>
      <c r="V76" s="117"/>
      <c r="W76" s="116"/>
      <c r="X76" s="113"/>
      <c r="Y76" s="113"/>
    </row>
    <row r="77" spans="21:25" ht="12">
      <c r="U77" s="429"/>
      <c r="V77" s="112"/>
      <c r="W77" s="116"/>
      <c r="X77" s="113"/>
      <c r="Y77" s="113"/>
    </row>
    <row r="78" spans="21:25" ht="12">
      <c r="U78" s="429"/>
      <c r="V78" s="112"/>
      <c r="W78" s="116"/>
      <c r="X78" s="113"/>
      <c r="Y78" s="113"/>
    </row>
    <row r="79" spans="21:25" ht="12">
      <c r="U79" s="429"/>
      <c r="V79" s="112"/>
      <c r="W79" s="116"/>
      <c r="X79" s="113"/>
      <c r="Y79" s="113"/>
    </row>
    <row r="80" spans="21:25" ht="12">
      <c r="U80" s="429"/>
      <c r="V80" s="112"/>
      <c r="W80" s="116"/>
      <c r="X80" s="113"/>
      <c r="Y80" s="113"/>
    </row>
    <row r="81" spans="21:25" ht="12">
      <c r="U81" s="429"/>
      <c r="V81" s="112"/>
      <c r="W81" s="116"/>
      <c r="X81" s="113"/>
      <c r="Y81" s="113"/>
    </row>
    <row r="82" spans="21:25" ht="12">
      <c r="U82" s="429"/>
      <c r="V82" s="112"/>
      <c r="W82" s="116"/>
      <c r="X82" s="113"/>
      <c r="Y82" s="113"/>
    </row>
    <row r="83" spans="21:25" ht="12">
      <c r="U83" s="429"/>
      <c r="V83" s="112"/>
      <c r="W83" s="116"/>
      <c r="X83" s="113"/>
      <c r="Y83" s="113"/>
    </row>
    <row r="84" spans="21:25" ht="12">
      <c r="U84" s="429"/>
      <c r="V84" s="112"/>
      <c r="W84" s="116"/>
      <c r="X84" s="113"/>
      <c r="Y84" s="113"/>
    </row>
    <row r="85" spans="21:25" ht="12">
      <c r="U85" s="429"/>
      <c r="V85" s="112"/>
      <c r="W85" s="116"/>
      <c r="X85" s="113"/>
      <c r="Y85" s="113"/>
    </row>
    <row r="86" spans="21:25" ht="12">
      <c r="U86" s="430"/>
      <c r="V86" s="430"/>
      <c r="W86" s="116"/>
      <c r="X86" s="116"/>
      <c r="Y86" s="116"/>
    </row>
    <row r="87" spans="21:25" ht="12">
      <c r="U87" s="431"/>
      <c r="V87" s="431"/>
      <c r="W87" s="116"/>
      <c r="X87" s="113"/>
      <c r="Y87" s="113"/>
    </row>
    <row r="88" spans="21:25" ht="12">
      <c r="U88" s="427"/>
      <c r="V88" s="427"/>
      <c r="W88" s="116"/>
      <c r="X88" s="113"/>
      <c r="Y88" s="113"/>
    </row>
    <row r="89" spans="21:25" ht="12">
      <c r="U89" s="432"/>
      <c r="V89" s="432"/>
      <c r="W89" s="116"/>
      <c r="X89" s="113"/>
      <c r="Y89" s="113"/>
    </row>
    <row r="90" spans="21:25" ht="12">
      <c r="U90" s="427"/>
      <c r="V90" s="427"/>
      <c r="W90" s="116"/>
      <c r="X90" s="113"/>
      <c r="Y90" s="113"/>
    </row>
    <row r="91" spans="21:25" ht="12">
      <c r="U91" s="427"/>
      <c r="V91" s="427"/>
      <c r="W91" s="116"/>
      <c r="X91" s="113"/>
      <c r="Y91" s="113"/>
    </row>
    <row r="92" spans="21:25" ht="12">
      <c r="U92" s="427"/>
      <c r="V92" s="427"/>
      <c r="W92" s="116"/>
      <c r="X92" s="113"/>
      <c r="Y92" s="113"/>
    </row>
    <row r="93" spans="21:25" ht="12">
      <c r="U93" s="428"/>
      <c r="V93" s="428"/>
      <c r="W93" s="116"/>
      <c r="X93" s="113"/>
      <c r="Y93" s="113"/>
    </row>
  </sheetData>
  <mergeCells count="107">
    <mergeCell ref="J1:N1"/>
    <mergeCell ref="J3:L4"/>
    <mergeCell ref="M3:N3"/>
    <mergeCell ref="W3:Y4"/>
    <mergeCell ref="J5:N5"/>
    <mergeCell ref="U5:W5"/>
    <mergeCell ref="J6:J23"/>
    <mergeCell ref="K6:L6"/>
    <mergeCell ref="U6:W6"/>
    <mergeCell ref="K7:L7"/>
    <mergeCell ref="K8:L8"/>
    <mergeCell ref="K9:L9"/>
    <mergeCell ref="U9:V10"/>
    <mergeCell ref="W9:W10"/>
    <mergeCell ref="K13:L13"/>
    <mergeCell ref="U13:V13"/>
    <mergeCell ref="K14:K16"/>
    <mergeCell ref="U14:V14"/>
    <mergeCell ref="U15:V15"/>
    <mergeCell ref="U16:V16"/>
    <mergeCell ref="K17:L17"/>
    <mergeCell ref="U17:V17"/>
    <mergeCell ref="X9:Y9"/>
    <mergeCell ref="K10:L10"/>
    <mergeCell ref="K11:L11"/>
    <mergeCell ref="U11:V11"/>
    <mergeCell ref="K12:L12"/>
    <mergeCell ref="U12:V12"/>
    <mergeCell ref="K21:L21"/>
    <mergeCell ref="U21:V21"/>
    <mergeCell ref="K22:L22"/>
    <mergeCell ref="U22:V22"/>
    <mergeCell ref="K23:L23"/>
    <mergeCell ref="U23:V23"/>
    <mergeCell ref="K18:L18"/>
    <mergeCell ref="U18:V18"/>
    <mergeCell ref="K19:L19"/>
    <mergeCell ref="U19:V19"/>
    <mergeCell ref="K20:L20"/>
    <mergeCell ref="U20:V20"/>
    <mergeCell ref="J24:J28"/>
    <mergeCell ref="K24:L24"/>
    <mergeCell ref="U24:V24"/>
    <mergeCell ref="K25:L25"/>
    <mergeCell ref="U25:V25"/>
    <mergeCell ref="K26:L26"/>
    <mergeCell ref="U26:V26"/>
    <mergeCell ref="K27:L27"/>
    <mergeCell ref="U27:V27"/>
    <mergeCell ref="K28:L28"/>
    <mergeCell ref="U34:V34"/>
    <mergeCell ref="U35:V35"/>
    <mergeCell ref="U36:V36"/>
    <mergeCell ref="U37:V37"/>
    <mergeCell ref="U38:V38"/>
    <mergeCell ref="U39:V39"/>
    <mergeCell ref="U28:V28"/>
    <mergeCell ref="U29:V29"/>
    <mergeCell ref="U30:V30"/>
    <mergeCell ref="U31:V31"/>
    <mergeCell ref="U32:V32"/>
    <mergeCell ref="U33:V33"/>
    <mergeCell ref="U46:V46"/>
    <mergeCell ref="U47:V47"/>
    <mergeCell ref="U48:V48"/>
    <mergeCell ref="U49:V49"/>
    <mergeCell ref="U50:V50"/>
    <mergeCell ref="U51:V51"/>
    <mergeCell ref="U40:V40"/>
    <mergeCell ref="U41:V41"/>
    <mergeCell ref="U42:V42"/>
    <mergeCell ref="U43:V43"/>
    <mergeCell ref="U44:V44"/>
    <mergeCell ref="U45:V45"/>
    <mergeCell ref="U58:V58"/>
    <mergeCell ref="U59:V59"/>
    <mergeCell ref="U60:V60"/>
    <mergeCell ref="U61:V61"/>
    <mergeCell ref="U62:V62"/>
    <mergeCell ref="U63:V63"/>
    <mergeCell ref="U52:V52"/>
    <mergeCell ref="U53:V53"/>
    <mergeCell ref="U54:V54"/>
    <mergeCell ref="U55:V55"/>
    <mergeCell ref="U56:V56"/>
    <mergeCell ref="U57:V57"/>
    <mergeCell ref="U70:V70"/>
    <mergeCell ref="U71:V71"/>
    <mergeCell ref="U72:V72"/>
    <mergeCell ref="U73:V73"/>
    <mergeCell ref="U74:V74"/>
    <mergeCell ref="U75:V75"/>
    <mergeCell ref="U64:V64"/>
    <mergeCell ref="U65:V65"/>
    <mergeCell ref="U66:V66"/>
    <mergeCell ref="U67:V67"/>
    <mergeCell ref="U68:V68"/>
    <mergeCell ref="U69:V69"/>
    <mergeCell ref="U91:V91"/>
    <mergeCell ref="U92:V92"/>
    <mergeCell ref="U93:V93"/>
    <mergeCell ref="U76:U85"/>
    <mergeCell ref="U86:V86"/>
    <mergeCell ref="U87:V87"/>
    <mergeCell ref="U88:V88"/>
    <mergeCell ref="U89:V89"/>
    <mergeCell ref="U90:V9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M15" sqref="M15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476" t="s">
        <v>179</v>
      </c>
      <c r="B1" s="476"/>
      <c r="C1" s="476"/>
      <c r="D1" s="476"/>
      <c r="E1" s="476"/>
      <c r="F1" s="476"/>
      <c r="G1" s="476"/>
    </row>
    <row r="2" spans="1:7">
      <c r="A2" s="35"/>
      <c r="B2" s="127"/>
      <c r="C2" s="128"/>
      <c r="D2" s="128"/>
      <c r="E2" s="128"/>
      <c r="F2" s="129"/>
      <c r="G2" s="129"/>
    </row>
    <row r="3" spans="1:7">
      <c r="A3" s="35" t="s">
        <v>180</v>
      </c>
      <c r="B3" s="127"/>
      <c r="C3" s="128"/>
      <c r="D3" s="128"/>
      <c r="E3" s="128"/>
      <c r="F3" s="129"/>
      <c r="G3" s="129" t="s">
        <v>181</v>
      </c>
    </row>
    <row r="4" spans="1:7">
      <c r="A4" s="405" t="s">
        <v>46</v>
      </c>
      <c r="B4" s="477" t="s">
        <v>182</v>
      </c>
      <c r="C4" s="478"/>
      <c r="D4" s="479"/>
      <c r="E4" s="480" t="s">
        <v>183</v>
      </c>
      <c r="F4" s="481"/>
      <c r="G4" s="482"/>
    </row>
    <row r="5" spans="1:7">
      <c r="A5" s="406"/>
      <c r="B5" s="130" t="s">
        <v>9</v>
      </c>
      <c r="C5" s="131" t="s">
        <v>10</v>
      </c>
      <c r="D5" s="42" t="s">
        <v>11</v>
      </c>
      <c r="E5" s="130" t="s">
        <v>184</v>
      </c>
      <c r="F5" s="131" t="s">
        <v>185</v>
      </c>
      <c r="G5" s="131" t="s">
        <v>11</v>
      </c>
    </row>
    <row r="6" spans="1:7">
      <c r="A6" s="38" t="s">
        <v>49</v>
      </c>
      <c r="B6" s="39">
        <v>66269.5</v>
      </c>
      <c r="C6" s="39">
        <v>37574.5</v>
      </c>
      <c r="D6" s="39">
        <f>(C6/B6)*100</f>
        <v>56.699537494624217</v>
      </c>
      <c r="E6" s="39">
        <v>173902.5</v>
      </c>
      <c r="F6" s="39">
        <v>173902.5</v>
      </c>
      <c r="G6" s="39">
        <f>(F6/E6)*100</f>
        <v>100</v>
      </c>
    </row>
    <row r="7" spans="1:7">
      <c r="A7" s="41" t="s">
        <v>186</v>
      </c>
      <c r="B7" s="42">
        <v>70689.2</v>
      </c>
      <c r="C7" s="42">
        <v>42404.3</v>
      </c>
      <c r="D7" s="42">
        <f t="shared" ref="D7:D20" si="0">(C7/B7)*100</f>
        <v>59.986956989186467</v>
      </c>
      <c r="E7" s="42">
        <v>183257.9</v>
      </c>
      <c r="F7" s="42">
        <v>183257.9</v>
      </c>
      <c r="G7" s="42">
        <f>(F7/E7)*100</f>
        <v>100</v>
      </c>
    </row>
    <row r="8" spans="1:7">
      <c r="A8" s="41" t="s">
        <v>51</v>
      </c>
      <c r="B8" s="42">
        <v>92825.9</v>
      </c>
      <c r="C8" s="42">
        <v>56737.9</v>
      </c>
      <c r="D8" s="42">
        <f t="shared" si="0"/>
        <v>61.122919357636185</v>
      </c>
      <c r="E8" s="42">
        <v>136858.20000000001</v>
      </c>
      <c r="F8" s="42">
        <v>136858.20000000001</v>
      </c>
      <c r="G8" s="42">
        <f t="shared" ref="G8:G21" si="1">(F8/E8)*100</f>
        <v>100</v>
      </c>
    </row>
    <row r="9" spans="1:7">
      <c r="A9" s="41" t="s">
        <v>52</v>
      </c>
      <c r="B9" s="42">
        <v>49179.9</v>
      </c>
      <c r="C9" s="42">
        <v>30717</v>
      </c>
      <c r="D9" s="42">
        <f>(C9/B9)*100</f>
        <v>62.458443388457475</v>
      </c>
      <c r="E9" s="42">
        <v>81977.100000000006</v>
      </c>
      <c r="F9" s="42">
        <v>81977.100000000006</v>
      </c>
      <c r="G9" s="42">
        <f t="shared" si="1"/>
        <v>100</v>
      </c>
    </row>
    <row r="10" spans="1:7">
      <c r="A10" s="41" t="s">
        <v>53</v>
      </c>
      <c r="B10" s="42">
        <v>69854.3</v>
      </c>
      <c r="C10" s="42">
        <v>40337.699999999997</v>
      </c>
      <c r="D10" s="42">
        <f t="shared" si="0"/>
        <v>57.745478803738635</v>
      </c>
      <c r="E10" s="42">
        <v>90849.600000000006</v>
      </c>
      <c r="F10" s="42">
        <v>90849.600000000006</v>
      </c>
      <c r="G10" s="42">
        <f t="shared" si="1"/>
        <v>100</v>
      </c>
    </row>
    <row r="11" spans="1:7">
      <c r="A11" s="41" t="s">
        <v>54</v>
      </c>
      <c r="B11" s="42">
        <v>67064.600000000006</v>
      </c>
      <c r="C11" s="42">
        <v>45604.2</v>
      </c>
      <c r="D11" s="42">
        <f t="shared" si="0"/>
        <v>68.000405579098356</v>
      </c>
      <c r="E11" s="42">
        <v>107737.9</v>
      </c>
      <c r="F11" s="42">
        <v>107737.9</v>
      </c>
      <c r="G11" s="42">
        <f t="shared" si="1"/>
        <v>100</v>
      </c>
    </row>
    <row r="12" spans="1:7">
      <c r="A12" s="41" t="s">
        <v>55</v>
      </c>
      <c r="B12" s="42">
        <v>78400.399999999994</v>
      </c>
      <c r="C12" s="42">
        <v>57226.3</v>
      </c>
      <c r="D12" s="42">
        <f t="shared" si="0"/>
        <v>72.992357181851119</v>
      </c>
      <c r="E12" s="42">
        <v>167907.20000000001</v>
      </c>
      <c r="F12" s="42">
        <v>167907.20000000001</v>
      </c>
      <c r="G12" s="42">
        <f>(F12/E12)*100</f>
        <v>100</v>
      </c>
    </row>
    <row r="13" spans="1:7">
      <c r="A13" s="41" t="s">
        <v>56</v>
      </c>
      <c r="B13" s="42">
        <v>96016.9</v>
      </c>
      <c r="C13" s="42">
        <v>47948.1</v>
      </c>
      <c r="D13" s="42">
        <f t="shared" si="0"/>
        <v>49.937146481504818</v>
      </c>
      <c r="E13" s="42">
        <v>177386.7</v>
      </c>
      <c r="F13" s="42">
        <v>177386.7</v>
      </c>
      <c r="G13" s="42">
        <f t="shared" si="1"/>
        <v>100</v>
      </c>
    </row>
    <row r="14" spans="1:7">
      <c r="A14" s="41" t="s">
        <v>57</v>
      </c>
      <c r="B14" s="42">
        <v>101240.1</v>
      </c>
      <c r="C14" s="42">
        <v>63218.2</v>
      </c>
      <c r="D14" s="42">
        <f t="shared" si="0"/>
        <v>62.443834014387576</v>
      </c>
      <c r="E14" s="42">
        <v>163683.4</v>
      </c>
      <c r="F14" s="42">
        <v>163683.4</v>
      </c>
      <c r="G14" s="42">
        <f t="shared" si="1"/>
        <v>100</v>
      </c>
    </row>
    <row r="15" spans="1:7">
      <c r="A15" s="41" t="s">
        <v>58</v>
      </c>
      <c r="B15" s="42">
        <v>67776.3</v>
      </c>
      <c r="C15" s="42">
        <v>47316.9</v>
      </c>
      <c r="D15" s="42">
        <f t="shared" si="0"/>
        <v>69.813341831879285</v>
      </c>
      <c r="E15" s="42">
        <v>144389.20000000001</v>
      </c>
      <c r="F15" s="42">
        <v>144389.20000000001</v>
      </c>
      <c r="G15" s="42">
        <f t="shared" si="1"/>
        <v>100</v>
      </c>
    </row>
    <row r="16" spans="1:7">
      <c r="A16" s="41" t="s">
        <v>59</v>
      </c>
      <c r="B16" s="42">
        <v>90274.5</v>
      </c>
      <c r="C16" s="42">
        <v>50440.1</v>
      </c>
      <c r="D16" s="42">
        <f t="shared" si="0"/>
        <v>55.874139430293155</v>
      </c>
      <c r="E16" s="42">
        <v>197175.1</v>
      </c>
      <c r="F16" s="42">
        <v>197175.1</v>
      </c>
      <c r="G16" s="42">
        <f t="shared" si="1"/>
        <v>100</v>
      </c>
    </row>
    <row r="17" spans="1:7">
      <c r="A17" s="41" t="s">
        <v>60</v>
      </c>
      <c r="B17" s="42">
        <v>77141.899999999994</v>
      </c>
      <c r="C17" s="42">
        <v>40788.699999999997</v>
      </c>
      <c r="D17" s="42">
        <f t="shared" si="0"/>
        <v>52.874896781126736</v>
      </c>
      <c r="E17" s="42">
        <v>151264.29999999999</v>
      </c>
      <c r="F17" s="42">
        <v>151264.29999999999</v>
      </c>
      <c r="G17" s="42">
        <f t="shared" si="1"/>
        <v>100</v>
      </c>
    </row>
    <row r="18" spans="1:7">
      <c r="A18" s="41" t="s">
        <v>61</v>
      </c>
      <c r="B18" s="42">
        <v>185594.4</v>
      </c>
      <c r="C18" s="42">
        <v>128822.8</v>
      </c>
      <c r="D18" s="42">
        <f t="shared" si="0"/>
        <v>69.410930502213432</v>
      </c>
      <c r="E18" s="42">
        <v>498881.5</v>
      </c>
      <c r="F18" s="42">
        <v>498881.5</v>
      </c>
      <c r="G18" s="42">
        <f t="shared" si="1"/>
        <v>100</v>
      </c>
    </row>
    <row r="19" spans="1:7">
      <c r="A19" s="41" t="s">
        <v>63</v>
      </c>
      <c r="B19" s="42">
        <v>88628.2</v>
      </c>
      <c r="C19" s="42">
        <v>51384.3</v>
      </c>
      <c r="D19" s="42">
        <f t="shared" si="0"/>
        <v>57.977370633726068</v>
      </c>
      <c r="E19" s="42">
        <v>219434.4</v>
      </c>
      <c r="F19" s="42">
        <v>219434.4</v>
      </c>
      <c r="G19" s="42">
        <f t="shared" si="1"/>
        <v>100</v>
      </c>
    </row>
    <row r="20" spans="1:7">
      <c r="A20" s="41" t="s">
        <v>62</v>
      </c>
      <c r="B20" s="42">
        <v>971636.3</v>
      </c>
      <c r="C20" s="42">
        <v>1050279.8</v>
      </c>
      <c r="D20" s="42">
        <f t="shared" si="0"/>
        <v>108.0939236214209</v>
      </c>
      <c r="E20" s="42">
        <v>1542700.1</v>
      </c>
      <c r="F20" s="42">
        <v>1542700.1</v>
      </c>
      <c r="G20" s="42">
        <f t="shared" si="1"/>
        <v>100</v>
      </c>
    </row>
    <row r="21" spans="1:7">
      <c r="A21" s="132" t="s">
        <v>65</v>
      </c>
      <c r="B21" s="44">
        <f>SUM(B6:B20)</f>
        <v>2172592.4000000004</v>
      </c>
      <c r="C21" s="44">
        <f>SUM(C6:C20)</f>
        <v>1790800.8000000003</v>
      </c>
      <c r="D21" s="44">
        <f>(C21/B21)*100</f>
        <v>82.426910818614658</v>
      </c>
      <c r="E21" s="44">
        <f>SUM(E6:E20)</f>
        <v>4037405.1</v>
      </c>
      <c r="F21" s="44">
        <f>SUM(F6:F20)</f>
        <v>4037405.1</v>
      </c>
      <c r="G21" s="44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J19" sqref="J19"/>
    </sheetView>
  </sheetViews>
  <sheetFormatPr defaultRowHeight="14.25"/>
  <cols>
    <col min="1" max="1" width="3.85546875" style="133" customWidth="1"/>
    <col min="2" max="2" width="32.7109375" style="133" customWidth="1"/>
    <col min="3" max="3" width="9.85546875" style="133" customWidth="1"/>
    <col min="4" max="4" width="11.28515625" style="133" customWidth="1"/>
    <col min="5" max="5" width="11.140625" style="133" customWidth="1"/>
    <col min="6" max="6" width="10.7109375" style="133" customWidth="1"/>
    <col min="7" max="7" width="11.140625" style="133" customWidth="1"/>
    <col min="8" max="16384" width="9.140625" style="133"/>
  </cols>
  <sheetData>
    <row r="2" spans="1:7">
      <c r="A2" s="485" t="s">
        <v>187</v>
      </c>
      <c r="B2" s="485"/>
      <c r="C2" s="485"/>
      <c r="D2" s="485"/>
      <c r="E2" s="485"/>
      <c r="F2" s="485"/>
      <c r="G2" s="485"/>
    </row>
    <row r="3" spans="1:7">
      <c r="A3" s="134"/>
      <c r="B3" s="134"/>
      <c r="C3" s="486"/>
      <c r="D3" s="486"/>
      <c r="E3" s="134"/>
      <c r="F3" s="487" t="s">
        <v>188</v>
      </c>
      <c r="G3" s="487"/>
    </row>
    <row r="4" spans="1:7">
      <c r="A4" s="488"/>
      <c r="B4" s="488"/>
      <c r="C4" s="488" t="s">
        <v>189</v>
      </c>
      <c r="D4" s="489" t="s">
        <v>190</v>
      </c>
      <c r="E4" s="489"/>
      <c r="F4" s="489"/>
      <c r="G4" s="488" t="s">
        <v>191</v>
      </c>
    </row>
    <row r="5" spans="1:7">
      <c r="A5" s="488"/>
      <c r="B5" s="488"/>
      <c r="C5" s="488"/>
      <c r="D5" s="135" t="s">
        <v>192</v>
      </c>
      <c r="E5" s="136" t="s">
        <v>193</v>
      </c>
      <c r="F5" s="135" t="s">
        <v>194</v>
      </c>
      <c r="G5" s="488"/>
    </row>
    <row r="6" spans="1:7">
      <c r="A6" s="137" t="s">
        <v>195</v>
      </c>
      <c r="B6" s="137"/>
      <c r="C6" s="138">
        <f t="shared" ref="C6:D6" si="0">C8+C9+C10+C11+C12</f>
        <v>4076.3</v>
      </c>
      <c r="D6" s="138">
        <f t="shared" si="0"/>
        <v>2172.4999999999995</v>
      </c>
      <c r="E6" s="138">
        <f>E8+E9+E10+E11+E12</f>
        <v>4978.6000000000013</v>
      </c>
      <c r="F6" s="139">
        <f t="shared" ref="F6:F19" si="1">E6/D6*100</f>
        <v>229.16455696202542</v>
      </c>
      <c r="G6" s="139">
        <f t="shared" ref="G6:G19" si="2">E6/C6*100</f>
        <v>122.13526972990213</v>
      </c>
    </row>
    <row r="7" spans="1:7">
      <c r="A7" s="483" t="s">
        <v>196</v>
      </c>
      <c r="B7" s="483"/>
      <c r="C7" s="483"/>
      <c r="D7" s="483"/>
      <c r="E7" s="483"/>
      <c r="F7" s="139"/>
      <c r="G7" s="139"/>
    </row>
    <row r="8" spans="1:7">
      <c r="A8" s="140"/>
      <c r="B8" s="140" t="s">
        <v>197</v>
      </c>
      <c r="C8" s="141">
        <v>3462.9</v>
      </c>
      <c r="D8" s="142">
        <v>1421.1</v>
      </c>
      <c r="E8" s="142">
        <v>4194.6000000000004</v>
      </c>
      <c r="F8" s="139">
        <f>E8/D8*100</f>
        <v>295.16571669833229</v>
      </c>
      <c r="G8" s="139">
        <f>E8/C8*100</f>
        <v>121.12968898899767</v>
      </c>
    </row>
    <row r="9" spans="1:7">
      <c r="A9" s="140"/>
      <c r="B9" s="140" t="s">
        <v>198</v>
      </c>
      <c r="C9" s="143">
        <v>128.9</v>
      </c>
      <c r="D9" s="142">
        <v>153.80000000000001</v>
      </c>
      <c r="E9" s="142">
        <v>161.5</v>
      </c>
      <c r="F9" s="139">
        <f t="shared" si="1"/>
        <v>105.00650195058516</v>
      </c>
      <c r="G9" s="139">
        <f t="shared" si="2"/>
        <v>125.29092319627617</v>
      </c>
    </row>
    <row r="10" spans="1:7">
      <c r="A10" s="140"/>
      <c r="B10" s="140" t="s">
        <v>199</v>
      </c>
      <c r="C10" s="141">
        <v>383.3</v>
      </c>
      <c r="D10" s="142">
        <v>457.3</v>
      </c>
      <c r="E10" s="142">
        <v>453.1</v>
      </c>
      <c r="F10" s="139">
        <f t="shared" si="1"/>
        <v>99.081565711786581</v>
      </c>
      <c r="G10" s="139">
        <f t="shared" si="2"/>
        <v>118.2102791547091</v>
      </c>
    </row>
    <row r="11" spans="1:7">
      <c r="A11" s="140"/>
      <c r="B11" s="140" t="s">
        <v>200</v>
      </c>
      <c r="C11" s="141">
        <v>75.2</v>
      </c>
      <c r="D11" s="142">
        <v>106.7</v>
      </c>
      <c r="E11" s="142">
        <v>113.3</v>
      </c>
      <c r="F11" s="139">
        <f t="shared" si="1"/>
        <v>106.18556701030928</v>
      </c>
      <c r="G11" s="139">
        <f t="shared" si="2"/>
        <v>150.66489361702128</v>
      </c>
    </row>
    <row r="12" spans="1:7">
      <c r="A12" s="140"/>
      <c r="B12" s="140" t="s">
        <v>201</v>
      </c>
      <c r="C12" s="141">
        <v>26</v>
      </c>
      <c r="D12" s="142">
        <v>33.6</v>
      </c>
      <c r="E12" s="142">
        <v>56.1</v>
      </c>
      <c r="F12" s="139">
        <f t="shared" si="1"/>
        <v>166.96428571428572</v>
      </c>
      <c r="G12" s="139">
        <f t="shared" si="2"/>
        <v>215.76923076923075</v>
      </c>
    </row>
    <row r="13" spans="1:7">
      <c r="A13" s="140" t="s">
        <v>202</v>
      </c>
      <c r="B13" s="140"/>
      <c r="C13" s="142">
        <f t="shared" ref="C13:D13" si="3">C15+C16+C17+C18+C19</f>
        <v>4012.8</v>
      </c>
      <c r="D13" s="142">
        <f t="shared" si="3"/>
        <v>5008.7999999999993</v>
      </c>
      <c r="E13" s="142">
        <f>E15+E16+E17+E18+E19</f>
        <v>4726.7000000000007</v>
      </c>
      <c r="F13" s="139">
        <f t="shared" si="1"/>
        <v>94.36791247404571</v>
      </c>
      <c r="G13" s="139">
        <f t="shared" si="2"/>
        <v>117.79057017543862</v>
      </c>
    </row>
    <row r="14" spans="1:7">
      <c r="A14" s="484" t="s">
        <v>196</v>
      </c>
      <c r="B14" s="484"/>
      <c r="C14" s="484"/>
      <c r="D14" s="484"/>
      <c r="E14" s="484"/>
      <c r="F14" s="139"/>
      <c r="G14" s="139"/>
    </row>
    <row r="15" spans="1:7">
      <c r="A15" s="140"/>
      <c r="B15" s="140" t="s">
        <v>197</v>
      </c>
      <c r="C15" s="142">
        <v>3554.6</v>
      </c>
      <c r="D15" s="142">
        <v>4175.5</v>
      </c>
      <c r="E15" s="142">
        <v>4015.6</v>
      </c>
      <c r="F15" s="139">
        <f t="shared" si="1"/>
        <v>96.170518500778343</v>
      </c>
      <c r="G15" s="139">
        <f t="shared" si="2"/>
        <v>112.96911044843301</v>
      </c>
    </row>
    <row r="16" spans="1:7">
      <c r="A16" s="140"/>
      <c r="B16" s="140" t="s">
        <v>198</v>
      </c>
      <c r="C16" s="142">
        <v>117.8</v>
      </c>
      <c r="D16" s="142">
        <v>174.9</v>
      </c>
      <c r="E16" s="142">
        <v>174.5</v>
      </c>
      <c r="F16" s="139">
        <f t="shared" si="1"/>
        <v>99.771297884505429</v>
      </c>
      <c r="G16" s="139">
        <f t="shared" si="2"/>
        <v>148.13242784380304</v>
      </c>
    </row>
    <row r="17" spans="1:7">
      <c r="A17" s="140"/>
      <c r="B17" s="140" t="s">
        <v>199</v>
      </c>
      <c r="C17" s="142">
        <v>279</v>
      </c>
      <c r="D17" s="142">
        <v>581.4</v>
      </c>
      <c r="E17" s="142">
        <v>490</v>
      </c>
      <c r="F17" s="139">
        <f t="shared" si="1"/>
        <v>84.279325765393878</v>
      </c>
      <c r="G17" s="139">
        <f t="shared" si="2"/>
        <v>175.62724014336916</v>
      </c>
    </row>
    <row r="18" spans="1:7">
      <c r="A18" s="137"/>
      <c r="B18" s="137" t="s">
        <v>200</v>
      </c>
      <c r="C18" s="138">
        <v>33.6</v>
      </c>
      <c r="D18" s="138">
        <v>35.700000000000003</v>
      </c>
      <c r="E18" s="138">
        <v>22.5</v>
      </c>
      <c r="F18" s="139">
        <f t="shared" si="1"/>
        <v>63.02521008403361</v>
      </c>
      <c r="G18" s="139">
        <f t="shared" si="2"/>
        <v>66.964285714285708</v>
      </c>
    </row>
    <row r="19" spans="1:7">
      <c r="A19" s="144"/>
      <c r="B19" s="144" t="s">
        <v>201</v>
      </c>
      <c r="C19" s="145">
        <v>27.8</v>
      </c>
      <c r="D19" s="145">
        <v>41.3</v>
      </c>
      <c r="E19" s="145">
        <v>24.1</v>
      </c>
      <c r="F19" s="145">
        <f t="shared" si="1"/>
        <v>58.353510895883787</v>
      </c>
      <c r="G19" s="145">
        <f t="shared" si="2"/>
        <v>86.690647482014398</v>
      </c>
    </row>
    <row r="20" spans="1:7">
      <c r="A20" s="146"/>
      <c r="B20" s="146"/>
      <c r="C20" s="146"/>
      <c r="D20" s="146"/>
      <c r="E20" s="146"/>
      <c r="F20" s="146"/>
      <c r="G20" s="146"/>
    </row>
    <row r="21" spans="1:7">
      <c r="A21" s="133" t="s">
        <v>203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TO1A-2</vt:lpstr>
      <vt:lpstr>TOSUM1302</vt:lpstr>
      <vt:lpstr>ONT-2012-2</vt:lpstr>
      <vt:lpstr>ZR-1-1</vt:lpstr>
      <vt:lpstr>AX-3CGP-2-ah3</vt:lpstr>
      <vt:lpstr>AX-3CGP-2-shab</vt:lpstr>
      <vt:lpstr>Niigmiin halamj</vt:lpstr>
      <vt:lpstr>daatgal2014-3-nd2014</vt:lpstr>
      <vt:lpstr>daatgal2014-3-nds2014</vt:lpstr>
      <vt:lpstr>daatgal2014-3-ndt14</vt:lpstr>
      <vt:lpstr>CPI</vt:lpstr>
      <vt:lpstr>Une_02</vt:lpstr>
      <vt:lpstr>ХАА une</vt:lpstr>
      <vt:lpstr>ervvl mend-torolt</vt:lpstr>
      <vt:lpstr>ervvl mend-nbaralt</vt:lpstr>
      <vt:lpstr>ervvl mend-totso</vt:lpstr>
      <vt:lpstr>ervvl mend-nbsh</vt:lpstr>
      <vt:lpstr>ervvl mend-yzleg</vt:lpstr>
      <vt:lpstr>ervvl mend-h-ovchin</vt:lpstr>
      <vt:lpstr>ervvl mend-jhyanalt</vt:lpstr>
      <vt:lpstr>AY12013-02-GOLNER</vt:lpstr>
      <vt:lpstr>AY12013-02-NB</vt:lpstr>
      <vt:lpstr>GEMT2013-2-2013sum</vt:lpstr>
      <vt:lpstr>GEMT2013-2-gemt2013</vt:lpstr>
      <vt:lpstr>teewer2013-1</vt:lpstr>
      <vt:lpstr>tsaguur</vt:lpstr>
      <vt:lpstr>ХАА-1</vt:lpstr>
      <vt:lpstr>ХАА-2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2021-01-21T04:42:45Z</dcterms:created>
  <dcterms:modified xsi:type="dcterms:W3CDTF">2021-01-21T06:36:44Z</dcterms:modified>
</cp:coreProperties>
</file>