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ew folder\"/>
    </mc:Choice>
  </mc:AlternateContent>
  <bookViews>
    <workbookView xWindow="0" yWindow="0" windowWidth="20490" windowHeight="7740" activeTab="4"/>
  </bookViews>
  <sheets>
    <sheet name="TO1A-2" sheetId="2" r:id="rId1"/>
    <sheet name="TOSUM1302-3" sheetId="17" r:id="rId2"/>
    <sheet name="ZR-1-1" sheetId="19" r:id="rId3"/>
    <sheet name="AX-3CGP-2-ah3" sheetId="3" r:id="rId4"/>
    <sheet name="AX-3CGP-2-shap" sheetId="4" r:id="rId5"/>
    <sheet name="Niigmiin halamj" sheetId="16" r:id="rId6"/>
    <sheet name="daatgal14-07-ndt14" sheetId="10" r:id="rId7"/>
    <sheet name="daatgal14-07-nd2014" sheetId="8" r:id="rId8"/>
    <sheet name="daatgal14-07-nds" sheetId="9" r:id="rId9"/>
    <sheet name="CPI" sheetId="7" r:id="rId10"/>
    <sheet name="Une_02" sheetId="18" r:id="rId11"/>
    <sheet name="ХАА une" sheetId="1" r:id="rId12"/>
    <sheet name="HUMAN-hvnam" sheetId="13" r:id="rId13"/>
    <sheet name="HUMAN-mend" sheetId="14" r:id="rId14"/>
    <sheet name="HUMAN-h-ovchin" sheetId="15" r:id="rId15"/>
    <sheet name="AY12013-02-GOLNER" sheetId="5" r:id="rId16"/>
    <sheet name="AY12013-02-NB" sheetId="6" r:id="rId17"/>
    <sheet name="GEMT2013-2-2014sum" sheetId="11" r:id="rId18"/>
    <sheet name="GEMT2013-2-gemt2014" sheetId="12" r:id="rId19"/>
  </sheets>
  <externalReferences>
    <externalReference r:id="rId20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8" i="19" l="1"/>
  <c r="P48" i="19" s="1"/>
  <c r="N48" i="19"/>
  <c r="P47" i="19"/>
  <c r="O47" i="19"/>
  <c r="N47" i="19"/>
  <c r="O46" i="19"/>
  <c r="P46" i="19" s="1"/>
  <c r="N46" i="19"/>
  <c r="O45" i="19"/>
  <c r="P45" i="19" s="1"/>
  <c r="N45" i="19"/>
  <c r="O44" i="19"/>
  <c r="P44" i="19" s="1"/>
  <c r="N44" i="19"/>
  <c r="P43" i="19"/>
  <c r="O43" i="19"/>
  <c r="N43" i="19"/>
  <c r="O42" i="19"/>
  <c r="P42" i="19" s="1"/>
  <c r="N42" i="19"/>
  <c r="O41" i="19"/>
  <c r="P41" i="19" s="1"/>
  <c r="N41" i="19"/>
  <c r="F55" i="17"/>
  <c r="G55" i="17" s="1"/>
  <c r="E55" i="17"/>
  <c r="D55" i="17"/>
  <c r="C55" i="17"/>
  <c r="B55" i="17"/>
  <c r="G54" i="17"/>
  <c r="D54" i="17"/>
  <c r="G53" i="17"/>
  <c r="D53" i="17"/>
  <c r="G52" i="17"/>
  <c r="D52" i="17"/>
  <c r="G51" i="17"/>
  <c r="D51" i="17"/>
  <c r="G50" i="17"/>
  <c r="D50" i="17"/>
  <c r="G49" i="17"/>
  <c r="D49" i="17"/>
  <c r="G48" i="17"/>
  <c r="D48" i="17"/>
  <c r="G47" i="17"/>
  <c r="D47" i="17"/>
  <c r="G46" i="17"/>
  <c r="D46" i="17"/>
  <c r="G45" i="17"/>
  <c r="D45" i="17"/>
  <c r="G44" i="17"/>
  <c r="D44" i="17"/>
  <c r="G43" i="17"/>
  <c r="D43" i="17"/>
  <c r="G42" i="17"/>
  <c r="D42" i="17"/>
  <c r="G41" i="17"/>
  <c r="D41" i="17"/>
  <c r="G40" i="17"/>
  <c r="D40" i="17"/>
  <c r="G39" i="17"/>
  <c r="D39" i="17"/>
  <c r="M7" i="16"/>
  <c r="N7" i="16"/>
  <c r="M13" i="16"/>
  <c r="N13" i="16"/>
  <c r="N28" i="16"/>
  <c r="H56" i="15"/>
  <c r="F55" i="15"/>
  <c r="D54" i="15"/>
  <c r="I53" i="15"/>
  <c r="D53" i="15"/>
  <c r="J52" i="15"/>
  <c r="I52" i="15"/>
  <c r="F52" i="15"/>
  <c r="J51" i="15"/>
  <c r="I51" i="15"/>
  <c r="H51" i="15"/>
  <c r="J50" i="15"/>
  <c r="I50" i="15"/>
  <c r="H49" i="15"/>
  <c r="F48" i="15"/>
  <c r="I47" i="15"/>
  <c r="F47" i="15"/>
  <c r="D46" i="15"/>
  <c r="J45" i="15"/>
  <c r="I45" i="15"/>
  <c r="F45" i="15"/>
  <c r="I44" i="15"/>
  <c r="F44" i="15"/>
  <c r="J43" i="15"/>
  <c r="F43" i="15"/>
  <c r="J42" i="15"/>
  <c r="I42" i="15"/>
  <c r="H42" i="15"/>
  <c r="J41" i="15"/>
  <c r="I41" i="15"/>
  <c r="J40" i="15"/>
  <c r="G40" i="15"/>
  <c r="H57" i="15" s="1"/>
  <c r="E40" i="15"/>
  <c r="F56" i="15" s="1"/>
  <c r="C40" i="15"/>
  <c r="D55" i="15" s="1"/>
  <c r="O25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M52" i="13"/>
  <c r="L52" i="13"/>
  <c r="K52" i="13"/>
  <c r="J52" i="13"/>
  <c r="I52" i="13"/>
  <c r="H52" i="13"/>
  <c r="G52" i="13"/>
  <c r="F52" i="13"/>
  <c r="E52" i="13"/>
  <c r="D52" i="13"/>
  <c r="C52" i="13"/>
  <c r="B52" i="13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18" i="12"/>
  <c r="E16" i="12"/>
  <c r="E15" i="12"/>
  <c r="E14" i="12"/>
  <c r="E13" i="12"/>
  <c r="E9" i="12"/>
  <c r="E7" i="12"/>
  <c r="D6" i="12"/>
  <c r="E6" i="12" s="1"/>
  <c r="C6" i="12"/>
  <c r="C35" i="12" s="1"/>
  <c r="E5" i="12"/>
  <c r="T57" i="11"/>
  <c r="S57" i="11"/>
  <c r="R57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B57" i="11"/>
  <c r="D56" i="11"/>
  <c r="D55" i="11"/>
  <c r="C55" i="11"/>
  <c r="D54" i="11"/>
  <c r="C54" i="11"/>
  <c r="D53" i="11"/>
  <c r="C53" i="11"/>
  <c r="D52" i="11"/>
  <c r="C52" i="11"/>
  <c r="D51" i="11"/>
  <c r="C51" i="11"/>
  <c r="D50" i="11"/>
  <c r="C50" i="11"/>
  <c r="D49" i="11"/>
  <c r="C49" i="11"/>
  <c r="D48" i="11"/>
  <c r="C48" i="11"/>
  <c r="D47" i="11"/>
  <c r="C47" i="11"/>
  <c r="D46" i="11"/>
  <c r="C46" i="11"/>
  <c r="D45" i="11"/>
  <c r="C45" i="11"/>
  <c r="D44" i="11"/>
  <c r="C44" i="11"/>
  <c r="D43" i="11"/>
  <c r="C43" i="11"/>
  <c r="D42" i="11"/>
  <c r="C42" i="11"/>
  <c r="D41" i="11"/>
  <c r="D57" i="11" s="1"/>
  <c r="C57" i="11" s="1"/>
  <c r="C41" i="11"/>
  <c r="G47" i="10"/>
  <c r="F47" i="10"/>
  <c r="G46" i="10"/>
  <c r="F46" i="10"/>
  <c r="G45" i="10"/>
  <c r="F45" i="10"/>
  <c r="G44" i="10"/>
  <c r="F44" i="10"/>
  <c r="F42" i="10"/>
  <c r="E42" i="10"/>
  <c r="D42" i="10"/>
  <c r="C42" i="10"/>
  <c r="G42" i="10" s="1"/>
  <c r="G41" i="10"/>
  <c r="F41" i="10"/>
  <c r="G40" i="10"/>
  <c r="F40" i="10"/>
  <c r="G39" i="10"/>
  <c r="F39" i="10"/>
  <c r="E37" i="10"/>
  <c r="G37" i="10" s="1"/>
  <c r="D37" i="10"/>
  <c r="C37" i="10"/>
  <c r="G19" i="9"/>
  <c r="F19" i="9"/>
  <c r="G18" i="9"/>
  <c r="F18" i="9"/>
  <c r="G17" i="9"/>
  <c r="F17" i="9"/>
  <c r="G16" i="9"/>
  <c r="F16" i="9"/>
  <c r="G15" i="9"/>
  <c r="F15" i="9"/>
  <c r="F13" i="9"/>
  <c r="E13" i="9"/>
  <c r="G13" i="9" s="1"/>
  <c r="D13" i="9"/>
  <c r="C13" i="9"/>
  <c r="G12" i="9"/>
  <c r="F12" i="9"/>
  <c r="G11" i="9"/>
  <c r="F11" i="9"/>
  <c r="G10" i="9"/>
  <c r="F10" i="9"/>
  <c r="G9" i="9"/>
  <c r="F9" i="9"/>
  <c r="G8" i="9"/>
  <c r="F8" i="9"/>
  <c r="E6" i="9"/>
  <c r="G6" i="9" s="1"/>
  <c r="D6" i="9"/>
  <c r="C6" i="9"/>
  <c r="F21" i="8"/>
  <c r="G21" i="8" s="1"/>
  <c r="E21" i="8"/>
  <c r="D21" i="8"/>
  <c r="C21" i="8"/>
  <c r="B21" i="8"/>
  <c r="G20" i="8"/>
  <c r="D20" i="8"/>
  <c r="G19" i="8"/>
  <c r="D19" i="8"/>
  <c r="G18" i="8"/>
  <c r="D18" i="8"/>
  <c r="G17" i="8"/>
  <c r="D17" i="8"/>
  <c r="G16" i="8"/>
  <c r="D16" i="8"/>
  <c r="G15" i="8"/>
  <c r="D15" i="8"/>
  <c r="G14" i="8"/>
  <c r="D14" i="8"/>
  <c r="G13" i="8"/>
  <c r="D13" i="8"/>
  <c r="G12" i="8"/>
  <c r="D12" i="8"/>
  <c r="G11" i="8"/>
  <c r="D11" i="8"/>
  <c r="G10" i="8"/>
  <c r="D10" i="8"/>
  <c r="G9" i="8"/>
  <c r="D9" i="8"/>
  <c r="G8" i="8"/>
  <c r="D8" i="8"/>
  <c r="G7" i="8"/>
  <c r="D7" i="8"/>
  <c r="G6" i="8"/>
  <c r="D6" i="8"/>
  <c r="D41" i="15" l="1"/>
  <c r="H43" i="15"/>
  <c r="H44" i="15"/>
  <c r="H45" i="15"/>
  <c r="F46" i="15"/>
  <c r="H47" i="15"/>
  <c r="H48" i="15"/>
  <c r="D50" i="15"/>
  <c r="H52" i="15"/>
  <c r="F53" i="15"/>
  <c r="F54" i="15"/>
  <c r="H55" i="15"/>
  <c r="D57" i="15"/>
  <c r="F41" i="15"/>
  <c r="D42" i="15"/>
  <c r="H46" i="15"/>
  <c r="D49" i="15"/>
  <c r="F50" i="15"/>
  <c r="D51" i="15"/>
  <c r="H53" i="15"/>
  <c r="H54" i="15"/>
  <c r="D56" i="15"/>
  <c r="F57" i="15"/>
  <c r="I40" i="15"/>
  <c r="H41" i="15"/>
  <c r="F42" i="15"/>
  <c r="D43" i="15"/>
  <c r="D44" i="15"/>
  <c r="D45" i="15"/>
  <c r="D47" i="15"/>
  <c r="D48" i="15"/>
  <c r="F49" i="15"/>
  <c r="H50" i="15"/>
  <c r="F51" i="15"/>
  <c r="D52" i="15"/>
  <c r="D35" i="12"/>
  <c r="E35" i="12" s="1"/>
  <c r="F37" i="10"/>
  <c r="F6" i="9"/>
  <c r="F40" i="15" l="1"/>
  <c r="H40" i="15"/>
  <c r="D40" i="15"/>
  <c r="E15" i="6"/>
  <c r="E14" i="6"/>
  <c r="D13" i="6"/>
  <c r="D5" i="6" s="1"/>
  <c r="E5" i="6" s="1"/>
  <c r="C13" i="6"/>
  <c r="E12" i="6"/>
  <c r="E11" i="6"/>
  <c r="E10" i="6"/>
  <c r="D9" i="6"/>
  <c r="E9" i="6" s="1"/>
  <c r="C9" i="6"/>
  <c r="E8" i="6"/>
  <c r="E7" i="6"/>
  <c r="D6" i="6"/>
  <c r="E6" i="6" s="1"/>
  <c r="C6" i="6"/>
  <c r="C5" i="6" s="1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B61" i="4"/>
  <c r="C58" i="4" s="1"/>
  <c r="C59" i="4"/>
  <c r="C57" i="4"/>
  <c r="C55" i="4"/>
  <c r="C53" i="4"/>
  <c r="C52" i="4"/>
  <c r="C51" i="4"/>
  <c r="C49" i="4"/>
  <c r="C48" i="4"/>
  <c r="C47" i="4"/>
  <c r="C45" i="4"/>
  <c r="C44" i="4"/>
  <c r="C43" i="4"/>
  <c r="C41" i="4"/>
  <c r="C40" i="4"/>
  <c r="E22" i="3"/>
  <c r="D22" i="3"/>
  <c r="F22" i="3" s="1"/>
  <c r="C22" i="3"/>
  <c r="B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G35" i="2"/>
  <c r="F35" i="2"/>
  <c r="G33" i="2"/>
  <c r="F33" i="2"/>
  <c r="G30" i="2"/>
  <c r="F30" i="2"/>
  <c r="F29" i="2"/>
  <c r="E29" i="2"/>
  <c r="G29" i="2" s="1"/>
  <c r="D29" i="2"/>
  <c r="G28" i="2"/>
  <c r="G27" i="2"/>
  <c r="F27" i="2"/>
  <c r="G26" i="2"/>
  <c r="F25" i="2"/>
  <c r="E25" i="2"/>
  <c r="G25" i="2" s="1"/>
  <c r="D25" i="2"/>
  <c r="G24" i="2"/>
  <c r="F24" i="2"/>
  <c r="G20" i="2"/>
  <c r="F20" i="2"/>
  <c r="G19" i="2"/>
  <c r="G18" i="2"/>
  <c r="F18" i="2"/>
  <c r="E17" i="2"/>
  <c r="G17" i="2" s="1"/>
  <c r="D17" i="2"/>
  <c r="G16" i="2"/>
  <c r="G15" i="2"/>
  <c r="F15" i="2"/>
  <c r="G13" i="2"/>
  <c r="F13" i="2"/>
  <c r="G9" i="2"/>
  <c r="F9" i="2"/>
  <c r="G8" i="2"/>
  <c r="E8" i="2"/>
  <c r="D8" i="2"/>
  <c r="F8" i="2" s="1"/>
  <c r="E13" i="6" l="1"/>
  <c r="C56" i="4"/>
  <c r="C60" i="4"/>
  <c r="C42" i="4"/>
  <c r="C46" i="4"/>
  <c r="C61" i="4" s="1"/>
  <c r="C50" i="4"/>
  <c r="C54" i="4"/>
  <c r="D7" i="2"/>
  <c r="D6" i="2" s="1"/>
  <c r="D5" i="2" s="1"/>
  <c r="D34" i="2" s="1"/>
  <c r="D36" i="2" s="1"/>
  <c r="E7" i="2"/>
  <c r="F17" i="2"/>
  <c r="G7" i="2" l="1"/>
  <c r="F7" i="2"/>
  <c r="E6" i="2"/>
  <c r="G6" i="2" l="1"/>
  <c r="F6" i="2"/>
  <c r="E5" i="2"/>
  <c r="E34" i="2" l="1"/>
  <c r="G5" i="2"/>
  <c r="F5" i="2"/>
  <c r="F34" i="2" l="1"/>
  <c r="E36" i="2"/>
  <c r="G34" i="2"/>
  <c r="G36" i="2" l="1"/>
  <c r="F36" i="2"/>
</calcChain>
</file>

<file path=xl/sharedStrings.xml><?xml version="1.0" encoding="utf-8"?>
<sst xmlns="http://schemas.openxmlformats.org/spreadsheetml/2006/main" count="686" uniqueCount="516">
  <si>
    <t xml:space="preserve">ÕÀÀ-í  á¿òýýãäýõ¿¿íèé ¿íèéí ìýäýý </t>
  </si>
  <si>
    <t>Õýìæèõ íýãæ</t>
  </si>
  <si>
    <t xml:space="preserve">2013 îíû  XII </t>
  </si>
  <si>
    <t>2014 он</t>
  </si>
  <si>
    <t>I</t>
  </si>
  <si>
    <t>II</t>
  </si>
  <si>
    <t>III</t>
  </si>
  <si>
    <t>IV</t>
  </si>
  <si>
    <t>V</t>
  </si>
  <si>
    <t>VI</t>
  </si>
  <si>
    <t>VII</t>
  </si>
  <si>
    <t xml:space="preserve">              1. Ìàëûí ¿íý /ìÿí.òºã/</t>
  </si>
  <si>
    <t>Òýìýý</t>
  </si>
  <si>
    <t>Íàñ ã¿éöñýí</t>
  </si>
  <si>
    <t>ýð</t>
  </si>
  <si>
    <t>òîë</t>
  </si>
  <si>
    <t>ýì</t>
  </si>
  <si>
    <t>ªñâºð íàñíû</t>
  </si>
  <si>
    <t>Àäóó</t>
  </si>
  <si>
    <t>¯õýð</t>
  </si>
  <si>
    <t>Íóòãèéí ¿¿ëäðèéí, íàñ ã¿éöñýí</t>
  </si>
  <si>
    <t>Íàñ ã¿éöñýí õîíü</t>
  </si>
  <si>
    <t>Íàñ ã¿éöñýí ÿìàà</t>
  </si>
  <si>
    <t xml:space="preserve">           2.Ìàëûí ãàðàëòàé á¿òýýãäýõ¿¿íèé ¿íý/ìÿí.òºã/</t>
  </si>
  <si>
    <t>Òýìýýíèé íîîñ</t>
  </si>
  <si>
    <t>êã</t>
  </si>
  <si>
    <t>-</t>
  </si>
  <si>
    <t>ßìààíû íîîëóóð</t>
  </si>
  <si>
    <t>Òýìýýíèé øèð</t>
  </si>
  <si>
    <t>ø</t>
  </si>
  <si>
    <t>Àäóóíû øèð</t>
  </si>
  <si>
    <t xml:space="preserve"> -2 ì-ýýñ äîîø õýìæýýòýé ¿õðèéí øèð</t>
  </si>
  <si>
    <t xml:space="preserve"> -2 ì- ýýñ äýýø õýìæýýòýé ¿õðèéí øèð</t>
  </si>
  <si>
    <t>Õîíèíû íîîñòîé, ºëºí ãýäýñòýé àðüñ</t>
  </si>
  <si>
    <t>ßìààíû íîîëóóðòàé, ºëºíòýé àðüñ</t>
  </si>
  <si>
    <t>ÎÐÎÍ ÍÓÒÃÈÉÍ ÒªÑÂÈÉÍ ÎÐËÎÃÛÍ Ã¯ÉÖÝÒÃÝËÈÉÍ ÌÝÄÝÝ</t>
  </si>
  <si>
    <t xml:space="preserve">   2014.08.09</t>
  </si>
  <si>
    <t xml:space="preserve">        /ìÿí.òºã/</t>
  </si>
  <si>
    <t>¯ç¿¿ëýëò</t>
  </si>
  <si>
    <t>ìºð</t>
  </si>
  <si>
    <t>2013 îíû</t>
  </si>
  <si>
    <t>2014 îíû</t>
  </si>
  <si>
    <t xml:space="preserve"> 14/13</t>
  </si>
  <si>
    <t>ìºí ¿åä</t>
  </si>
  <si>
    <t>òºë</t>
  </si>
  <si>
    <t>ã¿éö</t>
  </si>
  <si>
    <t>õóâü</t>
  </si>
  <si>
    <t>Íèéò îðëîãî /òóñëàìæèéí ä¿í/</t>
  </si>
  <si>
    <t xml:space="preserve">  À.ÓÐÑÃÀË ÎÐËÎÃÎ</t>
  </si>
  <si>
    <t xml:space="preserve">   I.ÒÀÒÂÀÐÛÍ ÎÐËÎÃÎ </t>
  </si>
  <si>
    <t xml:space="preserve">   1.1 Õ¿í àìûí îðëîãûí àëáàí òàòâàð</t>
  </si>
  <si>
    <t xml:space="preserve">   1.1 Öàëèí õºëñ áîëîí ò¿¿íòýé àäèëòãàõ îðëîãûí òàòâàð </t>
  </si>
  <si>
    <t>Хувь хүний орлогын албан татварын буцаалт</t>
  </si>
  <si>
    <t xml:space="preserve">   1.2 Õóâèàðèà àæ àõóé ýðõýëñíèé                                    </t>
  </si>
  <si>
    <t xml:space="preserve">   1.3 Хөрөнгө борлуулсаны                                </t>
  </si>
  <si>
    <t xml:space="preserve">   1.4 Îðëîãûã íü òîäîðõîéëîõ áîëîìæã¿é      èðãýíèé  </t>
  </si>
  <si>
    <t xml:space="preserve">   1.5 Áóñàä òàòâàð</t>
  </si>
  <si>
    <t xml:space="preserve">  2.ªì÷èéí òàòâàð</t>
  </si>
  <si>
    <t xml:space="preserve">  3. Àâòî òýýâðèéí õýðýãñëèéí </t>
  </si>
  <si>
    <t xml:space="preserve">  4. Áóñàä  òàòâàð</t>
  </si>
  <si>
    <t xml:space="preserve">  4.1 Óëñûí òýìäýãòèéí</t>
  </si>
  <si>
    <t xml:space="preserve">  4.2 Àøèãò ìàëòìàë íººöèéí</t>
  </si>
  <si>
    <t xml:space="preserve">  4.3 Ãàçðûí òºëáºð</t>
  </si>
  <si>
    <t xml:space="preserve">  4.5 Àãíóóðûí íººöèéí</t>
  </si>
  <si>
    <t xml:space="preserve"> 4.6 Óñíû òºëáºð</t>
  </si>
  <si>
    <t xml:space="preserve"> 4.7 Ëèöåíöèéí òºëáºð</t>
  </si>
  <si>
    <t xml:space="preserve">  4.6.Áóñàä</t>
  </si>
  <si>
    <t>II.ÒÀÒÂÀÐÛÍ  ÁÓÑ ÎÐËÎÃÎ</t>
  </si>
  <si>
    <t xml:space="preserve">  2.1 Òºñºâò áàéãóóëëàãûí ººðèéí  îðëîãî </t>
  </si>
  <si>
    <t xml:space="preserve">  2.2 Áóñàä íýð çààãäààã¿é     </t>
  </si>
  <si>
    <t xml:space="preserve">   Á. ÕªÐªÍÃÈÉÍ ÎÐËÎÃÎ</t>
  </si>
  <si>
    <t>Â.ÒÓÑËÀÌÆÈÉÍ ÎÐËÎÃÎ</t>
  </si>
  <si>
    <t xml:space="preserve">   1.Óëñûí òºñâººñ àâñàí ñàíõ¿¿ãèéí äýìæëýã</t>
  </si>
  <si>
    <t xml:space="preserve">  Òóñãàé çîðèóëàëòûí øèëæ¿¿ëãýýñ ñàíõ¿¿æèõ</t>
  </si>
  <si>
    <t>Îðîí íóòãèéí õºãæëèéí íýãäñýí ñàíãèéí îðëîãûí øèëæ¿¿ëãýýñ ñàíõ¿¿æèõ</t>
  </si>
  <si>
    <t xml:space="preserve">   2. Àéìãààñ  àâñàí ñàíõ¿¿ãèéí äýìæëýã</t>
  </si>
  <si>
    <t xml:space="preserve">Îðîí íóòãèéí òºñâèéí îðëîãî /òóñëàìæèéí îðëîãî îðîîã¿é / </t>
  </si>
  <si>
    <t>Óëñûí òºñºâò òºâëºð¿¿ëæ  áàéãàà îðëîãî</t>
  </si>
  <si>
    <t xml:space="preserve">  Àéìãèéí íèéò îðëîãî </t>
  </si>
  <si>
    <t>Аймгийн бүртгэлтэй ажилгүйчүүдийн мэдээ</t>
  </si>
  <si>
    <t>2014.08.05</t>
  </si>
  <si>
    <t>Ñóì</t>
  </si>
  <si>
    <t>Îíû ýõíèé õºäºëìºðèéí íàñíû õ¿í àì</t>
  </si>
  <si>
    <t>Òàéëàíò ñàðûí ýõýíä áàéñàí àæèëã¿é÷¿¿ä</t>
  </si>
  <si>
    <t>Òàéëàíò ñàðûí ýöýñò áàéãàà àæèëã¿é÷¿¿ä</t>
  </si>
  <si>
    <t>¯¿íýýñ ýìýãòýé</t>
  </si>
  <si>
    <t>Õºäºëìºðèéí íàñíû 10000 õ¿íä íîãäîõ àæèëã¿é÷¿¿ä</t>
  </si>
  <si>
    <t>Äýëãýðöîãò</t>
  </si>
  <si>
    <t xml:space="preserve">Äýðýí </t>
  </si>
  <si>
    <t>Ãîâü-Óãòààë</t>
  </si>
  <si>
    <t>Öàãààíäýëãýð</t>
  </si>
  <si>
    <t>Áàÿíæàðãàëàí</t>
  </si>
  <si>
    <t>ªíäºðøèë</t>
  </si>
  <si>
    <t>Ãóðâàíñàéõàí</t>
  </si>
  <si>
    <t>ªëçèéò</t>
  </si>
  <si>
    <t>Õóëä</t>
  </si>
  <si>
    <t>Ëóóñ</t>
  </si>
  <si>
    <t>Äýëãýðõàíãàé</t>
  </si>
  <si>
    <t>Ñàéõàí-Îâîî</t>
  </si>
  <si>
    <t>Ýðäýíýäàëàé</t>
  </si>
  <si>
    <t>Ñàéíöàãààí</t>
  </si>
  <si>
    <t>Àäààöàã</t>
  </si>
  <si>
    <t>Ä¿í</t>
  </si>
  <si>
    <t xml:space="preserve"> Аæëûí áàéðíû çóó÷ëàë</t>
  </si>
  <si>
    <t xml:space="preserve"> 2014.08.04</t>
  </si>
  <si>
    <t>Ýäèéí çàñãèéí ñàëáàðûí àíãèëàë</t>
  </si>
  <si>
    <t>Зуучлагдан орсон àæëûí áàéðíû òîî</t>
  </si>
  <si>
    <t>Ýäèéí çàñãèéí ñàëáàðûí ýçëýõ õóâü</t>
  </si>
  <si>
    <t>ÕÀÀ, àí àãíóóð, îéí àæ àõóé</t>
  </si>
  <si>
    <t>Óóë óóðõàé îëáîðëîõ ¿éëäâýð</t>
  </si>
  <si>
    <t>Áîëîâñðóóëàõ àæ  ¿éëäâýð</t>
  </si>
  <si>
    <t>Öàõèëãààí ýð÷èì õ¿÷, õèé, уур агааржуулалт</t>
  </si>
  <si>
    <t>Усан хангамж, бохир ус, зайлуулах систем, хог</t>
  </si>
  <si>
    <t>Áàðèëãà</t>
  </si>
  <si>
    <t>Áººíèé áà æèæèãëýí õóäàëäàà</t>
  </si>
  <si>
    <t>Тээвэр ба агуулахын үйл ажиллагаа</t>
  </si>
  <si>
    <t>Çî÷èä áóóäàë, çîîãèéí ãàçàð</t>
  </si>
  <si>
    <t>Мэдээлэл холбоо</t>
  </si>
  <si>
    <t>Ñàíõ¿¿ãèéí áолон даатгалын үйл ажиллагаа</t>
  </si>
  <si>
    <t>¯ë õºäëºõ õºðºíãийн үйл ажиллагаа</t>
  </si>
  <si>
    <t>Мэргэжлийн шинжлэх ухаан болон техникийн үйл ажиллагаа</t>
  </si>
  <si>
    <t>Удирдлагын болон дэмжлэг үзүүлэх үйл ажиллагаа</t>
  </si>
  <si>
    <t>Төрийн удирдлага ба батлан хамгаалах үйл ажиллагаа</t>
  </si>
  <si>
    <t>Áîëîâñðîë</t>
  </si>
  <si>
    <t>Хүний эð¿¿ë ìýíä ба íèéãìèéí õàëàìæèéí ¿éë àæèëëàãàà</t>
  </si>
  <si>
    <t>Урлаг, үзвэр, тоглоом наадам</t>
  </si>
  <si>
    <t>Үйлчилгээний бусад үйл ажиллагаа</t>
  </si>
  <si>
    <t>Хүн хөлслөн ажиллуулдаг өрхийн үйл ажиллагаа</t>
  </si>
  <si>
    <t>Олон улсын байгууллага, суурин төлөөлөгчийн үйл ажиллагаа</t>
  </si>
  <si>
    <t>Á¿ãä</t>
  </si>
  <si>
    <t xml:space="preserve">ÃÎË ÍÝÐ ÒªÐËÈÉÍ Á¯ÒÝÝÃÄÝÕ¯¯Í ¯ÉËÄÂÝÐËÝËÒ                                                      </t>
  </si>
  <si>
    <t>2014.08.06</t>
  </si>
  <si>
    <t xml:space="preserve"> ÃÎË ÍÝÐ ÒªÐËÈÉÍ Á¯ÒÝÝÃÄÝÕ¯¯Í   </t>
  </si>
  <si>
    <t xml:space="preserve">õýìæèõ íýãæ </t>
  </si>
  <si>
    <t>2013 îíû ìºí ¿åä</t>
  </si>
  <si>
    <t xml:space="preserve">2014 îíä </t>
  </si>
  <si>
    <t>2014/2013 õóâü</t>
  </si>
  <si>
    <t xml:space="preserve">Õ¿ðýí í¿¿ðñ                       </t>
  </si>
  <si>
    <t xml:space="preserve">ìÿí,òí </t>
  </si>
  <si>
    <t xml:space="preserve">     Æîíø</t>
  </si>
  <si>
    <t xml:space="preserve">     Äóëààíû ýð÷èì õ¿÷</t>
  </si>
  <si>
    <t>ìÿí.ãêàë</t>
  </si>
  <si>
    <t xml:space="preserve">    Õ¿ñíýãò, Ìàÿãò</t>
  </si>
  <si>
    <t>ì,õ,ä,õ</t>
  </si>
  <si>
    <t xml:space="preserve">    Òàëõ</t>
  </si>
  <si>
    <t xml:space="preserve">òí                  </t>
  </si>
  <si>
    <t xml:space="preserve">    Íàðèéí áîîâ          </t>
  </si>
  <si>
    <t xml:space="preserve">     Чихэр</t>
  </si>
  <si>
    <t xml:space="preserve">     Àðõè                         </t>
  </si>
  <si>
    <t xml:space="preserve">ìÿí.ë </t>
  </si>
  <si>
    <t xml:space="preserve">     Õèàìíû ç¿éë                 </t>
  </si>
  <si>
    <t xml:space="preserve">     Ñ¿¿,òàðàã</t>
  </si>
  <si>
    <t xml:space="preserve">     Õîîðìîã</t>
  </si>
  <si>
    <t xml:space="preserve">     Ààðóóë</t>
  </si>
  <si>
    <t>Âàêóì öîíõ</t>
  </si>
  <si>
    <t>ì2</t>
  </si>
  <si>
    <t>Âàêóì õààëãà</t>
  </si>
  <si>
    <t>Ìîäîí ýäëýë</t>
  </si>
  <si>
    <t>ìÿí.òºã</t>
  </si>
  <si>
    <t xml:space="preserve">     Ò¿ãýýñýí öýâýð óñ,</t>
  </si>
  <si>
    <r>
      <t>ìÿí.ì</t>
    </r>
    <r>
      <rPr>
        <i/>
        <vertAlign val="superscript"/>
        <sz val="10"/>
        <rFont val="Arial Mon"/>
        <family val="2"/>
      </rPr>
      <t xml:space="preserve">3 </t>
    </r>
  </si>
  <si>
    <t xml:space="preserve">     Ñóâàãæóóëàëò          </t>
  </si>
  <si>
    <t xml:space="preserve">     Î¸äîë ýñã¿¿ð</t>
  </si>
  <si>
    <t xml:space="preserve">     Áëîê</t>
  </si>
  <si>
    <t>ìÿí.ø</t>
  </si>
  <si>
    <r>
      <t xml:space="preserve">      ÀÆ ¯ÉËÄÂÝÐÈÉÍ ÍÈÉÒ Á¯ÒÝÝÃÄÝÕ¯¯Í ¯ÉËÄÂÝÐËÝËÒ (</t>
    </r>
    <r>
      <rPr>
        <i/>
        <sz val="8"/>
        <rFont val="Arial Mon"/>
        <family val="2"/>
      </rPr>
      <t xml:space="preserve">îíû ¿íýýð </t>
    </r>
    <r>
      <rPr>
        <sz val="8"/>
        <rFont val="Arial Mon"/>
        <family val="2"/>
      </rPr>
      <t xml:space="preserve">)                        </t>
    </r>
  </si>
  <si>
    <t xml:space="preserve">ìÿí,òºã </t>
  </si>
  <si>
    <t xml:space="preserve">Àæ ¿éëäâýðèéí ñàëáàð                                                 </t>
  </si>
  <si>
    <t xml:space="preserve">Íèéò ä¿í    </t>
  </si>
  <si>
    <t xml:space="preserve">Óóë óóðõàéí îëáîðëîõ àæ  ¿éëäâýð                        </t>
  </si>
  <si>
    <t xml:space="preserve">        Í¿¿ðñ îëáîðëîëò                                                </t>
  </si>
  <si>
    <t xml:space="preserve">       Æîíø îëáîðëîëò</t>
  </si>
  <si>
    <t xml:space="preserve">Áîëîâñðóóëàõ àæ ¿éëäâýð                                       </t>
  </si>
  <si>
    <t xml:space="preserve">    Õ¿íñíèé á¿òýýãäýõ¿¿í óíäàà ¿éëäâýðëýë </t>
  </si>
  <si>
    <t xml:space="preserve">       Õ¿ñíýãò ìàÿãò ¿éëäâýðëýë
</t>
  </si>
  <si>
    <t>Áîëîâñðóóëàõ ¿éëäâýðèéí áóñàä</t>
  </si>
  <si>
    <t xml:space="preserve">Öàõèëãààí äóëààíû ýð÷èì õ¿÷ ¿éëäâýðëýëò, óñàí õàíãàìæ                                                              </t>
  </si>
  <si>
    <t xml:space="preserve">Öàõèëãààí, äóëààí óóð ¿éëäâýðëýë </t>
  </si>
  <si>
    <t xml:space="preserve">       Óñ àðèóòãàë, óñàí õàíãàìæ                     </t>
  </si>
  <si>
    <t xml:space="preserve"> ÀÉÌÃÈÉÍ ÕÝÐÝÃËÝÝÍÈÉ ¯ÍÈÉÍ ÈÍÄÅÊÑ</t>
  </si>
  <si>
    <t>Áàðààíû á¿ëãýýð</t>
  </si>
  <si>
    <t>2014-07</t>
  </si>
  <si>
    <t>2013-07</t>
  </si>
  <si>
    <t>2013-12</t>
  </si>
  <si>
    <t>2014-06</t>
  </si>
  <si>
    <t>ÅÐªÍÕÈÉ ÈÍÄÅÊÑ</t>
  </si>
  <si>
    <t>01.   ÕYÍÑÍÈÉ ÁÀÐÀÀ, ÑÎÃÒÓÓÐÓÓËÀÕ ÁÓÑ ÓÍÄÀÀ</t>
  </si>
  <si>
    <t>01.1 ÕYÍÑÍÈÉ ÁÀÐÀÀ</t>
  </si>
  <si>
    <t>01.1.1  ÒÀËÕ, ÃÓÐÈË, ÁÓÄÀÀ</t>
  </si>
  <si>
    <t>01.1.2  ÌÀÕ, ÌÀÕÀÍ ÁYÒÝÝÃÄÝÕYYÍ</t>
  </si>
  <si>
    <t>01.1.4  ÑYY, ÑYYÍ ÁYÒÝÝÃÄÝÕYYÍ, ªÍÄªÃ</t>
  </si>
  <si>
    <t>01.1.5  ÒªÐªË ÁYÐÈÉÍ ªªÕ, ÒÎÑ</t>
  </si>
  <si>
    <t>01.1.6  ÆÈÌÑ, ÆÈÌÑÃÝÍÝ</t>
  </si>
  <si>
    <t>01.1.7  ÕYÍÑÍÈÉ ÍÎÃÎÎ</t>
  </si>
  <si>
    <t>01.1.8  ÑÀÀÕÀÐ, ÆÈÌÑÍÈÉ ×ÀÍÀÌÀË, ÇªÃÈÉÍ ÁÀË, ×ÈÕÝÐ</t>
  </si>
  <si>
    <t>01.1.9  ÕYÍÑÍÈÉ ÁÓÑÀÄ ÁYÒÝÝÃÄÝÕYYÍ</t>
  </si>
  <si>
    <t>01.2 ÑÎÃÒÓÓÐÓÓËÀÕ ÁÓÑ ÓÍÄÀÀ</t>
  </si>
  <si>
    <t>02.   ÑÎÃÒÓÓÐÓÓËÀÕ ÓÍÄÀÀ, ÒÀÌÕÈ, ÌÀÍÑÓÓÐÓÓËÀÕ ÁÎÄÈÑ</t>
  </si>
  <si>
    <t>02.1 ÑÎÃÒÓÓÐÓÓËÀÕ ÓÍÄÀÀ</t>
  </si>
  <si>
    <t>02.2 ÒÀÌÕÈ</t>
  </si>
  <si>
    <t>03.    ÕÓÂÖÀÑ, ÁªÑ ÁÀÐÀÀ, ÃÓÒÀË</t>
  </si>
  <si>
    <t>03.1   ÕÓÂÖÀÑ, ÁªÑ ÁÀÐÀÀ</t>
  </si>
  <si>
    <t>03.1.1  ÕªÂªÍ, ÁªÑ ÁÀÐÀÀ</t>
  </si>
  <si>
    <t>03.1.2  ÁYÕ ÒªÐËÈÉÍ ÕÓÂÖÀÑ</t>
  </si>
  <si>
    <t>03.1.3  ÆÈÆÈÃ ÝÄËÝË, ÕÝÐÝÃÑÝË</t>
  </si>
  <si>
    <t>03.2  ÃÓÒÀË</t>
  </si>
  <si>
    <t>04.    ÎÐÎÍ ÑÓÓÖ, ÓÑ, ÖÀÕÈËÃÀÀÍ, ÕÈÉÍ ÁÎËÎÍ ÁÓÑÀÄ ÒYËØ</t>
  </si>
  <si>
    <t>04.1  ОРОН СУУЦНЫ БОДИТ ТYРЭЭС</t>
  </si>
  <si>
    <t>04.2  ÎÐÎÍ ÑÓÓÖÍÛ ÒÅÕÍÈÊÈÉÍ ÁÎËÎÍ ÇÀÑÂÀÐÛÍ YÉË×ÈËÃÝÝ</t>
  </si>
  <si>
    <t>04.3  ÓÑÀÍ ÕÀÍÃÀÌÆ ÁÎËÎÍ ÎÐÎÍ ÑÓÓÖÍÛ ÁÓÑÀÄ YÉË×ÈËÃÝÝ</t>
  </si>
  <si>
    <t>04.4  ÖÀÕÈËÃÀÀÍ, ÕÈÉÍ ÁÎËÎÍ ÁÓÑÀÄ ÒYËØ</t>
  </si>
  <si>
    <t>05.    ÃÝÐ ÀÕÓÉÍ ÒÀÂÈËÃÀ, ÃÝÐ ÀÕÓÉÍ ÁÀÐÀÀ</t>
  </si>
  <si>
    <t>05.1  ÃÝÐ ÀÕÓÉÍ ÒÀÂÈËÃÀ, ÕÝÐÝÃÑÝË, ÕÈÂÑ ÁÎËÎÍ ØÀËÍÛ ÁÓÑÀÄ ÄÝÂÑÃÝÐ</t>
  </si>
  <si>
    <t>05.2  ÃÝÐ ÀÕÓÉÍ Î¨ÌÎË, ÍÝÕÌÝË ÝÄËÝË</t>
  </si>
  <si>
    <t>05.3  ÃÝÐ ÀÕÓÉÍ ÖÀÕÈËÃÀÀÍ ÁÀÐÀÀ</t>
  </si>
  <si>
    <t>05.4  ÃÝÐ ÀÕÓÉÍ ØÈËÝÍ ÝÄËÝË, ÑÀÂ ÑÓÓËÃÀ</t>
  </si>
  <si>
    <t>05.5  ÃÝÐ ÀÕÓÉ, ÖÝÖÝÐËÝÃÈÉÍ ÇÎÐÈÓËÀËÒÒÀÉ ÕªÄªËÌªÐÈÉÍ ÁÀÃÀÆ ÕÝÐÝÃÑÝË</t>
  </si>
  <si>
    <t>05.6  ÃÝÐ ÀÕÓÉÍ ÖÝÂÝÐËÝÃÝÝÍÈÉ ÁÎËÎÍ ÁÓÑÀÄ ÆÈÆÈÃ ÁÀÐÀÀ, ÃÝÐÈÉÍ YÉË×ÈËÃÝÝ</t>
  </si>
  <si>
    <t>06.    ÝÌ, ÒÀÐÈÀ, ÝÌÍÝËÃÈÉÍ YÉË×ÈËÃÝÝ</t>
  </si>
  <si>
    <t>06.1  ÝÌ, ÒÀÐÈÀ, ÝÌÍÝËÃÈÉÍ ÕÝÐÝÃÑÝË</t>
  </si>
  <si>
    <t>06.2  ÀÌÁÓËÒÎÐÛÍ YÉË×ÈËÃÝÝ</t>
  </si>
  <si>
    <t>06.3  ÝÌÍÝËÝÃÒ ÕÝÂÒÝÆ YÇYYËÑÝÍ YÉË×ÈËÃÝÝ</t>
  </si>
  <si>
    <t>07.    ÒÝÝÂÝÐ</t>
  </si>
  <si>
    <t>07.1  ÒÝÝÂÐÈÉÍ ÕÝÐÝÃÑËÈÉÍ ÕÓÄÀËÄÀÍ ÀÂÀËÒ</t>
  </si>
  <si>
    <t>07.2  ÕÓÂÈÉÍ ÒÝÝÂÐÈÉÍ ÕÝÐÝÃÑËÈÉÍ ÇÀÑÂÀÐ, YÉË×ÈËÃÝÝ</t>
  </si>
  <si>
    <t>07.3  ÒÝÝÂÐÈÉÍ YÉË×ÈËÃÝÝ</t>
  </si>
  <si>
    <t>08.    ÕÎËÁÎÎÍÛ ÕÝÐÝÃÑÝË, ØÓÓÄÀÍÃÈÉÍ YÉË×ÈËÃÝÝ</t>
  </si>
  <si>
    <t>09.    ÀÌÐÀËÒ, ×ªËªªÒ ÖÀÃ, ÑÎ¨ËÛÍ ÁÀÐÀÀ, YÉË×ÈËÃÝÝ</t>
  </si>
  <si>
    <t>09.1   ÄÓÓ, ÄYÐÑ, ÃÝÐÝË ÇÓÐÀÃ, ÌÝÄÝÝËËÈÉÃ ÁÎËÎÂÑÐÓÓËÀÕ ÒÎÍÎÃ ÒªÕªªÐªÌÆ</t>
  </si>
  <si>
    <t>09.2   ×ªËªªÒ ÖÀÃ, ÑÎ¨ËÛÍ YÉË×ÈËÃÝÝ</t>
  </si>
  <si>
    <t>09.3   ÍÎÌ, ÑÎÍÈÍ, ÁÈ×ÃÈÉÍ ÕÝÐÝÃÑÝË</t>
  </si>
  <si>
    <t>10.    ÁÎËÎÂÑÐÎËÛÍ YÉË×ÈËÃÝÝ</t>
  </si>
  <si>
    <t>11.    ÇÎ×ÈÄ ÁÓÓÄÀË, ÍÈÉÒÈÉÍ ÕÎÎË, ÄÎÒÓÓÐ ÁÀÉÐÍÛ YÉË×ÈËÃÝÝ</t>
  </si>
  <si>
    <t>11.1   ÍÈÉÒÈÉÍ ÕÎÎËÍÛ YÉË×ÈËÃÝÝ</t>
  </si>
  <si>
    <t>11.2   ÇÎ×ÈÄ ÁÓÓÄÀË ÄÎÒÓÓÐ ÁÀÉÐÍÛ YÉË×ÈËÃÝÝ</t>
  </si>
  <si>
    <t>12.    ÁÓÑÀÄ ÁÀÐÀÀ, YÉË×ÈËÃÝÝ</t>
  </si>
  <si>
    <t>12.1   ÕÓÂÜ ÕYÍÄ ÕÀÍÄÑÀÍ YÉË×ÈËÃÝÝ</t>
  </si>
  <si>
    <t>12.2   ÕÓÂÜ ÕYÍÈÉ ÝÄ ÇYÉË, ÕÝÐÝÃËÝË</t>
  </si>
  <si>
    <t>12.3   ÑÀÍÕYYÃÈÉÍ YÉË×ÈËÃÝÝ</t>
  </si>
  <si>
    <t>Нийгмийн даатгалын шимтгэлийн орлого, тэтгэвэрийн санхүүжилт</t>
  </si>
  <si>
    <t xml:space="preserve">   2014.08.04</t>
  </si>
  <si>
    <t>Ñóìä</t>
  </si>
  <si>
    <t xml:space="preserve">Í.Ä.Øèìòãýëèéí îðëîãî </t>
  </si>
  <si>
    <t>Òýòãýâýðèéí ñàíõ¿¿æèëò</t>
  </si>
  <si>
    <t>îëãîõ</t>
  </si>
  <si>
    <t>îëãîñîí</t>
  </si>
  <si>
    <t>Äýðýí</t>
  </si>
  <si>
    <t>ÍÈÉÃÌÈÉÍ ÄÀÀÒÃÀËÛÍ ÑÀÍÃÈÉÍ ÎÐËÎÃÎ, ÇÀÐËÀÃÀ /ñàÿ.òºã/</t>
  </si>
  <si>
    <t>2014.08.04</t>
  </si>
  <si>
    <t>2013 оны                   VII сар</t>
  </si>
  <si>
    <t>2014 оны VII сар</t>
  </si>
  <si>
    <r>
      <rPr>
        <u/>
        <sz val="10"/>
        <color theme="1"/>
        <rFont val="Arial Mon"/>
        <family val="2"/>
      </rPr>
      <t xml:space="preserve">2014   VII   </t>
    </r>
    <r>
      <rPr>
        <sz val="10"/>
        <color theme="1"/>
        <rFont val="Arial Mon"/>
        <family val="2"/>
      </rPr>
      <t>2013   VII хувь</t>
    </r>
  </si>
  <si>
    <t>Төлөвлөгөө</t>
  </si>
  <si>
    <t>Гүйцэтгэл</t>
  </si>
  <si>
    <t>Хувь</t>
  </si>
  <si>
    <t>Íèéãìèéí äààòãàëûí ñàíãèéí îðëîãî</t>
  </si>
  <si>
    <t>¯¿íýýñ</t>
  </si>
  <si>
    <t>Òýòãýâðèéí äààòãàëûí ñàíãèéí</t>
  </si>
  <si>
    <t>Òýòãýìæèéí äààòãàëûí ñàíãèéí</t>
  </si>
  <si>
    <t>Ýð¿¿ë ìýíäèéí äààòãàëûí ñàíãèéí</t>
  </si>
  <si>
    <t>¯ÎÌØª*-íèé äààòãàëûí ñàíãèéí</t>
  </si>
  <si>
    <t>Àæèëã¿éäëèéí äààòãàëûí ñàíãèéí</t>
  </si>
  <si>
    <t>Íèéãìèéí äààòãàëûí ñàíãèéí çàðëàãà</t>
  </si>
  <si>
    <t>Òàéëáàð: *¯éëäâýðëýëèéí îñîë, ìýðãýæëýýñ øàëòãààëàõ ºâ÷иí</t>
  </si>
  <si>
    <t>Нийгмийн даатгалд заавал даатгуулагчийн тоо, олгосон тэтгэвэрийн хэмжээ</t>
  </si>
  <si>
    <t>Үзүүлэлтүүд</t>
  </si>
  <si>
    <t>2012 оны       YII сар</t>
  </si>
  <si>
    <t>2013 оны       YII сар</t>
  </si>
  <si>
    <t>2014 оны       YII сар</t>
  </si>
  <si>
    <r>
      <rPr>
        <u/>
        <sz val="10"/>
        <color theme="1"/>
        <rFont val="Arial Mon"/>
        <family val="2"/>
      </rPr>
      <t>2014 VII</t>
    </r>
    <r>
      <rPr>
        <sz val="10"/>
        <color theme="1"/>
        <rFont val="Arial Mon"/>
        <family val="2"/>
      </rPr>
      <t xml:space="preserve">     2013 VII  хувь</t>
    </r>
  </si>
  <si>
    <r>
      <rPr>
        <u/>
        <sz val="10"/>
        <color theme="1"/>
        <rFont val="Arial Mon"/>
        <family val="2"/>
      </rPr>
      <t>2014</t>
    </r>
    <r>
      <rPr>
        <sz val="11"/>
        <color theme="1"/>
        <rFont val="Calibri"/>
        <family val="2"/>
        <scheme val="minor"/>
      </rPr>
      <t xml:space="preserve"> VII</t>
    </r>
    <r>
      <rPr>
        <sz val="10"/>
        <color theme="1"/>
        <rFont val="Arial Mon"/>
        <family val="2"/>
      </rPr>
      <t xml:space="preserve">     2012 VII  хувь</t>
    </r>
  </si>
  <si>
    <t>Çààâàë äààòãóóëàã÷èéí òîî</t>
  </si>
  <si>
    <t>¯¿íýýñ:</t>
  </si>
  <si>
    <t>Àæ àõóé íýãæ, áàéãóóëëàãà</t>
  </si>
  <si>
    <t>Òºñºâò áàéãóóëëàãà</t>
  </si>
  <si>
    <t xml:space="preserve">Ñàéí äóðûí </t>
  </si>
  <si>
    <t>Îëãîñîí òýòãýâýð, ñàÿ.òºã</t>
  </si>
  <si>
    <t xml:space="preserve">ªíäºð íàñòíû </t>
  </si>
  <si>
    <t>Õºãæëèéí áýðõøýýëòýé èðãýäèéí</t>
  </si>
  <si>
    <t>Òýæýýã÷ýý àëäñàíû</t>
  </si>
  <si>
    <t>Öýðãèéí</t>
  </si>
  <si>
    <t>`</t>
  </si>
  <si>
    <t>ÃÝÌÒ ÕÝÐÝÃ ÇªÐ×ËÈÉÍ ÌÝÄÝÝ</t>
  </si>
  <si>
    <t>18 áà ò¿¿íýýñ äýýø íàñíû õ¿í</t>
  </si>
  <si>
    <t xml:space="preserve">18 -ààñ äýýø  íàñíû 10000 õ¿íä íîãäîõ  </t>
  </si>
  <si>
    <t>Á¿õ õýðýã</t>
  </si>
  <si>
    <t>Õîëáîãäîã÷</t>
  </si>
  <si>
    <t>Õîõèðîë /ìÿí.òºã/</t>
  </si>
  <si>
    <t>Çîëã¿é ó÷ðàë</t>
  </si>
  <si>
    <t>Õ¿í àìü</t>
  </si>
  <si>
    <t>õ¿÷èí</t>
  </si>
  <si>
    <t>äýýðýì</t>
  </si>
  <si>
    <t>òàíõàé</t>
  </si>
  <si>
    <t xml:space="preserve">áóñäûí áèå ìàõáîäüä ãýìòýë ó÷ðóóëñàí </t>
  </si>
  <si>
    <t>áóñäûí ºì÷èéí õóëãàé</t>
  </si>
  <si>
    <t xml:space="preserve"> ìàëûí õóëãàé</t>
  </si>
  <si>
    <t>Òýýâðèéí õýðýãñ-ëèéí õºäºëãººíèé àþóëã¿é áàéäëûí ýñðýã õýðýã</t>
  </si>
  <si>
    <t>ãàë ò¿éìýð</t>
  </si>
  <si>
    <t>àëáàí òóøààë</t>
  </si>
  <si>
    <t>Çàëèëàí</t>
  </si>
  <si>
    <t>áóñàä</t>
  </si>
  <si>
    <t>ñóì</t>
  </si>
  <si>
    <t>áóëààëò</t>
  </si>
  <si>
    <t>Áóñàä</t>
  </si>
  <si>
    <t>ÃÝÌÒ ÕÝÐÃÈÉÍ ÌÝÄÝÝ</t>
  </si>
  <si>
    <t>14/13 õóâü</t>
  </si>
  <si>
    <t>Îíû ýõíèé 18 áà ò¿¿íýýñ äýýø íàñíû õ¿íèé òîî</t>
  </si>
  <si>
    <t xml:space="preserve">              Á¿õ õýðýã</t>
  </si>
  <si>
    <t>Õýðãèéí ºíãº</t>
  </si>
  <si>
    <t>Õ¿í àìèíû õýðýã</t>
  </si>
  <si>
    <t>Õ¿÷èíãèéí õýðýã</t>
  </si>
  <si>
    <t>Äýýðìèéí õýðýã</t>
  </si>
  <si>
    <t>Áóëààëò</t>
  </si>
  <si>
    <t>Òàíõàéí õýðýã</t>
  </si>
  <si>
    <t>Áóñäûí áèå ìàõáîäèä ãýìòýë ó÷ðóóëàõ</t>
  </si>
  <si>
    <t xml:space="preserve">Áóñäûí ºì÷èéí õóëãàé </t>
  </si>
  <si>
    <t xml:space="preserve"> </t>
  </si>
  <si>
    <t>Màëûí õóëãàé</t>
  </si>
  <si>
    <t xml:space="preserve"> Òýýâðèéí õýðýãñëèéí õºäºëãººíèé àþóëã¿é áàéäàë, àøèãëàëòûí æóðìûí ýñðýã  õýðýã</t>
  </si>
  <si>
    <t>Àøèãëàëûí õýðýã</t>
  </si>
  <si>
    <t>Çàëèëàíãèéí õýðýã</t>
  </si>
  <si>
    <t>Àëáàí òóøààë</t>
  </si>
  <si>
    <t>Ãàë ò¿éìýð</t>
  </si>
  <si>
    <t>íºõöºë</t>
  </si>
  <si>
    <t xml:space="preserve">      Ñîãòóóãààð</t>
  </si>
  <si>
    <t xml:space="preserve">      Á¿ëýãëýæ</t>
  </si>
  <si>
    <t xml:space="preserve">      ÍÕÕ ýýñ</t>
  </si>
  <si>
    <t xml:space="preserve">      Èëðýýã¿é õýðýã</t>
  </si>
  <si>
    <t xml:space="preserve">      Ãýð á¿ëèéí õ¿÷èðõèéëëèéí óëìààñ</t>
  </si>
  <si>
    <t>õýðãèéí àíãèëàë</t>
  </si>
  <si>
    <t>Õºíãºí</t>
  </si>
  <si>
    <t>Õ¿íäýâòýð</t>
  </si>
  <si>
    <t>Õ¿íä</t>
  </si>
  <si>
    <t>Îíö õ¿íä</t>
  </si>
  <si>
    <t xml:space="preserve">Ãýìò õýðýãò õîëáîãäîãñîä </t>
  </si>
  <si>
    <t>Ó÷èðñàí á¿õ õîõèðîë /ñàÿ.òºã/</t>
  </si>
  <si>
    <t>Íºõºí òºë¿¿ëñýí õîõèðîë /ñàÿ.òºã/</t>
  </si>
  <si>
    <t>Èëð¿¿ëýëòèéí õóâü</t>
  </si>
  <si>
    <t>18 ààñ äýýø íàñíû 10000 õ¿íä íîãäîõ á¿ðòãýãäñýí ãýìò õýðãèéí òîî /àéìàã/</t>
  </si>
  <si>
    <t>Õ¯Í ÀÌÛÍ ÅÐÄÈÉÍ ÕªÄªËÃªªÍ, Õ¯¯ÕÄÈÉÍ ÝÍÄÝÃÄÝË</t>
  </si>
  <si>
    <t>ñóìä</t>
  </si>
  <si>
    <t>òºðñºí  эхийн тоо</t>
  </si>
  <si>
    <t>амьд òºðñºí  õ¿¿õýä</t>
  </si>
  <si>
    <t>Á¿õ íàñ   áàðàëò</t>
  </si>
  <si>
    <t xml:space="preserve">¿¿íýýñ ýìíýëýãò </t>
  </si>
  <si>
    <t>0-1 íàñíû  õ¿¿õäèéí  ýíäýãäýë</t>
  </si>
  <si>
    <t>1-5 íàñíû  õ¿¿õäèéí  ýíäýãäýë</t>
  </si>
  <si>
    <t>ÝÐ¯¯Ë ÌÝÍÄÈÉÍ ¯ÉË ÀÆÈËËÀÃÀÀÍÛ ¯Ç¯¯ËÝËÒ¯¯Ä</t>
  </si>
  <si>
    <t xml:space="preserve">    Õýâòýæ</t>
  </si>
  <si>
    <t xml:space="preserve">  Õàëäâàðò </t>
  </si>
  <si>
    <t xml:space="preserve">                       ¿¿íýýñ /çàðèì ¿ç¿¿ëýëòýýð/</t>
  </si>
  <si>
    <t xml:space="preserve">  ýì÷ë¿¿ëñýí</t>
  </si>
  <si>
    <t xml:space="preserve">  Á¿ãä ¿çëýã</t>
  </si>
  <si>
    <t xml:space="preserve">    ºâ÷èí</t>
  </si>
  <si>
    <t>ñ¿ðüåý</t>
  </si>
  <si>
    <t xml:space="preserve">   âèðóñò</t>
  </si>
  <si>
    <t xml:space="preserve">   òýìá¿¿</t>
  </si>
  <si>
    <t>òðèõîìîíèàç</t>
  </si>
  <si>
    <t xml:space="preserve">   õ¿íèé òîî</t>
  </si>
  <si>
    <t xml:space="preserve">     á¿ãä</t>
  </si>
  <si>
    <t xml:space="preserve">  ãåïàòèò</t>
  </si>
  <si>
    <t>Äö</t>
  </si>
  <si>
    <t>Äí</t>
  </si>
  <si>
    <t>Ãó</t>
  </si>
  <si>
    <t>Öä</t>
  </si>
  <si>
    <t>Áæ</t>
  </si>
  <si>
    <t>ªø</t>
  </si>
  <si>
    <t>Ãñ</t>
  </si>
  <si>
    <t>ªò</t>
  </si>
  <si>
    <t>Õä</t>
  </si>
  <si>
    <t>Ëñ</t>
  </si>
  <si>
    <t>Äõ</t>
  </si>
  <si>
    <t>Ñî</t>
  </si>
  <si>
    <t>Ýä</t>
  </si>
  <si>
    <t>Àä</t>
  </si>
  <si>
    <t>Ñö</t>
  </si>
  <si>
    <t>Ìä</t>
  </si>
  <si>
    <t>Ýá</t>
  </si>
  <si>
    <t>ÌÓÝ òºâ</t>
  </si>
  <si>
    <t>Халдварт өвчнөөр өвчлөгчдийн тоо, эзлэх хувь онуудаар</t>
  </si>
  <si>
    <t>2012 оны VII сар</t>
  </si>
  <si>
    <t>2013 оны VII сар</t>
  </si>
  <si>
    <r>
      <rPr>
        <u/>
        <sz val="10"/>
        <color indexed="8"/>
        <rFont val="Arial Mon"/>
        <family val="2"/>
      </rPr>
      <t>2014 он</t>
    </r>
    <r>
      <rPr>
        <sz val="10"/>
        <color indexed="8"/>
        <rFont val="Arial Mon"/>
        <family val="2"/>
      </rPr>
      <t xml:space="preserve">         2013 он</t>
    </r>
  </si>
  <si>
    <r>
      <rPr>
        <u/>
        <sz val="10"/>
        <color indexed="8"/>
        <rFont val="Arial Mon"/>
        <family val="2"/>
      </rPr>
      <t>2014 он</t>
    </r>
    <r>
      <rPr>
        <sz val="10"/>
        <color indexed="8"/>
        <rFont val="Arial Mon"/>
        <family val="2"/>
      </rPr>
      <t xml:space="preserve">        2012он</t>
    </r>
  </si>
  <si>
    <t>тоо</t>
  </si>
  <si>
    <t xml:space="preserve">хувийн жин </t>
  </si>
  <si>
    <t>хувийн жин</t>
  </si>
  <si>
    <t>БҮГД  / TOTAL/</t>
  </si>
  <si>
    <t>ҮҮНЭЭС</t>
  </si>
  <si>
    <t xml:space="preserve">Вируст гепатит                          </t>
  </si>
  <si>
    <t>Гонококкт халдвар</t>
  </si>
  <si>
    <t>Гар хөл амны өвчин</t>
  </si>
  <si>
    <t xml:space="preserve">Гахай хавдар                         </t>
  </si>
  <si>
    <t xml:space="preserve">Салхин цэцэг                          </t>
  </si>
  <si>
    <t xml:space="preserve">Сальмоналлоёз                        </t>
  </si>
  <si>
    <t>Улаанууд</t>
  </si>
  <si>
    <t>Агааргүйтэнт үжил</t>
  </si>
  <si>
    <t xml:space="preserve">Елом                                             </t>
  </si>
  <si>
    <t xml:space="preserve">Сүрьеэ                                   </t>
  </si>
  <si>
    <t xml:space="preserve">Тэмбүү                                   </t>
  </si>
  <si>
    <t>Трихомониаз</t>
  </si>
  <si>
    <t xml:space="preserve">Бруцеллёз                  </t>
  </si>
  <si>
    <t>Цусан суулга</t>
  </si>
  <si>
    <t>Улаан эсэргэнэ</t>
  </si>
  <si>
    <t>Халдварын гаралтай суулга</t>
  </si>
  <si>
    <t>Менингококкт халдвар</t>
  </si>
  <si>
    <t>Дун</t>
  </si>
  <si>
    <t>4. Хүний хөгжил сан</t>
  </si>
  <si>
    <t>3. Алдар цолтой ахмадуудад олгосон хөнгөлөлт тусламж</t>
  </si>
  <si>
    <t>2. Алдарт эхийн одонтой эхчүүдэд олгосон тусламж</t>
  </si>
  <si>
    <t>1. Жирэмсэн болон хөхүүл хүүхэдтэй эхчүүдийн мөнгөн тэтгэмж</t>
  </si>
  <si>
    <t>Улсын төсвөөс</t>
  </si>
  <si>
    <t>6.ХБ иргэнийг гэр бүлдээ авч асран хамгаалж байгаа</t>
  </si>
  <si>
    <t>5. Ахмад настай иргэдийн хөнгөлөлт тусламж</t>
  </si>
  <si>
    <t>4. Олон нийтийн оролцоонд түшиглэсэн халамжийн үйлчилгээ</t>
  </si>
  <si>
    <t>Хүүхэд төрөл садангүй ганц бие ХБ иргэнийг гэр бүлдээ асран хамгаалж байгаа өрх</t>
  </si>
  <si>
    <t>Хүүхэд төрөл садангүй ганц бие ахмад настны  гэр бүлдээ асран хамгаалж байгаа өрх</t>
  </si>
  <si>
    <t>Гэр бүлийн хуулийн тухай хуулийн 25.5-д заасан хүүхдийг гэр бүлдээ авч асран хамгаалж байгаа</t>
  </si>
  <si>
    <t>Бүтэн өнчин хүүхэд асран хамгаалж харгалзан дэмжигчид</t>
  </si>
  <si>
    <t>Хөгжлийн бэрхшээлтэй хүүхдийг асарч байгаа иргэнд олгох тэтгэмж</t>
  </si>
  <si>
    <t>Хөгжлийн бэрхшээлтэй иргэнийг асарч байгаа иргэнд олгох тэтгэмж</t>
  </si>
  <si>
    <t>Ахмад настныг асарч байгаа иргэдэд олгох тэтгэмж</t>
  </si>
  <si>
    <t>Байнгын асаргаа шаардлагатай</t>
  </si>
  <si>
    <t>3. Амжиргааг дэмжих нөхцөлт мөнгөн тэтгэмж</t>
  </si>
  <si>
    <t>Гэнэтийн аюулгүйн улмаас орон гэргүй болсон өрхөд 1 удаа</t>
  </si>
  <si>
    <t>18 нас хүрээгүй байхдаа бүтэн өнчин болсон 18-24 насны иргэн</t>
  </si>
  <si>
    <t>3 ба түүнээс дээш тооны хүүхэдтэй өрх толгойлсон эх, эцэгт жилд 1 удаа</t>
  </si>
  <si>
    <t>Байнгын асаргаа шаардлагатай иргэнд улиралд 1 удаа</t>
  </si>
  <si>
    <t xml:space="preserve">3 хүртэлх насны ихэр хүүхдэд жилд 1 удаа </t>
  </si>
  <si>
    <t>2. Халамжийн тэтгэмж</t>
  </si>
  <si>
    <t>1. Халамжийн тэтгэвэр</t>
  </si>
  <si>
    <t>Халамжийн сан</t>
  </si>
  <si>
    <t xml:space="preserve">                                                                                    Санхүүжилт                                                                                 2263.8                                                                                 </t>
  </si>
  <si>
    <t>сая.  төг</t>
  </si>
  <si>
    <t>Хүн тоо</t>
  </si>
  <si>
    <t>2014 он I-IV сар</t>
  </si>
  <si>
    <t>Үзүүлэлт</t>
  </si>
  <si>
    <t xml:space="preserve">                                     2014.08.06</t>
  </si>
  <si>
    <t>НИЙГМИЙН ХАЛАМЖИЙН САНГИЙН ҮЗҮҮЛЭЛТ               сая.төг</t>
  </si>
  <si>
    <t>ÒªÑÂÈÉÍ ÎÐËÎÃÛÍ ÒªËªÂËªÃªªÍÈÉ ÁÈÅËÝËÒ</t>
  </si>
  <si>
    <t xml:space="preserve">   2014.08.08</t>
  </si>
  <si>
    <t xml:space="preserve">                                    /ìÿí.òºã/</t>
  </si>
  <si>
    <t xml:space="preserve"> Æèëèéí ýõíýýñ</t>
  </si>
  <si>
    <t>07- ð ñàð</t>
  </si>
  <si>
    <t>Äóíäãîâü</t>
  </si>
  <si>
    <t xml:space="preserve">  ÃÎË ÍÝÐ ÒªÐËÈÉÍ  Á¯ÒÝÝÃÄÝÕ¯¯ÍÈÉ  07-ð ÑÀÐÛÍ ¯ÍÈÉÍ ÌÝÄÝÝ</t>
  </si>
  <si>
    <t>¹</t>
  </si>
  <si>
    <t>ÍÝÐ ÒªÐªË</t>
  </si>
  <si>
    <t xml:space="preserve">Äóíä-ãîâü </t>
  </si>
  <si>
    <t>Òºâ</t>
  </si>
  <si>
    <t>ªìíº-ãîâü</t>
  </si>
  <si>
    <t>Äîðíî-ãîâü</t>
  </si>
  <si>
    <t>Ãóðèë, äýýä çýðýã   /Àëòàí òàðèà/</t>
  </si>
  <si>
    <t>Ãóðèë, 1-ð çýðýã    / Àëòàí òàðèà/ çàäãàé</t>
  </si>
  <si>
    <t>Ãóðèë, 2-ð çýðýã   / Àëòàí òàðèà/ çàäãàé</t>
  </si>
  <si>
    <t>Ãîéìîí, "Àëòàí òàðèà", òóóçàí 320 ãð-òàé</t>
  </si>
  <si>
    <t xml:space="preserve">Òàëõ, îðîí íóòãèéí ¿éëäâýðèéí, ø/òàëõ </t>
  </si>
  <si>
    <t>Ãóðèëàí áîîâ, 0.450êã     / àéìãèéí ¿éëäâýðèéí/</t>
  </si>
  <si>
    <t>Æèãíýìýã    /Þáèëåéíûå, 150-180 ãð, öàéíû /</t>
  </si>
  <si>
    <t>Öàãààí áóäàà, çàäãàé, êã</t>
  </si>
  <si>
    <t xml:space="preserve">Øàð áóäàà, çàäãàé, êã, </t>
  </si>
  <si>
    <t>Õîíèíû ìàõ, êã</t>
  </si>
  <si>
    <t>Àäóóíû ìàõ, êã</t>
  </si>
  <si>
    <t>ßìààíû ìàõ, êã</t>
  </si>
  <si>
    <t xml:space="preserve">Äîòîð ìàõ, öóâäàé, öóñã¿é, </t>
  </si>
  <si>
    <t>Õèàì, ÷àíàñàí, 1êã</t>
  </si>
  <si>
    <t>Ñ¿¿, çàäãàé, ëèòð</t>
  </si>
  <si>
    <t>Ñ¿¿, ñàâëàñàí, 1ë, Öýâýð ñ¿¿, ÀÏÓ ÕÕÊ</t>
  </si>
  <si>
    <t>Õîðõîé ààðóóë, çàäãàé, ÷èõýðòýé, êã</t>
  </si>
  <si>
    <t>ªíäºã, ø, äîòîîä</t>
  </si>
  <si>
    <t>Óðãàìëûí òîñ, 1 ëèòð/  Êëàðèíà/</t>
  </si>
  <si>
    <t>ªºõºí òîñ, êã</t>
  </si>
  <si>
    <t>Øàð òîñ, êã</t>
  </si>
  <si>
    <t>Öºöãèéí òîñ, çàäãàé, 1 êã</t>
  </si>
  <si>
    <t>Òºìñ, äîòîîä, êã</t>
  </si>
  <si>
    <t>Ëóóâàí Õÿòàä êã</t>
  </si>
  <si>
    <t>Áàéöàà, Õÿòàä  êã</t>
  </si>
  <si>
    <t>Ñîíãèíî, Õÿòàä, êã</t>
  </si>
  <si>
    <t>Ýëñýí ÷èõýð, êã, îðîñ</t>
  </si>
  <si>
    <t>Õàòóó ÷èõýð, îðîñ, 1 êã/ áàðáàðèñ/</t>
  </si>
  <si>
    <t>Çººëºí ÷èõýð, "Ìèøêà", êã</t>
  </si>
  <si>
    <t>Øîêîëàä, "Alpen Gold"</t>
  </si>
  <si>
    <t>Äàâñ, öàãààí, 1 êã, éîäæóóëñàí</t>
  </si>
  <si>
    <t>Ìàéîíåç,  / Çîëîòîé 500 ãð /</t>
  </si>
  <si>
    <t xml:space="preserve">Êåò÷óï, 900 ãð,  ×èëè, </t>
  </si>
  <si>
    <t>Íîãîîí öàé, Ã¿ðæ, 2 êã</t>
  </si>
  <si>
    <t>Áàéõóó öàé, Àêâàð, 20 øèðõýãòýé</t>
  </si>
  <si>
    <t>Öàãààí àðõè, 0.5ë / åðººë/</t>
  </si>
  <si>
    <t>Ïèâî, "Áîðãèî", 0.5 ë</t>
  </si>
  <si>
    <t>ßíæóóð òàìõè,  / west/ ñààðàë ºíãèéí</t>
  </si>
  <si>
    <t>ßíæóóð òàìõè, "Óëààí øîíõîð" Ìîíãîë òàìõè</t>
  </si>
  <si>
    <t>Бензин, А-80, 1 литр</t>
  </si>
  <si>
    <t>Бензин, А-92, 1 литр</t>
  </si>
  <si>
    <t>Дизелийн түлш, 1 литр</t>
  </si>
  <si>
    <t xml:space="preserve">          Áàíêíû êàññûí îðëîãî, çàðëàãà, çýýë õàäãàëàìæèéí</t>
  </si>
  <si>
    <t xml:space="preserve">  ìýäýý</t>
  </si>
  <si>
    <t xml:space="preserve"> /ìÿí. òºã /</t>
  </si>
  <si>
    <t>ä/ä</t>
  </si>
  <si>
    <t>Ìîíãîë áàíê</t>
  </si>
  <si>
    <t xml:space="preserve">ÕÀÀÍ áàíê </t>
  </si>
  <si>
    <t>ÕÀÑ áàíê</t>
  </si>
  <si>
    <t>Төрийн банк</t>
  </si>
  <si>
    <t>Ä¯Í</t>
  </si>
  <si>
    <t xml:space="preserve"> 14/13 õóâü</t>
  </si>
  <si>
    <t>Îðëîãî</t>
  </si>
  <si>
    <t>Ìîíãîë áàíêíààñ àâñàí</t>
  </si>
  <si>
    <t>Öýâýð îðëîãî</t>
  </si>
  <si>
    <t>Çàðëàãà</t>
  </si>
  <si>
    <t>Ìîíãîë áàíêèíä ºãñºí</t>
  </si>
  <si>
    <t>Öýâýð çàðëàãà</t>
  </si>
  <si>
    <t>Çýýëèéí ºðèéí ¿ëäýãäýë</t>
  </si>
  <si>
    <t>¯¿íýýñ: õóãàöàà õýòýðñýí çýýë</t>
  </si>
  <si>
    <t>×àíàðã¿é çýýë</t>
  </si>
  <si>
    <t>Èðãýäèéí õóâèéí õàäãàëàìæèéí ¿ëäýãäýë</t>
  </si>
  <si>
    <t xml:space="preserve"> 2014-08-07</t>
  </si>
  <si>
    <t>Õàäãàëàìæ  áàíê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</si>
</sst>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(* #,##0.0_);_(* \(#,##0.0\);_(* &quot;-&quot;??_);_(@_)"/>
    <numFmt numFmtId="165" formatCode="0.0"/>
    <numFmt numFmtId="166" formatCode="0.0000_)"/>
    <numFmt numFmtId="167" formatCode="0.0_)"/>
    <numFmt numFmtId="168" formatCode="0.0000"/>
    <numFmt numFmtId="169" formatCode="#\ ###.0"/>
    <numFmt numFmtId="170" formatCode="_(* #,##0_);_(* \(#,##0\);_(* &quot;-&quot;??_);_(@_)"/>
    <numFmt numFmtId="171" formatCode="##########0.00"/>
    <numFmt numFmtId="172" formatCode="##########0.0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Mon"/>
      <family val="2"/>
    </font>
    <font>
      <sz val="10"/>
      <name val="Arial Mon"/>
      <family val="2"/>
    </font>
    <font>
      <sz val="8"/>
      <name val="Arial Mon"/>
      <family val="2"/>
    </font>
    <font>
      <sz val="8"/>
      <color theme="1"/>
      <name val="Arial Mon"/>
      <family val="2"/>
    </font>
    <font>
      <sz val="11"/>
      <name val="Arial Mon"/>
      <family val="2"/>
    </font>
    <font>
      <sz val="11"/>
      <name val="Arial"/>
      <family val="2"/>
    </font>
    <font>
      <sz val="11"/>
      <name val="Dutch Mon"/>
      <family val="2"/>
    </font>
    <font>
      <sz val="11"/>
      <color theme="1"/>
      <name val="Arial"/>
      <family val="2"/>
    </font>
    <font>
      <sz val="10"/>
      <name val="Arial"/>
      <family val="2"/>
    </font>
    <font>
      <i/>
      <sz val="10"/>
      <name val="Arial Mon"/>
      <family val="2"/>
    </font>
    <font>
      <i/>
      <vertAlign val="superscript"/>
      <sz val="10"/>
      <name val="Arial Mon"/>
      <family val="2"/>
    </font>
    <font>
      <i/>
      <sz val="8"/>
      <name val="Arial Mon"/>
      <family val="2"/>
    </font>
    <font>
      <sz val="9"/>
      <name val="Arial Mon"/>
      <family val="2"/>
    </font>
    <font>
      <i/>
      <sz val="9"/>
      <name val="Arial Mon"/>
      <family val="2"/>
    </font>
    <font>
      <b/>
      <sz val="11"/>
      <color theme="1"/>
      <name val="Arial Mon"/>
      <family val="2"/>
    </font>
    <font>
      <sz val="11"/>
      <color theme="1"/>
      <name val="Arial Mon"/>
      <family val="2"/>
    </font>
    <font>
      <sz val="10"/>
      <name val="Courier"/>
      <family val="1"/>
      <charset val="204"/>
    </font>
    <font>
      <b/>
      <sz val="8"/>
      <name val="Arial Mon"/>
      <family val="2"/>
    </font>
    <font>
      <sz val="8"/>
      <name val="Arial"/>
      <family val="2"/>
    </font>
    <font>
      <b/>
      <sz val="8"/>
      <color indexed="10"/>
      <name val="Arial Mon"/>
      <family val="2"/>
    </font>
    <font>
      <b/>
      <sz val="10"/>
      <color indexed="10"/>
      <name val="Arial Mon"/>
      <family val="2"/>
    </font>
    <font>
      <b/>
      <sz val="10"/>
      <name val="Arial Mon"/>
      <family val="2"/>
    </font>
    <font>
      <b/>
      <i/>
      <sz val="8"/>
      <name val="Arial Mon"/>
      <family val="2"/>
    </font>
    <font>
      <sz val="8"/>
      <name val="Arial"/>
      <family val="2"/>
      <charset val="204"/>
    </font>
    <font>
      <sz val="10"/>
      <color theme="1"/>
      <name val="Arial Mon"/>
      <family val="2"/>
    </font>
    <font>
      <u/>
      <sz val="10"/>
      <color theme="1"/>
      <name val="Arial Mon"/>
      <family val="2"/>
    </font>
    <font>
      <sz val="10"/>
      <name val="Dutch Mon"/>
      <charset val="204"/>
    </font>
    <font>
      <sz val="10"/>
      <color indexed="8"/>
      <name val="Arial Mon"/>
      <family val="2"/>
    </font>
    <font>
      <u/>
      <sz val="10"/>
      <color indexed="8"/>
      <name val="Arial Mon"/>
      <family val="2"/>
    </font>
    <font>
      <b/>
      <sz val="10"/>
      <color theme="1"/>
      <name val="Arial Mon"/>
      <family val="2"/>
    </font>
    <font>
      <sz val="9"/>
      <name val="Times New Roman"/>
      <family val="1"/>
      <charset val="204"/>
    </font>
    <font>
      <b/>
      <sz val="9"/>
      <name val="Times New Roman"/>
      <family val="1"/>
    </font>
    <font>
      <sz val="16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</font>
    <font>
      <b/>
      <i/>
      <sz val="9"/>
      <name val="Times New Roman"/>
      <family val="1"/>
      <charset val="204"/>
    </font>
    <font>
      <b/>
      <sz val="8"/>
      <color theme="1"/>
      <name val="Arial Mon"/>
      <family val="2"/>
    </font>
    <font>
      <b/>
      <sz val="9"/>
      <name val="Arial Mon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name val="Arial Mon"/>
      <family val="2"/>
    </font>
    <font>
      <sz val="8"/>
      <color indexed="8"/>
      <name val="Arial Mon"/>
      <family val="2"/>
    </font>
    <font>
      <sz val="8"/>
      <color rgb="FF000000"/>
      <name val="Arial Mon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166" fontId="18" fillId="0" borderId="0"/>
    <xf numFmtId="166" fontId="18" fillId="0" borderId="0"/>
    <xf numFmtId="0" fontId="10" fillId="0" borderId="0" applyNumberFormat="0" applyFill="0" applyBorder="0" applyAlignment="0" applyProtection="0"/>
  </cellStyleXfs>
  <cellXfs count="55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4" fontId="4" fillId="0" borderId="1" xfId="1" applyNumberFormat="1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4" fillId="0" borderId="1" xfId="1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/>
    <xf numFmtId="14" fontId="4" fillId="0" borderId="0" xfId="0" applyNumberFormat="1" applyFont="1" applyAlignment="1">
      <alignment vertical="center" wrapText="1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/>
    </xf>
    <xf numFmtId="165" fontId="4" fillId="3" borderId="7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/>
    <xf numFmtId="0" fontId="4" fillId="0" borderId="0" xfId="0" applyFont="1" applyFill="1"/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/>
    </xf>
    <xf numFmtId="165" fontId="4" fillId="3" borderId="0" xfId="0" applyNumberFormat="1" applyFont="1" applyFill="1" applyBorder="1" applyAlignment="1">
      <alignment horizontal="center" vertical="center"/>
    </xf>
    <xf numFmtId="165" fontId="4" fillId="0" borderId="0" xfId="0" applyNumberFormat="1" applyFont="1"/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0" borderId="0" xfId="0" applyFont="1" applyBorder="1"/>
    <xf numFmtId="165" fontId="4" fillId="3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/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65" fontId="4" fillId="0" borderId="0" xfId="0" applyNumberFormat="1" applyFont="1" applyAlignment="1">
      <alignment horizontal="center"/>
    </xf>
    <xf numFmtId="1" fontId="7" fillId="2" borderId="0" xfId="0" applyNumberFormat="1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1" fontId="8" fillId="0" borderId="0" xfId="0" applyNumberFormat="1" applyFont="1"/>
    <xf numFmtId="1" fontId="6" fillId="2" borderId="0" xfId="0" applyNumberFormat="1" applyFont="1" applyFill="1"/>
    <xf numFmtId="1" fontId="6" fillId="2" borderId="2" xfId="0" applyNumberFormat="1" applyFont="1" applyFill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textRotation="90" wrapText="1"/>
    </xf>
    <xf numFmtId="1" fontId="6" fillId="2" borderId="9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horizontal="center"/>
    </xf>
    <xf numFmtId="1" fontId="6" fillId="2" borderId="7" xfId="0" applyNumberFormat="1" applyFont="1" applyFill="1" applyBorder="1" applyAlignment="1">
      <alignment vertical="center"/>
    </xf>
    <xf numFmtId="0" fontId="9" fillId="0" borderId="0" xfId="0" applyNumberFormat="1" applyFont="1" applyAlignment="1">
      <alignment horizontal="center"/>
    </xf>
    <xf numFmtId="0" fontId="6" fillId="2" borderId="7" xfId="2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/>
    </xf>
    <xf numFmtId="0" fontId="0" fillId="0" borderId="0" xfId="0" applyNumberFormat="1" applyBorder="1"/>
    <xf numFmtId="0" fontId="0" fillId="0" borderId="0" xfId="0" applyNumberFormat="1" applyBorder="1" applyAlignment="1">
      <alignment horizontal="center"/>
    </xf>
    <xf numFmtId="1" fontId="6" fillId="2" borderId="0" xfId="0" applyNumberFormat="1" applyFont="1" applyFill="1" applyBorder="1" applyAlignment="1">
      <alignment vertical="center"/>
    </xf>
    <xf numFmtId="0" fontId="6" fillId="2" borderId="0" xfId="2" applyFont="1" applyFill="1" applyBorder="1" applyAlignment="1">
      <alignment horizontal="center"/>
    </xf>
    <xf numFmtId="1" fontId="6" fillId="2" borderId="0" xfId="0" applyNumberFormat="1" applyFont="1" applyFill="1" applyBorder="1" applyAlignment="1">
      <alignment horizontal="center"/>
    </xf>
    <xf numFmtId="1" fontId="6" fillId="2" borderId="8" xfId="0" applyNumberFormat="1" applyFont="1" applyFill="1" applyBorder="1" applyAlignment="1">
      <alignment horizontal="center"/>
    </xf>
    <xf numFmtId="1" fontId="6" fillId="0" borderId="0" xfId="0" applyNumberFormat="1" applyFont="1"/>
    <xf numFmtId="0" fontId="9" fillId="0" borderId="0" xfId="0" applyNumberFormat="1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/>
    <xf numFmtId="0" fontId="11" fillId="0" borderId="7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165" fontId="3" fillId="0" borderId="7" xfId="0" applyNumberFormat="1" applyFont="1" applyFill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165" fontId="3" fillId="0" borderId="0" xfId="0" applyNumberFormat="1" applyFont="1" applyBorder="1" applyAlignment="1">
      <alignment horizontal="center" vertical="center"/>
    </xf>
    <xf numFmtId="165" fontId="3" fillId="4" borderId="0" xfId="0" applyNumberFormat="1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5" fontId="3" fillId="5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1" fontId="3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6" borderId="0" xfId="0" applyFill="1" applyBorder="1"/>
    <xf numFmtId="0" fontId="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/>
    </xf>
    <xf numFmtId="165" fontId="14" fillId="0" borderId="0" xfId="0" applyNumberFormat="1" applyFont="1" applyBorder="1" applyAlignment="1">
      <alignment horizontal="center" vertical="center"/>
    </xf>
    <xf numFmtId="0" fontId="1" fillId="0" borderId="0" xfId="3"/>
    <xf numFmtId="165" fontId="0" fillId="2" borderId="0" xfId="0" applyNumberFormat="1" applyFill="1" applyBorder="1"/>
    <xf numFmtId="0" fontId="14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15" fillId="0" borderId="0" xfId="0" applyFont="1" applyBorder="1" applyAlignment="1">
      <alignment horizontal="left" vertical="center" wrapText="1"/>
    </xf>
    <xf numFmtId="0" fontId="16" fillId="0" borderId="0" xfId="0" applyFont="1"/>
    <xf numFmtId="0" fontId="0" fillId="0" borderId="0" xfId="0" applyBorder="1" applyAlignment="1">
      <alignment horizontal="left" vertical="center" wrapText="1"/>
    </xf>
    <xf numFmtId="0" fontId="17" fillId="0" borderId="0" xfId="0" applyFont="1"/>
    <xf numFmtId="0" fontId="13" fillId="0" borderId="0" xfId="0" applyFont="1" applyBorder="1" applyAlignment="1">
      <alignment horizontal="center" vertical="center" wrapText="1"/>
    </xf>
    <xf numFmtId="165" fontId="14" fillId="2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justify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/>
    <xf numFmtId="0" fontId="15" fillId="0" borderId="0" xfId="0" applyFont="1" applyBorder="1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165" fontId="14" fillId="0" borderId="8" xfId="0" applyNumberFormat="1" applyFont="1" applyFill="1" applyBorder="1" applyAlignment="1">
      <alignment horizontal="center" vertical="center"/>
    </xf>
    <xf numFmtId="165" fontId="14" fillId="0" borderId="8" xfId="0" applyNumberFormat="1" applyFont="1" applyBorder="1" applyAlignment="1">
      <alignment horizontal="center" vertical="center"/>
    </xf>
    <xf numFmtId="0" fontId="3" fillId="0" borderId="0" xfId="0" applyFont="1" applyBorder="1"/>
    <xf numFmtId="166" fontId="19" fillId="0" borderId="0" xfId="4" applyFont="1" applyFill="1" applyBorder="1" applyAlignment="1" applyProtection="1">
      <alignment horizontal="center" vertical="center"/>
      <protection locked="0"/>
    </xf>
    <xf numFmtId="166" fontId="19" fillId="0" borderId="0" xfId="4" applyFont="1" applyFill="1" applyBorder="1" applyAlignment="1" applyProtection="1">
      <alignment horizontal="center" vertical="center"/>
      <protection locked="0"/>
    </xf>
    <xf numFmtId="0" fontId="20" fillId="0" borderId="0" xfId="0" applyFont="1"/>
    <xf numFmtId="0" fontId="20" fillId="0" borderId="0" xfId="0" applyFont="1" applyAlignment="1">
      <alignment horizontal="center"/>
    </xf>
    <xf numFmtId="2" fontId="19" fillId="7" borderId="1" xfId="5" applyNumberFormat="1" applyFont="1" applyFill="1" applyBorder="1" applyAlignment="1">
      <alignment horizontal="center" vertical="center"/>
    </xf>
    <xf numFmtId="2" fontId="19" fillId="7" borderId="3" xfId="5" applyNumberFormat="1" applyFont="1" applyFill="1" applyBorder="1" applyAlignment="1">
      <alignment horizontal="center" vertical="center"/>
    </xf>
    <xf numFmtId="49" fontId="3" fillId="7" borderId="7" xfId="0" applyNumberFormat="1" applyFont="1" applyFill="1" applyBorder="1" applyAlignment="1">
      <alignment horizontal="center"/>
    </xf>
    <xf numFmtId="49" fontId="3" fillId="7" borderId="8" xfId="0" applyNumberFormat="1" applyFont="1" applyFill="1" applyBorder="1" applyAlignment="1">
      <alignment horizontal="center"/>
    </xf>
    <xf numFmtId="0" fontId="4" fillId="0" borderId="0" xfId="0" applyFont="1" applyFill="1" applyBorder="1"/>
    <xf numFmtId="167" fontId="21" fillId="0" borderId="0" xfId="0" applyNumberFormat="1" applyFont="1" applyFill="1" applyBorder="1"/>
    <xf numFmtId="168" fontId="4" fillId="0" borderId="0" xfId="0" applyNumberFormat="1" applyFont="1" applyFill="1" applyBorder="1"/>
    <xf numFmtId="169" fontId="22" fillId="0" borderId="0" xfId="0" applyNumberFormat="1" applyFont="1" applyFill="1" applyBorder="1" applyAlignment="1">
      <alignment horizontal="right"/>
    </xf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/>
    </xf>
    <xf numFmtId="169" fontId="2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/>
    </xf>
    <xf numFmtId="0" fontId="24" fillId="0" borderId="0" xfId="0" applyFont="1" applyFill="1" applyBorder="1"/>
    <xf numFmtId="0" fontId="13" fillId="0" borderId="0" xfId="0" applyFont="1" applyFill="1" applyBorder="1"/>
    <xf numFmtId="169" fontId="3" fillId="0" borderId="0" xfId="0" applyNumberFormat="1" applyFont="1" applyFill="1" applyBorder="1" applyAlignment="1">
      <alignment horizontal="right" vertical="top"/>
    </xf>
    <xf numFmtId="0" fontId="19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24" fillId="0" borderId="8" xfId="0" applyFont="1" applyFill="1" applyBorder="1"/>
    <xf numFmtId="0" fontId="4" fillId="0" borderId="8" xfId="0" applyFont="1" applyFill="1" applyBorder="1" applyAlignment="1">
      <alignment horizontal="left"/>
    </xf>
    <xf numFmtId="0" fontId="4" fillId="0" borderId="8" xfId="0" applyFont="1" applyFill="1" applyBorder="1"/>
    <xf numFmtId="0" fontId="13" fillId="0" borderId="8" xfId="0" applyFont="1" applyFill="1" applyBorder="1" applyAlignment="1">
      <alignment wrapText="1"/>
    </xf>
    <xf numFmtId="0" fontId="13" fillId="0" borderId="8" xfId="0" applyFont="1" applyFill="1" applyBorder="1"/>
    <xf numFmtId="168" fontId="4" fillId="0" borderId="8" xfId="0" applyNumberFormat="1" applyFont="1" applyFill="1" applyBorder="1"/>
    <xf numFmtId="169" fontId="3" fillId="0" borderId="8" xfId="0" applyNumberFormat="1" applyFont="1" applyFill="1" applyBorder="1" applyAlignment="1">
      <alignment horizontal="right"/>
    </xf>
    <xf numFmtId="169" fontId="4" fillId="0" borderId="0" xfId="0" applyNumberFormat="1" applyFont="1" applyFill="1" applyBorder="1" applyAlignment="1">
      <alignment horizontal="center"/>
    </xf>
    <xf numFmtId="2" fontId="19" fillId="7" borderId="7" xfId="5" applyNumberFormat="1" applyFont="1" applyFill="1" applyBorder="1" applyAlignment="1">
      <alignment horizontal="center" vertical="center"/>
    </xf>
    <xf numFmtId="2" fontId="19" fillId="7" borderId="8" xfId="5" applyNumberFormat="1" applyFont="1" applyFill="1" applyBorder="1" applyAlignment="1">
      <alignment horizontal="center" vertical="center"/>
    </xf>
    <xf numFmtId="169" fontId="23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vertical="top" wrapText="1"/>
    </xf>
    <xf numFmtId="169" fontId="3" fillId="0" borderId="0" xfId="0" applyNumberFormat="1" applyFont="1" applyFill="1" applyBorder="1" applyAlignment="1">
      <alignment horizontal="center" vertical="top"/>
    </xf>
    <xf numFmtId="0" fontId="25" fillId="0" borderId="0" xfId="6" applyFont="1" applyFill="1" applyBorder="1"/>
    <xf numFmtId="0" fontId="4" fillId="0" borderId="0" xfId="6" applyFont="1" applyFill="1" applyBorder="1" applyAlignment="1"/>
    <xf numFmtId="0" fontId="4" fillId="0" borderId="0" xfId="6" applyFont="1" applyFill="1" applyBorder="1"/>
    <xf numFmtId="0" fontId="4" fillId="0" borderId="0" xfId="6" applyFont="1" applyFill="1" applyBorder="1" applyAlignment="1">
      <alignment vertical="top"/>
    </xf>
    <xf numFmtId="0" fontId="4" fillId="0" borderId="0" xfId="6" applyFont="1" applyFill="1" applyBorder="1" applyAlignment="1">
      <alignment wrapText="1"/>
    </xf>
    <xf numFmtId="169" fontId="3" fillId="0" borderId="0" xfId="6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169" fontId="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wrapText="1"/>
    </xf>
    <xf numFmtId="0" fontId="19" fillId="0" borderId="8" xfId="0" applyFont="1" applyFill="1" applyBorder="1"/>
    <xf numFmtId="0" fontId="4" fillId="0" borderId="8" xfId="0" applyFont="1" applyFill="1" applyBorder="1" applyAlignment="1">
      <alignment vertical="top"/>
    </xf>
    <xf numFmtId="0" fontId="13" fillId="0" borderId="8" xfId="0" applyFont="1" applyFill="1" applyBorder="1" applyAlignment="1">
      <alignment horizontal="left" wrapText="1"/>
    </xf>
    <xf numFmtId="169" fontId="3" fillId="0" borderId="8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5" fontId="3" fillId="0" borderId="0" xfId="0" applyNumberFormat="1" applyFont="1"/>
    <xf numFmtId="165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0" fillId="0" borderId="7" xfId="0" applyBorder="1"/>
    <xf numFmtId="0" fontId="3" fillId="0" borderId="0" xfId="0" applyFont="1" applyBorder="1" applyAlignment="1">
      <alignment vertical="center"/>
    </xf>
    <xf numFmtId="0" fontId="0" fillId="0" borderId="0" xfId="0" applyBorder="1"/>
    <xf numFmtId="165" fontId="0" fillId="0" borderId="0" xfId="0" applyNumberFormat="1" applyBorder="1"/>
    <xf numFmtId="0" fontId="3" fillId="0" borderId="8" xfId="0" applyFont="1" applyFill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165" fontId="26" fillId="0" borderId="0" xfId="0" applyNumberFormat="1" applyFont="1" applyBorder="1" applyAlignment="1">
      <alignment vertical="center"/>
    </xf>
    <xf numFmtId="165" fontId="26" fillId="0" borderId="0" xfId="0" applyNumberFormat="1" applyFont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Fill="1" applyBorder="1" applyAlignment="1">
      <alignment vertical="center"/>
    </xf>
    <xf numFmtId="165" fontId="26" fillId="0" borderId="0" xfId="0" applyNumberFormat="1" applyFont="1" applyBorder="1"/>
    <xf numFmtId="165" fontId="26" fillId="0" borderId="0" xfId="0" applyNumberFormat="1" applyFont="1" applyFill="1" applyBorder="1" applyAlignment="1">
      <alignment vertical="center"/>
    </xf>
    <xf numFmtId="0" fontId="26" fillId="0" borderId="0" xfId="0" applyFont="1" applyBorder="1"/>
    <xf numFmtId="0" fontId="26" fillId="0" borderId="0" xfId="0" applyFont="1" applyFill="1" applyBorder="1" applyAlignment="1">
      <alignment horizontal="left" vertical="center"/>
    </xf>
    <xf numFmtId="0" fontId="26" fillId="0" borderId="8" xfId="0" applyFont="1" applyBorder="1" applyAlignment="1">
      <alignment vertical="center"/>
    </xf>
    <xf numFmtId="165" fontId="26" fillId="0" borderId="8" xfId="0" applyNumberFormat="1" applyFont="1" applyBorder="1"/>
    <xf numFmtId="165" fontId="26" fillId="0" borderId="8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left" vertical="center"/>
    </xf>
    <xf numFmtId="0" fontId="26" fillId="0" borderId="8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Fill="1" applyBorder="1"/>
    <xf numFmtId="165" fontId="26" fillId="0" borderId="0" xfId="0" applyNumberFormat="1" applyFont="1"/>
    <xf numFmtId="0" fontId="26" fillId="0" borderId="0" xfId="0" applyFont="1" applyFill="1" applyBorder="1" applyAlignment="1">
      <alignment horizontal="left"/>
    </xf>
    <xf numFmtId="165" fontId="26" fillId="0" borderId="0" xfId="0" applyNumberFormat="1" applyFont="1" applyFill="1" applyBorder="1"/>
    <xf numFmtId="0" fontId="26" fillId="0" borderId="0" xfId="0" applyFont="1" applyFill="1" applyBorder="1" applyAlignment="1">
      <alignment horizontal="left" vertical="center" wrapText="1"/>
    </xf>
    <xf numFmtId="165" fontId="26" fillId="0" borderId="0" xfId="0" applyNumberFormat="1" applyFont="1" applyFill="1" applyBorder="1" applyAlignment="1">
      <alignment horizontal="right" vertical="center"/>
    </xf>
    <xf numFmtId="0" fontId="26" fillId="0" borderId="8" xfId="0" applyFont="1" applyFill="1" applyBorder="1"/>
    <xf numFmtId="0" fontId="0" fillId="0" borderId="8" xfId="0" applyBorder="1"/>
    <xf numFmtId="165" fontId="26" fillId="0" borderId="8" xfId="0" applyNumberFormat="1" applyFont="1" applyFill="1" applyBorder="1"/>
    <xf numFmtId="0" fontId="28" fillId="4" borderId="0" xfId="0" applyFont="1" applyFill="1" applyBorder="1"/>
    <xf numFmtId="0" fontId="28" fillId="4" borderId="0" xfId="0" applyFont="1" applyFill="1" applyBorder="1" applyAlignment="1">
      <alignment horizontal="center"/>
    </xf>
    <xf numFmtId="165" fontId="28" fillId="4" borderId="0" xfId="0" applyNumberFormat="1" applyFont="1" applyFill="1" applyBorder="1" applyAlignment="1">
      <alignment horizontal="center"/>
    </xf>
    <xf numFmtId="0" fontId="28" fillId="4" borderId="0" xfId="0" applyFont="1" applyFill="1"/>
    <xf numFmtId="0" fontId="28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0" fontId="23" fillId="4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textRotation="90" wrapText="1"/>
    </xf>
    <xf numFmtId="165" fontId="3" fillId="4" borderId="2" xfId="0" applyNumberFormat="1" applyFont="1" applyFill="1" applyBorder="1" applyAlignment="1">
      <alignment horizontal="center" vertical="center" textRotation="90" wrapText="1"/>
    </xf>
    <xf numFmtId="0" fontId="3" fillId="4" borderId="2" xfId="0" applyFont="1" applyFill="1" applyBorder="1" applyAlignment="1">
      <alignment horizontal="center" vertical="center" textRotation="90" wrapText="1"/>
    </xf>
    <xf numFmtId="0" fontId="4" fillId="4" borderId="2" xfId="0" applyFont="1" applyFill="1" applyBorder="1" applyAlignment="1">
      <alignment horizontal="center" vertical="center" textRotation="90" wrapText="1"/>
    </xf>
    <xf numFmtId="0" fontId="3" fillId="4" borderId="10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textRotation="90"/>
    </xf>
    <xf numFmtId="0" fontId="4" fillId="0" borderId="11" xfId="0" applyFont="1" applyFill="1" applyBorder="1" applyAlignment="1">
      <alignment horizontal="center" vertical="center" textRotation="90" wrapText="1"/>
    </xf>
    <xf numFmtId="0" fontId="3" fillId="4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 textRotation="90" wrapText="1"/>
    </xf>
    <xf numFmtId="165" fontId="3" fillId="4" borderId="6" xfId="0" applyNumberFormat="1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4" fillId="4" borderId="6" xfId="0" applyFont="1" applyFill="1" applyBorder="1" applyAlignment="1">
      <alignment horizontal="center" vertical="center" textRotation="90" wrapText="1"/>
    </xf>
    <xf numFmtId="0" fontId="3" fillId="4" borderId="14" xfId="0" applyFont="1" applyFill="1" applyBorder="1" applyAlignment="1">
      <alignment horizontal="center" vertical="center" textRotation="90" wrapText="1"/>
    </xf>
    <xf numFmtId="0" fontId="3" fillId="4" borderId="2" xfId="0" applyFont="1" applyFill="1" applyBorder="1" applyAlignment="1">
      <alignment horizontal="center" textRotation="90"/>
    </xf>
    <xf numFmtId="0" fontId="4" fillId="0" borderId="15" xfId="0" applyFont="1" applyFill="1" applyBorder="1" applyAlignment="1">
      <alignment horizontal="center" vertical="center" textRotation="90" wrapText="1"/>
    </xf>
    <xf numFmtId="1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0" fontId="28" fillId="4" borderId="0" xfId="0" applyFont="1" applyFill="1" applyAlignment="1">
      <alignment vertical="center"/>
    </xf>
    <xf numFmtId="1" fontId="3" fillId="2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8" fillId="4" borderId="0" xfId="0" applyFont="1" applyFill="1" applyAlignment="1">
      <alignment horizontal="center"/>
    </xf>
    <xf numFmtId="165" fontId="28" fillId="4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6" fontId="3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textRotation="90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textRotation="90" wrapText="1"/>
    </xf>
    <xf numFmtId="0" fontId="3" fillId="2" borderId="0" xfId="0" applyFont="1" applyFill="1" applyBorder="1" applyAlignment="1">
      <alignment horizontal="center" textRotation="1"/>
    </xf>
    <xf numFmtId="0" fontId="3" fillId="2" borderId="8" xfId="0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1" fontId="3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textRotation="90" wrapText="1"/>
    </xf>
    <xf numFmtId="1" fontId="3" fillId="2" borderId="2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38" fontId="3" fillId="2" borderId="7" xfId="0" applyNumberFormat="1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38" fontId="3" fillId="2" borderId="0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/>
    <xf numFmtId="0" fontId="23" fillId="0" borderId="0" xfId="0" applyNumberFormat="1" applyFont="1"/>
    <xf numFmtId="0" fontId="3" fillId="0" borderId="8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10" xfId="0" applyNumberFormat="1" applyFont="1" applyBorder="1"/>
    <xf numFmtId="0" fontId="3" fillId="0" borderId="11" xfId="0" applyNumberFormat="1" applyFont="1" applyBorder="1"/>
    <xf numFmtId="0" fontId="3" fillId="0" borderId="7" xfId="0" applyNumberFormat="1" applyFont="1" applyBorder="1"/>
    <xf numFmtId="0" fontId="3" fillId="0" borderId="3" xfId="0" applyNumberFormat="1" applyFont="1" applyBorder="1"/>
    <xf numFmtId="0" fontId="3" fillId="0" borderId="4" xfId="0" applyNumberFormat="1" applyFont="1" applyBorder="1"/>
    <xf numFmtId="0" fontId="3" fillId="0" borderId="1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0" fillId="0" borderId="15" xfId="0" applyNumberFormat="1" applyBorder="1"/>
    <xf numFmtId="0" fontId="3" fillId="0" borderId="0" xfId="0" applyNumberFormat="1" applyFont="1" applyBorder="1"/>
    <xf numFmtId="0" fontId="3" fillId="0" borderId="15" xfId="0" applyNumberFormat="1" applyFont="1" applyBorder="1"/>
    <xf numFmtId="0" fontId="3" fillId="0" borderId="10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vertical="center"/>
    </xf>
    <xf numFmtId="0" fontId="3" fillId="0" borderId="13" xfId="0" applyNumberFormat="1" applyFont="1" applyBorder="1" applyAlignment="1">
      <alignment vertical="center"/>
    </xf>
    <xf numFmtId="0" fontId="3" fillId="0" borderId="8" xfId="0" applyNumberFormat="1" applyFont="1" applyBorder="1" applyAlignment="1">
      <alignment vertic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3" fillId="0" borderId="0" xfId="0" applyNumberFormat="1" applyFont="1" applyFill="1"/>
    <xf numFmtId="0" fontId="17" fillId="0" borderId="0" xfId="0" applyNumberFormat="1" applyFont="1"/>
    <xf numFmtId="0" fontId="6" fillId="0" borderId="0" xfId="0" applyNumberFormat="1" applyFont="1" applyFill="1"/>
    <xf numFmtId="0" fontId="17" fillId="0" borderId="0" xfId="0" applyNumberFormat="1" applyFont="1" applyFill="1"/>
    <xf numFmtId="0" fontId="17" fillId="0" borderId="0" xfId="0" applyNumberFormat="1" applyFont="1" applyBorder="1" applyAlignment="1">
      <alignment horizontal="center" vertical="center"/>
    </xf>
    <xf numFmtId="0" fontId="17" fillId="0" borderId="8" xfId="0" applyNumberFormat="1" applyFont="1" applyBorder="1" applyAlignment="1">
      <alignment horizontal="center" vertical="center"/>
    </xf>
    <xf numFmtId="0" fontId="26" fillId="0" borderId="8" xfId="0" applyNumberFormat="1" applyFont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17" fillId="0" borderId="8" xfId="0" applyNumberFormat="1" applyFont="1" applyFill="1" applyBorder="1" applyAlignment="1">
      <alignment horizontal="center" vertical="center"/>
    </xf>
    <xf numFmtId="0" fontId="17" fillId="0" borderId="0" xfId="0" applyNumberFormat="1" applyFon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/>
    </xf>
    <xf numFmtId="14" fontId="26" fillId="0" borderId="1" xfId="0" applyNumberFormat="1" applyFont="1" applyFill="1" applyBorder="1" applyAlignment="1">
      <alignment horizontal="center"/>
    </xf>
    <xf numFmtId="0" fontId="26" fillId="0" borderId="1" xfId="0" applyNumberFormat="1" applyFont="1" applyFill="1" applyBorder="1" applyAlignment="1">
      <alignment horizontal="center"/>
    </xf>
    <xf numFmtId="0" fontId="29" fillId="0" borderId="2" xfId="0" applyNumberFormat="1" applyFont="1" applyBorder="1" applyAlignment="1">
      <alignment horizontal="center" vertical="center" wrapText="1"/>
    </xf>
    <xf numFmtId="0" fontId="26" fillId="0" borderId="2" xfId="0" applyNumberFormat="1" applyFont="1" applyBorder="1" applyAlignment="1">
      <alignment horizontal="center"/>
    </xf>
    <xf numFmtId="0" fontId="26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6" fillId="0" borderId="2" xfId="0" applyNumberFormat="1" applyFont="1" applyBorder="1" applyAlignment="1">
      <alignment horizontal="center" vertical="center" wrapText="1"/>
    </xf>
    <xf numFmtId="0" fontId="26" fillId="0" borderId="6" xfId="0" applyNumberFormat="1" applyFont="1" applyBorder="1" applyAlignment="1">
      <alignment horizontal="center" vertical="center" wrapText="1"/>
    </xf>
    <xf numFmtId="0" fontId="31" fillId="0" borderId="10" xfId="0" applyNumberFormat="1" applyFont="1" applyBorder="1" applyAlignment="1">
      <alignment horizontal="center"/>
    </xf>
    <xf numFmtId="0" fontId="31" fillId="0" borderId="7" xfId="0" applyNumberFormat="1" applyFont="1" applyBorder="1" applyAlignment="1">
      <alignment horizontal="center"/>
    </xf>
    <xf numFmtId="0" fontId="26" fillId="0" borderId="7" xfId="0" applyNumberFormat="1" applyFont="1" applyBorder="1"/>
    <xf numFmtId="165" fontId="26" fillId="0" borderId="7" xfId="0" applyNumberFormat="1" applyFont="1" applyBorder="1"/>
    <xf numFmtId="0" fontId="3" fillId="0" borderId="7" xfId="0" applyNumberFormat="1" applyFont="1" applyFill="1" applyBorder="1"/>
    <xf numFmtId="165" fontId="26" fillId="0" borderId="7" xfId="0" applyNumberFormat="1" applyFont="1" applyFill="1" applyBorder="1"/>
    <xf numFmtId="0" fontId="26" fillId="0" borderId="7" xfId="0" applyNumberFormat="1" applyFont="1" applyFill="1" applyBorder="1"/>
    <xf numFmtId="165" fontId="26" fillId="0" borderId="4" xfId="0" applyNumberFormat="1" applyFont="1" applyBorder="1"/>
    <xf numFmtId="165" fontId="26" fillId="0" borderId="5" xfId="0" applyNumberFormat="1" applyFont="1" applyBorder="1"/>
    <xf numFmtId="0" fontId="26" fillId="0" borderId="7" xfId="0" applyNumberFormat="1" applyFont="1" applyBorder="1" applyAlignment="1">
      <alignment horizontal="center" vertical="center" textRotation="255" wrapText="1"/>
    </xf>
    <xf numFmtId="0" fontId="26" fillId="0" borderId="10" xfId="0" applyNumberFormat="1" applyFont="1" applyFill="1" applyBorder="1" applyAlignment="1">
      <alignment horizontal="left" wrapText="1"/>
    </xf>
    <xf numFmtId="165" fontId="17" fillId="0" borderId="0" xfId="0" applyNumberFormat="1" applyFont="1"/>
    <xf numFmtId="0" fontId="26" fillId="0" borderId="0" xfId="0" applyNumberFormat="1" applyFont="1" applyBorder="1" applyAlignment="1">
      <alignment horizontal="center" vertical="center" textRotation="255" wrapText="1"/>
    </xf>
    <xf numFmtId="0" fontId="26" fillId="0" borderId="14" xfId="0" applyNumberFormat="1" applyFont="1" applyFill="1" applyBorder="1" applyAlignment="1">
      <alignment horizontal="left" wrapText="1"/>
    </xf>
    <xf numFmtId="0" fontId="26" fillId="0" borderId="0" xfId="0" applyNumberFormat="1" applyFont="1" applyFill="1" applyBorder="1"/>
    <xf numFmtId="0" fontId="3" fillId="0" borderId="0" xfId="0" applyNumberFormat="1" applyFont="1" applyFill="1" applyBorder="1"/>
    <xf numFmtId="0" fontId="26" fillId="0" borderId="14" xfId="0" applyNumberFormat="1" applyFont="1" applyFill="1" applyBorder="1" applyAlignment="1">
      <alignment horizontal="left"/>
    </xf>
    <xf numFmtId="0" fontId="26" fillId="0" borderId="8" xfId="0" applyNumberFormat="1" applyFont="1" applyBorder="1" applyAlignment="1">
      <alignment horizontal="center" vertical="center" textRotation="255" wrapText="1"/>
    </xf>
    <xf numFmtId="0" fontId="26" fillId="0" borderId="12" xfId="0" applyNumberFormat="1" applyFont="1" applyBorder="1" applyAlignment="1">
      <alignment horizontal="left" wrapText="1"/>
    </xf>
    <xf numFmtId="0" fontId="26" fillId="0" borderId="8" xfId="0" applyNumberFormat="1" applyFont="1" applyFill="1" applyBorder="1"/>
    <xf numFmtId="0" fontId="3" fillId="0" borderId="8" xfId="0" applyNumberFormat="1" applyFont="1" applyFill="1" applyBorder="1"/>
    <xf numFmtId="0" fontId="5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2" fillId="0" borderId="0" xfId="0" applyFont="1" applyBorder="1" applyAlignment="1">
      <alignment horizontal="left"/>
    </xf>
    <xf numFmtId="0" fontId="32" fillId="0" borderId="0" xfId="0" applyFont="1" applyBorder="1"/>
    <xf numFmtId="0" fontId="32" fillId="0" borderId="0" xfId="0" applyFont="1" applyBorder="1" applyAlignment="1">
      <alignment wrapText="1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 vertical="center" wrapText="1"/>
    </xf>
    <xf numFmtId="0" fontId="32" fillId="0" borderId="0" xfId="0" applyFont="1" applyBorder="1"/>
    <xf numFmtId="0" fontId="34" fillId="0" borderId="0" xfId="0" applyFont="1" applyBorder="1" applyAlignment="1">
      <alignment horizontal="center" vertical="center" textRotation="90" wrapText="1"/>
    </xf>
    <xf numFmtId="0" fontId="33" fillId="0" borderId="0" xfId="0" applyFont="1" applyBorder="1"/>
    <xf numFmtId="0" fontId="32" fillId="0" borderId="0" xfId="0" applyFont="1" applyBorder="1" applyAlignment="1">
      <alignment horizontal="right"/>
    </xf>
    <xf numFmtId="0" fontId="33" fillId="0" borderId="0" xfId="0" applyFont="1" applyBorder="1" applyAlignment="1">
      <alignment horizontal="right"/>
    </xf>
    <xf numFmtId="0" fontId="35" fillId="0" borderId="0" xfId="0" applyFont="1" applyBorder="1" applyAlignment="1">
      <alignment wrapText="1"/>
    </xf>
    <xf numFmtId="0" fontId="36" fillId="0" borderId="0" xfId="0" applyFont="1" applyBorder="1" applyAlignment="1">
      <alignment horizontal="left" wrapText="1"/>
    </xf>
    <xf numFmtId="0" fontId="37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left" wrapText="1"/>
    </xf>
    <xf numFmtId="0" fontId="32" fillId="0" borderId="0" xfId="0" applyFont="1" applyBorder="1" applyAlignment="1">
      <alignment horizontal="left" wrapText="1"/>
    </xf>
    <xf numFmtId="0" fontId="36" fillId="8" borderId="0" xfId="0" applyFont="1" applyFill="1" applyBorder="1" applyAlignment="1">
      <alignment horizontal="right"/>
    </xf>
    <xf numFmtId="0" fontId="36" fillId="8" borderId="0" xfId="0" applyFont="1" applyFill="1" applyBorder="1" applyAlignment="1">
      <alignment horizontal="right" wrapText="1"/>
    </xf>
    <xf numFmtId="0" fontId="32" fillId="8" borderId="0" xfId="0" applyFont="1" applyFill="1" applyBorder="1"/>
    <xf numFmtId="0" fontId="35" fillId="0" borderId="0" xfId="0" applyFont="1" applyBorder="1"/>
    <xf numFmtId="0" fontId="35" fillId="0" borderId="0" xfId="0" applyFont="1" applyBorder="1"/>
    <xf numFmtId="0" fontId="35" fillId="0" borderId="0" xfId="0" applyFont="1" applyBorder="1" applyAlignment="1">
      <alignment horizontal="center"/>
    </xf>
    <xf numFmtId="0" fontId="33" fillId="0" borderId="0" xfId="0" applyFont="1" applyBorder="1"/>
    <xf numFmtId="165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8" fillId="0" borderId="5" xfId="0" applyFont="1" applyBorder="1" applyAlignment="1">
      <alignment horizontal="left" vertical="center"/>
    </xf>
    <xf numFmtId="0" fontId="38" fillId="0" borderId="3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6" fillId="0" borderId="0" xfId="0" applyFont="1" applyBorder="1"/>
    <xf numFmtId="0" fontId="39" fillId="0" borderId="0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textRotation="90"/>
    </xf>
    <xf numFmtId="0" fontId="14" fillId="0" borderId="0" xfId="0" applyFont="1" applyBorder="1" applyAlignment="1">
      <alignment horizontal="left" wrapText="1"/>
    </xf>
    <xf numFmtId="165" fontId="38" fillId="0" borderId="1" xfId="1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5" xfId="0" applyFont="1" applyBorder="1" applyAlignment="1">
      <alignment horizontal="left" vertical="center" wrapText="1"/>
    </xf>
    <xf numFmtId="0" fontId="38" fillId="0" borderId="3" xfId="0" applyFont="1" applyBorder="1" applyAlignment="1">
      <alignment horizontal="left" vertical="center" wrapText="1"/>
    </xf>
    <xf numFmtId="0" fontId="14" fillId="0" borderId="0" xfId="0" applyFont="1" applyBorder="1" applyAlignment="1">
      <alignment wrapText="1"/>
    </xf>
    <xf numFmtId="0" fontId="38" fillId="0" borderId="1" xfId="0" applyNumberFormat="1" applyFont="1" applyBorder="1" applyAlignment="1">
      <alignment horizontal="center" vertical="center"/>
    </xf>
    <xf numFmtId="165" fontId="38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textRotation="90" wrapText="1"/>
    </xf>
    <xf numFmtId="0" fontId="35" fillId="0" borderId="0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2" borderId="0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right"/>
    </xf>
    <xf numFmtId="0" fontId="36" fillId="0" borderId="0" xfId="0" applyFont="1" applyBorder="1" applyAlignment="1">
      <alignment horizontal="right" wrapText="1"/>
    </xf>
    <xf numFmtId="0" fontId="32" fillId="0" borderId="0" xfId="0" applyFont="1" applyBorder="1" applyAlignment="1">
      <alignment horizontal="center" textRotation="90" wrapText="1"/>
    </xf>
    <xf numFmtId="0" fontId="32" fillId="0" borderId="0" xfId="0" applyFont="1" applyBorder="1" applyAlignment="1">
      <alignment horizontal="center" wrapText="1"/>
    </xf>
    <xf numFmtId="0" fontId="32" fillId="0" borderId="0" xfId="0" applyFont="1" applyBorder="1" applyAlignment="1">
      <alignment horizontal="center"/>
    </xf>
    <xf numFmtId="0" fontId="40" fillId="0" borderId="0" xfId="0" applyFont="1"/>
    <xf numFmtId="0" fontId="32" fillId="0" borderId="0" xfId="0" applyFont="1"/>
    <xf numFmtId="0" fontId="35" fillId="0" borderId="0" xfId="0" applyFont="1" applyAlignment="1">
      <alignment horizontal="center"/>
    </xf>
    <xf numFmtId="165" fontId="38" fillId="2" borderId="1" xfId="0" applyNumberFormat="1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35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1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5" fontId="3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42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0" fontId="4" fillId="0" borderId="1" xfId="1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71" fontId="3" fillId="0" borderId="1" xfId="0" applyNumberFormat="1" applyFont="1" applyBorder="1"/>
    <xf numFmtId="172" fontId="3" fillId="0" borderId="1" xfId="0" applyNumberFormat="1" applyFont="1" applyBorder="1" applyAlignment="1">
      <alignment horizontal="center"/>
    </xf>
    <xf numFmtId="172" fontId="29" fillId="0" borderId="1" xfId="1" applyNumberFormat="1" applyFont="1" applyFill="1" applyBorder="1" applyAlignment="1">
      <alignment horizontal="center"/>
    </xf>
    <xf numFmtId="172" fontId="29" fillId="0" borderId="1" xfId="0" applyNumberFormat="1" applyFont="1" applyFill="1" applyBorder="1" applyAlignment="1">
      <alignment horizontal="center"/>
    </xf>
    <xf numFmtId="0" fontId="43" fillId="0" borderId="1" xfId="0" applyFont="1" applyBorder="1" applyAlignment="1">
      <alignment horizontal="left" vertical="center"/>
    </xf>
    <xf numFmtId="0" fontId="29" fillId="0" borderId="1" xfId="0" applyFont="1" applyFill="1" applyBorder="1"/>
    <xf numFmtId="0" fontId="44" fillId="0" borderId="1" xfId="0" applyFont="1" applyBorder="1" applyAlignment="1">
      <alignment wrapText="1"/>
    </xf>
    <xf numFmtId="172" fontId="3" fillId="0" borderId="1" xfId="1" applyNumberFormat="1" applyFont="1" applyBorder="1" applyAlignment="1">
      <alignment horizontal="center"/>
    </xf>
    <xf numFmtId="172" fontId="3" fillId="0" borderId="1" xfId="1" applyNumberFormat="1" applyFont="1" applyFill="1" applyBorder="1" applyAlignment="1">
      <alignment horizontal="center"/>
    </xf>
    <xf numFmtId="171" fontId="3" fillId="0" borderId="0" xfId="0" applyNumberFormat="1" applyFont="1"/>
    <xf numFmtId="0" fontId="14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165" fontId="3" fillId="2" borderId="0" xfId="0" applyNumberFormat="1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165" fontId="4" fillId="2" borderId="8" xfId="0" applyNumberFormat="1" applyFont="1" applyFill="1" applyBorder="1" applyAlignment="1">
      <alignment horizontal="center" vertical="center" wrapText="1"/>
    </xf>
    <xf numFmtId="14" fontId="4" fillId="2" borderId="0" xfId="0" applyNumberFormat="1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7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 wrapText="1"/>
    </xf>
    <xf numFmtId="165" fontId="4" fillId="2" borderId="8" xfId="0" applyNumberFormat="1" applyFont="1" applyFill="1" applyBorder="1" applyAlignment="1">
      <alignment vertical="center" wrapText="1"/>
    </xf>
  </cellXfs>
  <cellStyles count="7">
    <cellStyle name="Comma" xfId="1" builtinId="3"/>
    <cellStyle name="Normal" xfId="0" builtinId="0"/>
    <cellStyle name="Normal 2" xfId="2"/>
    <cellStyle name="Normal 5" xfId="3"/>
    <cellStyle name="Normal_AR-00-01" xfId="4"/>
    <cellStyle name="Normal_UB2000-12" xfId="5"/>
    <cellStyle name="RowLevel_3" xfId="6" builtinId="1" iLevel="2"/>
  </cellStyles>
  <dxfs count="13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mn-MN" sz="1600"/>
              <a:t>Төсвийн</a:t>
            </a:r>
            <a:r>
              <a:rPr lang="mn-MN" sz="1600" baseline="0"/>
              <a:t> орлогын төлөвлөгөөний биелэлт / эхний 3 сарын байдлаар/</a:t>
            </a:r>
            <a:endParaRPr lang="en-US" sz="1600"/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[1]Sheet1!$A$39:$A$53</c:f>
              <c:strCache>
                <c:ptCount val="15"/>
                <c:pt idx="0">
                  <c:v>Äýëãýðöîãò</c:v>
                </c:pt>
                <c:pt idx="1">
                  <c:v>Äýðýí </c:v>
                </c:pt>
                <c:pt idx="2">
                  <c:v>Ãîâü-Óãòààë</c:v>
                </c:pt>
                <c:pt idx="3">
                  <c:v>Öàãààíäýëãýð</c:v>
                </c:pt>
                <c:pt idx="4">
                  <c:v>Áàÿíæàðãàëàí</c:v>
                </c:pt>
                <c:pt idx="5">
                  <c:v>ªíäºðøèë</c:v>
                </c:pt>
                <c:pt idx="6">
                  <c:v>Ãóðâàíñàéõàí</c:v>
                </c:pt>
                <c:pt idx="7">
                  <c:v>ªëçèéò</c:v>
                </c:pt>
                <c:pt idx="8">
                  <c:v>Õóëä</c:v>
                </c:pt>
                <c:pt idx="9">
                  <c:v>Ëóóñ</c:v>
                </c:pt>
                <c:pt idx="10">
                  <c:v>Äýëãýðõàíãàé</c:v>
                </c:pt>
                <c:pt idx="11">
                  <c:v>Ñàéõàí-Îâîî</c:v>
                </c:pt>
                <c:pt idx="12">
                  <c:v>Ýðäýíýäàëàé</c:v>
                </c:pt>
                <c:pt idx="13">
                  <c:v>Ñàéíöàãààí</c:v>
                </c:pt>
                <c:pt idx="14">
                  <c:v>Àäààöàã</c:v>
                </c:pt>
              </c:strCache>
            </c:strRef>
          </c:cat>
          <c:val>
            <c:numRef>
              <c:f>[1]Sheet1!$B$39:$B$53</c:f>
              <c:numCache>
                <c:formatCode>General</c:formatCode>
                <c:ptCount val="15"/>
                <c:pt idx="0">
                  <c:v>44183</c:v>
                </c:pt>
                <c:pt idx="1">
                  <c:v>48276</c:v>
                </c:pt>
                <c:pt idx="2">
                  <c:v>89713</c:v>
                </c:pt>
                <c:pt idx="3">
                  <c:v>31421</c:v>
                </c:pt>
                <c:pt idx="4">
                  <c:v>274307.90000000002</c:v>
                </c:pt>
                <c:pt idx="5">
                  <c:v>71972</c:v>
                </c:pt>
                <c:pt idx="6">
                  <c:v>67290</c:v>
                </c:pt>
                <c:pt idx="7">
                  <c:v>188772.7</c:v>
                </c:pt>
                <c:pt idx="8">
                  <c:v>161838</c:v>
                </c:pt>
                <c:pt idx="9">
                  <c:v>46570</c:v>
                </c:pt>
                <c:pt idx="10">
                  <c:v>60621</c:v>
                </c:pt>
                <c:pt idx="11">
                  <c:v>48900</c:v>
                </c:pt>
                <c:pt idx="12">
                  <c:v>145491</c:v>
                </c:pt>
                <c:pt idx="13">
                  <c:v>145365</c:v>
                </c:pt>
                <c:pt idx="14">
                  <c:v>56973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[1]Sheet1!$A$39:$A$53</c:f>
              <c:strCache>
                <c:ptCount val="15"/>
                <c:pt idx="0">
                  <c:v>Äýëãýðöîãò</c:v>
                </c:pt>
                <c:pt idx="1">
                  <c:v>Äýðýí </c:v>
                </c:pt>
                <c:pt idx="2">
                  <c:v>Ãîâü-Óãòààë</c:v>
                </c:pt>
                <c:pt idx="3">
                  <c:v>Öàãààíäýëãýð</c:v>
                </c:pt>
                <c:pt idx="4">
                  <c:v>Áàÿíæàðãàëàí</c:v>
                </c:pt>
                <c:pt idx="5">
                  <c:v>ªíäºðøèë</c:v>
                </c:pt>
                <c:pt idx="6">
                  <c:v>Ãóðâàíñàéõàí</c:v>
                </c:pt>
                <c:pt idx="7">
                  <c:v>ªëçèéò</c:v>
                </c:pt>
                <c:pt idx="8">
                  <c:v>Õóëä</c:v>
                </c:pt>
                <c:pt idx="9">
                  <c:v>Ëóóñ</c:v>
                </c:pt>
                <c:pt idx="10">
                  <c:v>Äýëãýðõàíãàé</c:v>
                </c:pt>
                <c:pt idx="11">
                  <c:v>Ñàéõàí-Îâîî</c:v>
                </c:pt>
                <c:pt idx="12">
                  <c:v>Ýðäýíýäàëàé</c:v>
                </c:pt>
                <c:pt idx="13">
                  <c:v>Ñàéíöàãààí</c:v>
                </c:pt>
                <c:pt idx="14">
                  <c:v>Àäààöàã</c:v>
                </c:pt>
              </c:strCache>
            </c:strRef>
          </c:cat>
          <c:val>
            <c:numRef>
              <c:f>[1]Sheet1!$C$39:$C$53</c:f>
              <c:numCache>
                <c:formatCode>General</c:formatCode>
                <c:ptCount val="15"/>
                <c:pt idx="0">
                  <c:v>55176.3</c:v>
                </c:pt>
                <c:pt idx="1">
                  <c:v>56374.5</c:v>
                </c:pt>
                <c:pt idx="2">
                  <c:v>107714.7</c:v>
                </c:pt>
                <c:pt idx="3">
                  <c:v>36257</c:v>
                </c:pt>
                <c:pt idx="4">
                  <c:v>242507.1</c:v>
                </c:pt>
                <c:pt idx="5">
                  <c:v>161856.6</c:v>
                </c:pt>
                <c:pt idx="6">
                  <c:v>93309.7</c:v>
                </c:pt>
                <c:pt idx="7">
                  <c:v>132447.1</c:v>
                </c:pt>
                <c:pt idx="8">
                  <c:v>226240.9</c:v>
                </c:pt>
                <c:pt idx="9">
                  <c:v>52198.1</c:v>
                </c:pt>
                <c:pt idx="10">
                  <c:v>62257.5</c:v>
                </c:pt>
                <c:pt idx="11">
                  <c:v>45806.8</c:v>
                </c:pt>
                <c:pt idx="12">
                  <c:v>169449.4</c:v>
                </c:pt>
                <c:pt idx="13">
                  <c:v>184827.3</c:v>
                </c:pt>
                <c:pt idx="14">
                  <c:v>69620.2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[1]Sheet1!$A$39:$A$53</c:f>
              <c:strCache>
                <c:ptCount val="15"/>
                <c:pt idx="0">
                  <c:v>Äýëãýðöîãò</c:v>
                </c:pt>
                <c:pt idx="1">
                  <c:v>Äýðýí </c:v>
                </c:pt>
                <c:pt idx="2">
                  <c:v>Ãîâü-Óãòààë</c:v>
                </c:pt>
                <c:pt idx="3">
                  <c:v>Öàãààíäýëãýð</c:v>
                </c:pt>
                <c:pt idx="4">
                  <c:v>Áàÿíæàðãàëàí</c:v>
                </c:pt>
                <c:pt idx="5">
                  <c:v>ªíäºðøèë</c:v>
                </c:pt>
                <c:pt idx="6">
                  <c:v>Ãóðâàíñàéõàí</c:v>
                </c:pt>
                <c:pt idx="7">
                  <c:v>ªëçèéò</c:v>
                </c:pt>
                <c:pt idx="8">
                  <c:v>Õóëä</c:v>
                </c:pt>
                <c:pt idx="9">
                  <c:v>Ëóóñ</c:v>
                </c:pt>
                <c:pt idx="10">
                  <c:v>Äýëãýðõàíãàé</c:v>
                </c:pt>
                <c:pt idx="11">
                  <c:v>Ñàéõàí-Îâîî</c:v>
                </c:pt>
                <c:pt idx="12">
                  <c:v>Ýðäýíýäàëàé</c:v>
                </c:pt>
                <c:pt idx="13">
                  <c:v>Ñàéíöàãààí</c:v>
                </c:pt>
                <c:pt idx="14">
                  <c:v>Àäààöàã</c:v>
                </c:pt>
              </c:strCache>
            </c:strRef>
          </c:cat>
          <c:val>
            <c:numRef>
              <c:f>[1]Sheet1!$B$38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[1]Sheet1!$A$39:$A$53</c:f>
              <c:strCache>
                <c:ptCount val="15"/>
                <c:pt idx="0">
                  <c:v>Äýëãýðöîãò</c:v>
                </c:pt>
                <c:pt idx="1">
                  <c:v>Äýðýí </c:v>
                </c:pt>
                <c:pt idx="2">
                  <c:v>Ãîâü-Óãòààë</c:v>
                </c:pt>
                <c:pt idx="3">
                  <c:v>Öàãààíäýëãýð</c:v>
                </c:pt>
                <c:pt idx="4">
                  <c:v>Áàÿíæàðãàëàí</c:v>
                </c:pt>
                <c:pt idx="5">
                  <c:v>ªíäºðøèë</c:v>
                </c:pt>
                <c:pt idx="6">
                  <c:v>Ãóðâàíñàéõàí</c:v>
                </c:pt>
                <c:pt idx="7">
                  <c:v>ªëçèéò</c:v>
                </c:pt>
                <c:pt idx="8">
                  <c:v>Õóëä</c:v>
                </c:pt>
                <c:pt idx="9">
                  <c:v>Ëóóñ</c:v>
                </c:pt>
                <c:pt idx="10">
                  <c:v>Äýëãýðõàíãàé</c:v>
                </c:pt>
                <c:pt idx="11">
                  <c:v>Ñàéõàí-Îâîî</c:v>
                </c:pt>
                <c:pt idx="12">
                  <c:v>Ýðäýíýäàëàé</c:v>
                </c:pt>
                <c:pt idx="13">
                  <c:v>Ñàéíöàãààí</c:v>
                </c:pt>
                <c:pt idx="14">
                  <c:v>Àäààöàã</c:v>
                </c:pt>
              </c:strCache>
            </c:strRef>
          </c:cat>
          <c:val>
            <c:numRef>
              <c:f>[1]Sheet1!$C$38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484278496"/>
        <c:axId val="484289920"/>
        <c:axId val="0"/>
      </c:bar3DChart>
      <c:catAx>
        <c:axId val="48427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rgbClr val="1F497D">
                <a:lumMod val="20000"/>
                <a:lumOff val="80000"/>
              </a:srgbClr>
            </a:solidFill>
          </a:ln>
        </c:spPr>
        <c:crossAx val="484289920"/>
        <c:crosses val="autoZero"/>
        <c:auto val="1"/>
        <c:lblAlgn val="ctr"/>
        <c:lblOffset val="100"/>
        <c:noMultiLvlLbl val="0"/>
      </c:catAx>
      <c:valAx>
        <c:axId val="484289920"/>
        <c:scaling>
          <c:orientation val="minMax"/>
        </c:scaling>
        <c:delete val="0"/>
        <c:axPos val="l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484278496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spPr>
    <a:gradFill>
      <a:gsLst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</c:spPr>
  <c:txPr>
    <a:bodyPr/>
    <a:lstStyle/>
    <a:p>
      <a:pPr>
        <a:defRPr>
          <a:latin typeface="Arial Mon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409575</xdr:colOff>
      <xdr:row>32</xdr:row>
      <xdr:rowOff>133350</xdr:rowOff>
    </xdr:from>
    <xdr:to>
      <xdr:col>17</xdr:col>
      <xdr:colOff>542925</xdr:colOff>
      <xdr:row>48</xdr:row>
      <xdr:rowOff>133350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niltsuulga%202014/7%20sar/TOSUM1302-3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>
        <row r="38">
          <cell r="B38" t="str">
            <v>òºë</v>
          </cell>
          <cell r="C38" t="str">
            <v>ã¿éö</v>
          </cell>
        </row>
        <row r="39">
          <cell r="A39" t="str">
            <v>Äýëãýðöîãò</v>
          </cell>
          <cell r="B39">
            <v>44183</v>
          </cell>
          <cell r="C39">
            <v>55176.3</v>
          </cell>
        </row>
        <row r="40">
          <cell r="A40" t="str">
            <v xml:space="preserve">Äýðýí </v>
          </cell>
          <cell r="B40">
            <v>48276</v>
          </cell>
          <cell r="C40">
            <v>56374.5</v>
          </cell>
        </row>
        <row r="41">
          <cell r="A41" t="str">
            <v>Ãîâü-Óãòààë</v>
          </cell>
          <cell r="B41">
            <v>89713</v>
          </cell>
          <cell r="C41">
            <v>107714.7</v>
          </cell>
        </row>
        <row r="42">
          <cell r="A42" t="str">
            <v>Öàãààíäýëãýð</v>
          </cell>
          <cell r="B42">
            <v>31421</v>
          </cell>
          <cell r="C42">
            <v>36257</v>
          </cell>
        </row>
        <row r="43">
          <cell r="A43" t="str">
            <v>Áàÿíæàðãàëàí</v>
          </cell>
          <cell r="B43">
            <v>274307.90000000002</v>
          </cell>
          <cell r="C43">
            <v>242507.1</v>
          </cell>
        </row>
        <row r="44">
          <cell r="A44" t="str">
            <v>ªíäºðøèë</v>
          </cell>
          <cell r="B44">
            <v>71972</v>
          </cell>
          <cell r="C44">
            <v>161856.6</v>
          </cell>
        </row>
        <row r="45">
          <cell r="A45" t="str">
            <v>Ãóðâàíñàéõàí</v>
          </cell>
          <cell r="B45">
            <v>67290</v>
          </cell>
          <cell r="C45">
            <v>93309.7</v>
          </cell>
        </row>
        <row r="46">
          <cell r="A46" t="str">
            <v>ªëçèéò</v>
          </cell>
          <cell r="B46">
            <v>188772.7</v>
          </cell>
          <cell r="C46">
            <v>132447.1</v>
          </cell>
        </row>
        <row r="47">
          <cell r="A47" t="str">
            <v>Õóëä</v>
          </cell>
          <cell r="B47">
            <v>161838</v>
          </cell>
          <cell r="C47">
            <v>226240.9</v>
          </cell>
        </row>
        <row r="48">
          <cell r="A48" t="str">
            <v>Ëóóñ</v>
          </cell>
          <cell r="B48">
            <v>46570</v>
          </cell>
          <cell r="C48">
            <v>52198.1</v>
          </cell>
        </row>
        <row r="49">
          <cell r="A49" t="str">
            <v>Äýëãýðõàíãàé</v>
          </cell>
          <cell r="B49">
            <v>60621</v>
          </cell>
          <cell r="C49">
            <v>62257.5</v>
          </cell>
        </row>
        <row r="50">
          <cell r="A50" t="str">
            <v>Ñàéõàí-Îâîî</v>
          </cell>
          <cell r="B50">
            <v>48900</v>
          </cell>
          <cell r="C50">
            <v>45806.8</v>
          </cell>
        </row>
        <row r="51">
          <cell r="A51" t="str">
            <v>Ýðäýíýäàëàé</v>
          </cell>
          <cell r="B51">
            <v>145491</v>
          </cell>
          <cell r="C51">
            <v>169449.4</v>
          </cell>
        </row>
        <row r="52">
          <cell r="A52" t="str">
            <v>Ñàéíöàãààí</v>
          </cell>
          <cell r="B52">
            <v>145365</v>
          </cell>
          <cell r="C52">
            <v>184827.3</v>
          </cell>
        </row>
        <row r="53">
          <cell r="A53" t="str">
            <v>Àäààöàã</v>
          </cell>
          <cell r="B53">
            <v>56973</v>
          </cell>
          <cell r="C53">
            <v>69620.2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O10" sqref="O10"/>
    </sheetView>
  </sheetViews>
  <sheetFormatPr defaultRowHeight="11.25"/>
  <cols>
    <col min="1" max="1" width="24.5703125" style="66" customWidth="1"/>
    <col min="2" max="2" width="4.7109375" style="30" customWidth="1"/>
    <col min="3" max="3" width="8.85546875" style="30" customWidth="1"/>
    <col min="4" max="4" width="9.5703125" style="30" customWidth="1"/>
    <col min="5" max="5" width="8.85546875" style="30" customWidth="1"/>
    <col min="6" max="6" width="5.85546875" style="30" customWidth="1"/>
    <col min="7" max="7" width="5.5703125" style="30" customWidth="1"/>
    <col min="8" max="8" width="8.85546875" style="27" customWidth="1"/>
    <col min="9" max="256" width="9.140625" style="27"/>
    <col min="257" max="257" width="24.5703125" style="27" customWidth="1"/>
    <col min="258" max="258" width="4.7109375" style="27" customWidth="1"/>
    <col min="259" max="259" width="8.85546875" style="27" customWidth="1"/>
    <col min="260" max="260" width="9.5703125" style="27" customWidth="1"/>
    <col min="261" max="261" width="8.85546875" style="27" customWidth="1"/>
    <col min="262" max="262" width="5.85546875" style="27" customWidth="1"/>
    <col min="263" max="263" width="5.5703125" style="27" customWidth="1"/>
    <col min="264" max="264" width="8.85546875" style="27" customWidth="1"/>
    <col min="265" max="512" width="9.140625" style="27"/>
    <col min="513" max="513" width="24.5703125" style="27" customWidth="1"/>
    <col min="514" max="514" width="4.7109375" style="27" customWidth="1"/>
    <col min="515" max="515" width="8.85546875" style="27" customWidth="1"/>
    <col min="516" max="516" width="9.5703125" style="27" customWidth="1"/>
    <col min="517" max="517" width="8.85546875" style="27" customWidth="1"/>
    <col min="518" max="518" width="5.85546875" style="27" customWidth="1"/>
    <col min="519" max="519" width="5.5703125" style="27" customWidth="1"/>
    <col min="520" max="520" width="8.85546875" style="27" customWidth="1"/>
    <col min="521" max="768" width="9.140625" style="27"/>
    <col min="769" max="769" width="24.5703125" style="27" customWidth="1"/>
    <col min="770" max="770" width="4.7109375" style="27" customWidth="1"/>
    <col min="771" max="771" width="8.85546875" style="27" customWidth="1"/>
    <col min="772" max="772" width="9.5703125" style="27" customWidth="1"/>
    <col min="773" max="773" width="8.85546875" style="27" customWidth="1"/>
    <col min="774" max="774" width="5.85546875" style="27" customWidth="1"/>
    <col min="775" max="775" width="5.5703125" style="27" customWidth="1"/>
    <col min="776" max="776" width="8.85546875" style="27" customWidth="1"/>
    <col min="777" max="1024" width="9.140625" style="27"/>
    <col min="1025" max="1025" width="24.5703125" style="27" customWidth="1"/>
    <col min="1026" max="1026" width="4.7109375" style="27" customWidth="1"/>
    <col min="1027" max="1027" width="8.85546875" style="27" customWidth="1"/>
    <col min="1028" max="1028" width="9.5703125" style="27" customWidth="1"/>
    <col min="1029" max="1029" width="8.85546875" style="27" customWidth="1"/>
    <col min="1030" max="1030" width="5.85546875" style="27" customWidth="1"/>
    <col min="1031" max="1031" width="5.5703125" style="27" customWidth="1"/>
    <col min="1032" max="1032" width="8.85546875" style="27" customWidth="1"/>
    <col min="1033" max="1280" width="9.140625" style="27"/>
    <col min="1281" max="1281" width="24.5703125" style="27" customWidth="1"/>
    <col min="1282" max="1282" width="4.7109375" style="27" customWidth="1"/>
    <col min="1283" max="1283" width="8.85546875" style="27" customWidth="1"/>
    <col min="1284" max="1284" width="9.5703125" style="27" customWidth="1"/>
    <col min="1285" max="1285" width="8.85546875" style="27" customWidth="1"/>
    <col min="1286" max="1286" width="5.85546875" style="27" customWidth="1"/>
    <col min="1287" max="1287" width="5.5703125" style="27" customWidth="1"/>
    <col min="1288" max="1288" width="8.85546875" style="27" customWidth="1"/>
    <col min="1289" max="1536" width="9.140625" style="27"/>
    <col min="1537" max="1537" width="24.5703125" style="27" customWidth="1"/>
    <col min="1538" max="1538" width="4.7109375" style="27" customWidth="1"/>
    <col min="1539" max="1539" width="8.85546875" style="27" customWidth="1"/>
    <col min="1540" max="1540" width="9.5703125" style="27" customWidth="1"/>
    <col min="1541" max="1541" width="8.85546875" style="27" customWidth="1"/>
    <col min="1542" max="1542" width="5.85546875" style="27" customWidth="1"/>
    <col min="1543" max="1543" width="5.5703125" style="27" customWidth="1"/>
    <col min="1544" max="1544" width="8.85546875" style="27" customWidth="1"/>
    <col min="1545" max="1792" width="9.140625" style="27"/>
    <col min="1793" max="1793" width="24.5703125" style="27" customWidth="1"/>
    <col min="1794" max="1794" width="4.7109375" style="27" customWidth="1"/>
    <col min="1795" max="1795" width="8.85546875" style="27" customWidth="1"/>
    <col min="1796" max="1796" width="9.5703125" style="27" customWidth="1"/>
    <col min="1797" max="1797" width="8.85546875" style="27" customWidth="1"/>
    <col min="1798" max="1798" width="5.85546875" style="27" customWidth="1"/>
    <col min="1799" max="1799" width="5.5703125" style="27" customWidth="1"/>
    <col min="1800" max="1800" width="8.85546875" style="27" customWidth="1"/>
    <col min="1801" max="2048" width="9.140625" style="27"/>
    <col min="2049" max="2049" width="24.5703125" style="27" customWidth="1"/>
    <col min="2050" max="2050" width="4.7109375" style="27" customWidth="1"/>
    <col min="2051" max="2051" width="8.85546875" style="27" customWidth="1"/>
    <col min="2052" max="2052" width="9.5703125" style="27" customWidth="1"/>
    <col min="2053" max="2053" width="8.85546875" style="27" customWidth="1"/>
    <col min="2054" max="2054" width="5.85546875" style="27" customWidth="1"/>
    <col min="2055" max="2055" width="5.5703125" style="27" customWidth="1"/>
    <col min="2056" max="2056" width="8.85546875" style="27" customWidth="1"/>
    <col min="2057" max="2304" width="9.140625" style="27"/>
    <col min="2305" max="2305" width="24.5703125" style="27" customWidth="1"/>
    <col min="2306" max="2306" width="4.7109375" style="27" customWidth="1"/>
    <col min="2307" max="2307" width="8.85546875" style="27" customWidth="1"/>
    <col min="2308" max="2308" width="9.5703125" style="27" customWidth="1"/>
    <col min="2309" max="2309" width="8.85546875" style="27" customWidth="1"/>
    <col min="2310" max="2310" width="5.85546875" style="27" customWidth="1"/>
    <col min="2311" max="2311" width="5.5703125" style="27" customWidth="1"/>
    <col min="2312" max="2312" width="8.85546875" style="27" customWidth="1"/>
    <col min="2313" max="2560" width="9.140625" style="27"/>
    <col min="2561" max="2561" width="24.5703125" style="27" customWidth="1"/>
    <col min="2562" max="2562" width="4.7109375" style="27" customWidth="1"/>
    <col min="2563" max="2563" width="8.85546875" style="27" customWidth="1"/>
    <col min="2564" max="2564" width="9.5703125" style="27" customWidth="1"/>
    <col min="2565" max="2565" width="8.85546875" style="27" customWidth="1"/>
    <col min="2566" max="2566" width="5.85546875" style="27" customWidth="1"/>
    <col min="2567" max="2567" width="5.5703125" style="27" customWidth="1"/>
    <col min="2568" max="2568" width="8.85546875" style="27" customWidth="1"/>
    <col min="2569" max="2816" width="9.140625" style="27"/>
    <col min="2817" max="2817" width="24.5703125" style="27" customWidth="1"/>
    <col min="2818" max="2818" width="4.7109375" style="27" customWidth="1"/>
    <col min="2819" max="2819" width="8.85546875" style="27" customWidth="1"/>
    <col min="2820" max="2820" width="9.5703125" style="27" customWidth="1"/>
    <col min="2821" max="2821" width="8.85546875" style="27" customWidth="1"/>
    <col min="2822" max="2822" width="5.85546875" style="27" customWidth="1"/>
    <col min="2823" max="2823" width="5.5703125" style="27" customWidth="1"/>
    <col min="2824" max="2824" width="8.85546875" style="27" customWidth="1"/>
    <col min="2825" max="3072" width="9.140625" style="27"/>
    <col min="3073" max="3073" width="24.5703125" style="27" customWidth="1"/>
    <col min="3074" max="3074" width="4.7109375" style="27" customWidth="1"/>
    <col min="3075" max="3075" width="8.85546875" style="27" customWidth="1"/>
    <col min="3076" max="3076" width="9.5703125" style="27" customWidth="1"/>
    <col min="3077" max="3077" width="8.85546875" style="27" customWidth="1"/>
    <col min="3078" max="3078" width="5.85546875" style="27" customWidth="1"/>
    <col min="3079" max="3079" width="5.5703125" style="27" customWidth="1"/>
    <col min="3080" max="3080" width="8.85546875" style="27" customWidth="1"/>
    <col min="3081" max="3328" width="9.140625" style="27"/>
    <col min="3329" max="3329" width="24.5703125" style="27" customWidth="1"/>
    <col min="3330" max="3330" width="4.7109375" style="27" customWidth="1"/>
    <col min="3331" max="3331" width="8.85546875" style="27" customWidth="1"/>
    <col min="3332" max="3332" width="9.5703125" style="27" customWidth="1"/>
    <col min="3333" max="3333" width="8.85546875" style="27" customWidth="1"/>
    <col min="3334" max="3334" width="5.85546875" style="27" customWidth="1"/>
    <col min="3335" max="3335" width="5.5703125" style="27" customWidth="1"/>
    <col min="3336" max="3336" width="8.85546875" style="27" customWidth="1"/>
    <col min="3337" max="3584" width="9.140625" style="27"/>
    <col min="3585" max="3585" width="24.5703125" style="27" customWidth="1"/>
    <col min="3586" max="3586" width="4.7109375" style="27" customWidth="1"/>
    <col min="3587" max="3587" width="8.85546875" style="27" customWidth="1"/>
    <col min="3588" max="3588" width="9.5703125" style="27" customWidth="1"/>
    <col min="3589" max="3589" width="8.85546875" style="27" customWidth="1"/>
    <col min="3590" max="3590" width="5.85546875" style="27" customWidth="1"/>
    <col min="3591" max="3591" width="5.5703125" style="27" customWidth="1"/>
    <col min="3592" max="3592" width="8.85546875" style="27" customWidth="1"/>
    <col min="3593" max="3840" width="9.140625" style="27"/>
    <col min="3841" max="3841" width="24.5703125" style="27" customWidth="1"/>
    <col min="3842" max="3842" width="4.7109375" style="27" customWidth="1"/>
    <col min="3843" max="3843" width="8.85546875" style="27" customWidth="1"/>
    <col min="3844" max="3844" width="9.5703125" style="27" customWidth="1"/>
    <col min="3845" max="3845" width="8.85546875" style="27" customWidth="1"/>
    <col min="3846" max="3846" width="5.85546875" style="27" customWidth="1"/>
    <col min="3847" max="3847" width="5.5703125" style="27" customWidth="1"/>
    <col min="3848" max="3848" width="8.85546875" style="27" customWidth="1"/>
    <col min="3849" max="4096" width="9.140625" style="27"/>
    <col min="4097" max="4097" width="24.5703125" style="27" customWidth="1"/>
    <col min="4098" max="4098" width="4.7109375" style="27" customWidth="1"/>
    <col min="4099" max="4099" width="8.85546875" style="27" customWidth="1"/>
    <col min="4100" max="4100" width="9.5703125" style="27" customWidth="1"/>
    <col min="4101" max="4101" width="8.85546875" style="27" customWidth="1"/>
    <col min="4102" max="4102" width="5.85546875" style="27" customWidth="1"/>
    <col min="4103" max="4103" width="5.5703125" style="27" customWidth="1"/>
    <col min="4104" max="4104" width="8.85546875" style="27" customWidth="1"/>
    <col min="4105" max="4352" width="9.140625" style="27"/>
    <col min="4353" max="4353" width="24.5703125" style="27" customWidth="1"/>
    <col min="4354" max="4354" width="4.7109375" style="27" customWidth="1"/>
    <col min="4355" max="4355" width="8.85546875" style="27" customWidth="1"/>
    <col min="4356" max="4356" width="9.5703125" style="27" customWidth="1"/>
    <col min="4357" max="4357" width="8.85546875" style="27" customWidth="1"/>
    <col min="4358" max="4358" width="5.85546875" style="27" customWidth="1"/>
    <col min="4359" max="4359" width="5.5703125" style="27" customWidth="1"/>
    <col min="4360" max="4360" width="8.85546875" style="27" customWidth="1"/>
    <col min="4361" max="4608" width="9.140625" style="27"/>
    <col min="4609" max="4609" width="24.5703125" style="27" customWidth="1"/>
    <col min="4610" max="4610" width="4.7109375" style="27" customWidth="1"/>
    <col min="4611" max="4611" width="8.85546875" style="27" customWidth="1"/>
    <col min="4612" max="4612" width="9.5703125" style="27" customWidth="1"/>
    <col min="4613" max="4613" width="8.85546875" style="27" customWidth="1"/>
    <col min="4614" max="4614" width="5.85546875" style="27" customWidth="1"/>
    <col min="4615" max="4615" width="5.5703125" style="27" customWidth="1"/>
    <col min="4616" max="4616" width="8.85546875" style="27" customWidth="1"/>
    <col min="4617" max="4864" width="9.140625" style="27"/>
    <col min="4865" max="4865" width="24.5703125" style="27" customWidth="1"/>
    <col min="4866" max="4866" width="4.7109375" style="27" customWidth="1"/>
    <col min="4867" max="4867" width="8.85546875" style="27" customWidth="1"/>
    <col min="4868" max="4868" width="9.5703125" style="27" customWidth="1"/>
    <col min="4869" max="4869" width="8.85546875" style="27" customWidth="1"/>
    <col min="4870" max="4870" width="5.85546875" style="27" customWidth="1"/>
    <col min="4871" max="4871" width="5.5703125" style="27" customWidth="1"/>
    <col min="4872" max="4872" width="8.85546875" style="27" customWidth="1"/>
    <col min="4873" max="5120" width="9.140625" style="27"/>
    <col min="5121" max="5121" width="24.5703125" style="27" customWidth="1"/>
    <col min="5122" max="5122" width="4.7109375" style="27" customWidth="1"/>
    <col min="5123" max="5123" width="8.85546875" style="27" customWidth="1"/>
    <col min="5124" max="5124" width="9.5703125" style="27" customWidth="1"/>
    <col min="5125" max="5125" width="8.85546875" style="27" customWidth="1"/>
    <col min="5126" max="5126" width="5.85546875" style="27" customWidth="1"/>
    <col min="5127" max="5127" width="5.5703125" style="27" customWidth="1"/>
    <col min="5128" max="5128" width="8.85546875" style="27" customWidth="1"/>
    <col min="5129" max="5376" width="9.140625" style="27"/>
    <col min="5377" max="5377" width="24.5703125" style="27" customWidth="1"/>
    <col min="5378" max="5378" width="4.7109375" style="27" customWidth="1"/>
    <col min="5379" max="5379" width="8.85546875" style="27" customWidth="1"/>
    <col min="5380" max="5380" width="9.5703125" style="27" customWidth="1"/>
    <col min="5381" max="5381" width="8.85546875" style="27" customWidth="1"/>
    <col min="5382" max="5382" width="5.85546875" style="27" customWidth="1"/>
    <col min="5383" max="5383" width="5.5703125" style="27" customWidth="1"/>
    <col min="5384" max="5384" width="8.85546875" style="27" customWidth="1"/>
    <col min="5385" max="5632" width="9.140625" style="27"/>
    <col min="5633" max="5633" width="24.5703125" style="27" customWidth="1"/>
    <col min="5634" max="5634" width="4.7109375" style="27" customWidth="1"/>
    <col min="5635" max="5635" width="8.85546875" style="27" customWidth="1"/>
    <col min="5636" max="5636" width="9.5703125" style="27" customWidth="1"/>
    <col min="5637" max="5637" width="8.85546875" style="27" customWidth="1"/>
    <col min="5638" max="5638" width="5.85546875" style="27" customWidth="1"/>
    <col min="5639" max="5639" width="5.5703125" style="27" customWidth="1"/>
    <col min="5640" max="5640" width="8.85546875" style="27" customWidth="1"/>
    <col min="5641" max="5888" width="9.140625" style="27"/>
    <col min="5889" max="5889" width="24.5703125" style="27" customWidth="1"/>
    <col min="5890" max="5890" width="4.7109375" style="27" customWidth="1"/>
    <col min="5891" max="5891" width="8.85546875" style="27" customWidth="1"/>
    <col min="5892" max="5892" width="9.5703125" style="27" customWidth="1"/>
    <col min="5893" max="5893" width="8.85546875" style="27" customWidth="1"/>
    <col min="5894" max="5894" width="5.85546875" style="27" customWidth="1"/>
    <col min="5895" max="5895" width="5.5703125" style="27" customWidth="1"/>
    <col min="5896" max="5896" width="8.85546875" style="27" customWidth="1"/>
    <col min="5897" max="6144" width="9.140625" style="27"/>
    <col min="6145" max="6145" width="24.5703125" style="27" customWidth="1"/>
    <col min="6146" max="6146" width="4.7109375" style="27" customWidth="1"/>
    <col min="6147" max="6147" width="8.85546875" style="27" customWidth="1"/>
    <col min="6148" max="6148" width="9.5703125" style="27" customWidth="1"/>
    <col min="6149" max="6149" width="8.85546875" style="27" customWidth="1"/>
    <col min="6150" max="6150" width="5.85546875" style="27" customWidth="1"/>
    <col min="6151" max="6151" width="5.5703125" style="27" customWidth="1"/>
    <col min="6152" max="6152" width="8.85546875" style="27" customWidth="1"/>
    <col min="6153" max="6400" width="9.140625" style="27"/>
    <col min="6401" max="6401" width="24.5703125" style="27" customWidth="1"/>
    <col min="6402" max="6402" width="4.7109375" style="27" customWidth="1"/>
    <col min="6403" max="6403" width="8.85546875" style="27" customWidth="1"/>
    <col min="6404" max="6404" width="9.5703125" style="27" customWidth="1"/>
    <col min="6405" max="6405" width="8.85546875" style="27" customWidth="1"/>
    <col min="6406" max="6406" width="5.85546875" style="27" customWidth="1"/>
    <col min="6407" max="6407" width="5.5703125" style="27" customWidth="1"/>
    <col min="6408" max="6408" width="8.85546875" style="27" customWidth="1"/>
    <col min="6409" max="6656" width="9.140625" style="27"/>
    <col min="6657" max="6657" width="24.5703125" style="27" customWidth="1"/>
    <col min="6658" max="6658" width="4.7109375" style="27" customWidth="1"/>
    <col min="6659" max="6659" width="8.85546875" style="27" customWidth="1"/>
    <col min="6660" max="6660" width="9.5703125" style="27" customWidth="1"/>
    <col min="6661" max="6661" width="8.85546875" style="27" customWidth="1"/>
    <col min="6662" max="6662" width="5.85546875" style="27" customWidth="1"/>
    <col min="6663" max="6663" width="5.5703125" style="27" customWidth="1"/>
    <col min="6664" max="6664" width="8.85546875" style="27" customWidth="1"/>
    <col min="6665" max="6912" width="9.140625" style="27"/>
    <col min="6913" max="6913" width="24.5703125" style="27" customWidth="1"/>
    <col min="6914" max="6914" width="4.7109375" style="27" customWidth="1"/>
    <col min="6915" max="6915" width="8.85546875" style="27" customWidth="1"/>
    <col min="6916" max="6916" width="9.5703125" style="27" customWidth="1"/>
    <col min="6917" max="6917" width="8.85546875" style="27" customWidth="1"/>
    <col min="6918" max="6918" width="5.85546875" style="27" customWidth="1"/>
    <col min="6919" max="6919" width="5.5703125" style="27" customWidth="1"/>
    <col min="6920" max="6920" width="8.85546875" style="27" customWidth="1"/>
    <col min="6921" max="7168" width="9.140625" style="27"/>
    <col min="7169" max="7169" width="24.5703125" style="27" customWidth="1"/>
    <col min="7170" max="7170" width="4.7109375" style="27" customWidth="1"/>
    <col min="7171" max="7171" width="8.85546875" style="27" customWidth="1"/>
    <col min="7172" max="7172" width="9.5703125" style="27" customWidth="1"/>
    <col min="7173" max="7173" width="8.85546875" style="27" customWidth="1"/>
    <col min="7174" max="7174" width="5.85546875" style="27" customWidth="1"/>
    <col min="7175" max="7175" width="5.5703125" style="27" customWidth="1"/>
    <col min="7176" max="7176" width="8.85546875" style="27" customWidth="1"/>
    <col min="7177" max="7424" width="9.140625" style="27"/>
    <col min="7425" max="7425" width="24.5703125" style="27" customWidth="1"/>
    <col min="7426" max="7426" width="4.7109375" style="27" customWidth="1"/>
    <col min="7427" max="7427" width="8.85546875" style="27" customWidth="1"/>
    <col min="7428" max="7428" width="9.5703125" style="27" customWidth="1"/>
    <col min="7429" max="7429" width="8.85546875" style="27" customWidth="1"/>
    <col min="7430" max="7430" width="5.85546875" style="27" customWidth="1"/>
    <col min="7431" max="7431" width="5.5703125" style="27" customWidth="1"/>
    <col min="7432" max="7432" width="8.85546875" style="27" customWidth="1"/>
    <col min="7433" max="7680" width="9.140625" style="27"/>
    <col min="7681" max="7681" width="24.5703125" style="27" customWidth="1"/>
    <col min="7682" max="7682" width="4.7109375" style="27" customWidth="1"/>
    <col min="7683" max="7683" width="8.85546875" style="27" customWidth="1"/>
    <col min="7684" max="7684" width="9.5703125" style="27" customWidth="1"/>
    <col min="7685" max="7685" width="8.85546875" style="27" customWidth="1"/>
    <col min="7686" max="7686" width="5.85546875" style="27" customWidth="1"/>
    <col min="7687" max="7687" width="5.5703125" style="27" customWidth="1"/>
    <col min="7688" max="7688" width="8.85546875" style="27" customWidth="1"/>
    <col min="7689" max="7936" width="9.140625" style="27"/>
    <col min="7937" max="7937" width="24.5703125" style="27" customWidth="1"/>
    <col min="7938" max="7938" width="4.7109375" style="27" customWidth="1"/>
    <col min="7939" max="7939" width="8.85546875" style="27" customWidth="1"/>
    <col min="7940" max="7940" width="9.5703125" style="27" customWidth="1"/>
    <col min="7941" max="7941" width="8.85546875" style="27" customWidth="1"/>
    <col min="7942" max="7942" width="5.85546875" style="27" customWidth="1"/>
    <col min="7943" max="7943" width="5.5703125" style="27" customWidth="1"/>
    <col min="7944" max="7944" width="8.85546875" style="27" customWidth="1"/>
    <col min="7945" max="8192" width="9.140625" style="27"/>
    <col min="8193" max="8193" width="24.5703125" style="27" customWidth="1"/>
    <col min="8194" max="8194" width="4.7109375" style="27" customWidth="1"/>
    <col min="8195" max="8195" width="8.85546875" style="27" customWidth="1"/>
    <col min="8196" max="8196" width="9.5703125" style="27" customWidth="1"/>
    <col min="8197" max="8197" width="8.85546875" style="27" customWidth="1"/>
    <col min="8198" max="8198" width="5.85546875" style="27" customWidth="1"/>
    <col min="8199" max="8199" width="5.5703125" style="27" customWidth="1"/>
    <col min="8200" max="8200" width="8.85546875" style="27" customWidth="1"/>
    <col min="8201" max="8448" width="9.140625" style="27"/>
    <col min="8449" max="8449" width="24.5703125" style="27" customWidth="1"/>
    <col min="8450" max="8450" width="4.7109375" style="27" customWidth="1"/>
    <col min="8451" max="8451" width="8.85546875" style="27" customWidth="1"/>
    <col min="8452" max="8452" width="9.5703125" style="27" customWidth="1"/>
    <col min="8453" max="8453" width="8.85546875" style="27" customWidth="1"/>
    <col min="8454" max="8454" width="5.85546875" style="27" customWidth="1"/>
    <col min="8455" max="8455" width="5.5703125" style="27" customWidth="1"/>
    <col min="8456" max="8456" width="8.85546875" style="27" customWidth="1"/>
    <col min="8457" max="8704" width="9.140625" style="27"/>
    <col min="8705" max="8705" width="24.5703125" style="27" customWidth="1"/>
    <col min="8706" max="8706" width="4.7109375" style="27" customWidth="1"/>
    <col min="8707" max="8707" width="8.85546875" style="27" customWidth="1"/>
    <col min="8708" max="8708" width="9.5703125" style="27" customWidth="1"/>
    <col min="8709" max="8709" width="8.85546875" style="27" customWidth="1"/>
    <col min="8710" max="8710" width="5.85546875" style="27" customWidth="1"/>
    <col min="8711" max="8711" width="5.5703125" style="27" customWidth="1"/>
    <col min="8712" max="8712" width="8.85546875" style="27" customWidth="1"/>
    <col min="8713" max="8960" width="9.140625" style="27"/>
    <col min="8961" max="8961" width="24.5703125" style="27" customWidth="1"/>
    <col min="8962" max="8962" width="4.7109375" style="27" customWidth="1"/>
    <col min="8963" max="8963" width="8.85546875" style="27" customWidth="1"/>
    <col min="8964" max="8964" width="9.5703125" style="27" customWidth="1"/>
    <col min="8965" max="8965" width="8.85546875" style="27" customWidth="1"/>
    <col min="8966" max="8966" width="5.85546875" style="27" customWidth="1"/>
    <col min="8967" max="8967" width="5.5703125" style="27" customWidth="1"/>
    <col min="8968" max="8968" width="8.85546875" style="27" customWidth="1"/>
    <col min="8969" max="9216" width="9.140625" style="27"/>
    <col min="9217" max="9217" width="24.5703125" style="27" customWidth="1"/>
    <col min="9218" max="9218" width="4.7109375" style="27" customWidth="1"/>
    <col min="9219" max="9219" width="8.85546875" style="27" customWidth="1"/>
    <col min="9220" max="9220" width="9.5703125" style="27" customWidth="1"/>
    <col min="9221" max="9221" width="8.85546875" style="27" customWidth="1"/>
    <col min="9222" max="9222" width="5.85546875" style="27" customWidth="1"/>
    <col min="9223" max="9223" width="5.5703125" style="27" customWidth="1"/>
    <col min="9224" max="9224" width="8.85546875" style="27" customWidth="1"/>
    <col min="9225" max="9472" width="9.140625" style="27"/>
    <col min="9473" max="9473" width="24.5703125" style="27" customWidth="1"/>
    <col min="9474" max="9474" width="4.7109375" style="27" customWidth="1"/>
    <col min="9475" max="9475" width="8.85546875" style="27" customWidth="1"/>
    <col min="9476" max="9476" width="9.5703125" style="27" customWidth="1"/>
    <col min="9477" max="9477" width="8.85546875" style="27" customWidth="1"/>
    <col min="9478" max="9478" width="5.85546875" style="27" customWidth="1"/>
    <col min="9479" max="9479" width="5.5703125" style="27" customWidth="1"/>
    <col min="9480" max="9480" width="8.85546875" style="27" customWidth="1"/>
    <col min="9481" max="9728" width="9.140625" style="27"/>
    <col min="9729" max="9729" width="24.5703125" style="27" customWidth="1"/>
    <col min="9730" max="9730" width="4.7109375" style="27" customWidth="1"/>
    <col min="9731" max="9731" width="8.85546875" style="27" customWidth="1"/>
    <col min="9732" max="9732" width="9.5703125" style="27" customWidth="1"/>
    <col min="9733" max="9733" width="8.85546875" style="27" customWidth="1"/>
    <col min="9734" max="9734" width="5.85546875" style="27" customWidth="1"/>
    <col min="9735" max="9735" width="5.5703125" style="27" customWidth="1"/>
    <col min="9736" max="9736" width="8.85546875" style="27" customWidth="1"/>
    <col min="9737" max="9984" width="9.140625" style="27"/>
    <col min="9985" max="9985" width="24.5703125" style="27" customWidth="1"/>
    <col min="9986" max="9986" width="4.7109375" style="27" customWidth="1"/>
    <col min="9987" max="9987" width="8.85546875" style="27" customWidth="1"/>
    <col min="9988" max="9988" width="9.5703125" style="27" customWidth="1"/>
    <col min="9989" max="9989" width="8.85546875" style="27" customWidth="1"/>
    <col min="9990" max="9990" width="5.85546875" style="27" customWidth="1"/>
    <col min="9991" max="9991" width="5.5703125" style="27" customWidth="1"/>
    <col min="9992" max="9992" width="8.85546875" style="27" customWidth="1"/>
    <col min="9993" max="10240" width="9.140625" style="27"/>
    <col min="10241" max="10241" width="24.5703125" style="27" customWidth="1"/>
    <col min="10242" max="10242" width="4.7109375" style="27" customWidth="1"/>
    <col min="10243" max="10243" width="8.85546875" style="27" customWidth="1"/>
    <col min="10244" max="10244" width="9.5703125" style="27" customWidth="1"/>
    <col min="10245" max="10245" width="8.85546875" style="27" customWidth="1"/>
    <col min="10246" max="10246" width="5.85546875" style="27" customWidth="1"/>
    <col min="10247" max="10247" width="5.5703125" style="27" customWidth="1"/>
    <col min="10248" max="10248" width="8.85546875" style="27" customWidth="1"/>
    <col min="10249" max="10496" width="9.140625" style="27"/>
    <col min="10497" max="10497" width="24.5703125" style="27" customWidth="1"/>
    <col min="10498" max="10498" width="4.7109375" style="27" customWidth="1"/>
    <col min="10499" max="10499" width="8.85546875" style="27" customWidth="1"/>
    <col min="10500" max="10500" width="9.5703125" style="27" customWidth="1"/>
    <col min="10501" max="10501" width="8.85546875" style="27" customWidth="1"/>
    <col min="10502" max="10502" width="5.85546875" style="27" customWidth="1"/>
    <col min="10503" max="10503" width="5.5703125" style="27" customWidth="1"/>
    <col min="10504" max="10504" width="8.85546875" style="27" customWidth="1"/>
    <col min="10505" max="10752" width="9.140625" style="27"/>
    <col min="10753" max="10753" width="24.5703125" style="27" customWidth="1"/>
    <col min="10754" max="10754" width="4.7109375" style="27" customWidth="1"/>
    <col min="10755" max="10755" width="8.85546875" style="27" customWidth="1"/>
    <col min="10756" max="10756" width="9.5703125" style="27" customWidth="1"/>
    <col min="10757" max="10757" width="8.85546875" style="27" customWidth="1"/>
    <col min="10758" max="10758" width="5.85546875" style="27" customWidth="1"/>
    <col min="10759" max="10759" width="5.5703125" style="27" customWidth="1"/>
    <col min="10760" max="10760" width="8.85546875" style="27" customWidth="1"/>
    <col min="10761" max="11008" width="9.140625" style="27"/>
    <col min="11009" max="11009" width="24.5703125" style="27" customWidth="1"/>
    <col min="11010" max="11010" width="4.7109375" style="27" customWidth="1"/>
    <col min="11011" max="11011" width="8.85546875" style="27" customWidth="1"/>
    <col min="11012" max="11012" width="9.5703125" style="27" customWidth="1"/>
    <col min="11013" max="11013" width="8.85546875" style="27" customWidth="1"/>
    <col min="11014" max="11014" width="5.85546875" style="27" customWidth="1"/>
    <col min="11015" max="11015" width="5.5703125" style="27" customWidth="1"/>
    <col min="11016" max="11016" width="8.85546875" style="27" customWidth="1"/>
    <col min="11017" max="11264" width="9.140625" style="27"/>
    <col min="11265" max="11265" width="24.5703125" style="27" customWidth="1"/>
    <col min="11266" max="11266" width="4.7109375" style="27" customWidth="1"/>
    <col min="11267" max="11267" width="8.85546875" style="27" customWidth="1"/>
    <col min="11268" max="11268" width="9.5703125" style="27" customWidth="1"/>
    <col min="11269" max="11269" width="8.85546875" style="27" customWidth="1"/>
    <col min="11270" max="11270" width="5.85546875" style="27" customWidth="1"/>
    <col min="11271" max="11271" width="5.5703125" style="27" customWidth="1"/>
    <col min="11272" max="11272" width="8.85546875" style="27" customWidth="1"/>
    <col min="11273" max="11520" width="9.140625" style="27"/>
    <col min="11521" max="11521" width="24.5703125" style="27" customWidth="1"/>
    <col min="11522" max="11522" width="4.7109375" style="27" customWidth="1"/>
    <col min="11523" max="11523" width="8.85546875" style="27" customWidth="1"/>
    <col min="11524" max="11524" width="9.5703125" style="27" customWidth="1"/>
    <col min="11525" max="11525" width="8.85546875" style="27" customWidth="1"/>
    <col min="11526" max="11526" width="5.85546875" style="27" customWidth="1"/>
    <col min="11527" max="11527" width="5.5703125" style="27" customWidth="1"/>
    <col min="11528" max="11528" width="8.85546875" style="27" customWidth="1"/>
    <col min="11529" max="11776" width="9.140625" style="27"/>
    <col min="11777" max="11777" width="24.5703125" style="27" customWidth="1"/>
    <col min="11778" max="11778" width="4.7109375" style="27" customWidth="1"/>
    <col min="11779" max="11779" width="8.85546875" style="27" customWidth="1"/>
    <col min="11780" max="11780" width="9.5703125" style="27" customWidth="1"/>
    <col min="11781" max="11781" width="8.85546875" style="27" customWidth="1"/>
    <col min="11782" max="11782" width="5.85546875" style="27" customWidth="1"/>
    <col min="11783" max="11783" width="5.5703125" style="27" customWidth="1"/>
    <col min="11784" max="11784" width="8.85546875" style="27" customWidth="1"/>
    <col min="11785" max="12032" width="9.140625" style="27"/>
    <col min="12033" max="12033" width="24.5703125" style="27" customWidth="1"/>
    <col min="12034" max="12034" width="4.7109375" style="27" customWidth="1"/>
    <col min="12035" max="12035" width="8.85546875" style="27" customWidth="1"/>
    <col min="12036" max="12036" width="9.5703125" style="27" customWidth="1"/>
    <col min="12037" max="12037" width="8.85546875" style="27" customWidth="1"/>
    <col min="12038" max="12038" width="5.85546875" style="27" customWidth="1"/>
    <col min="12039" max="12039" width="5.5703125" style="27" customWidth="1"/>
    <col min="12040" max="12040" width="8.85546875" style="27" customWidth="1"/>
    <col min="12041" max="12288" width="9.140625" style="27"/>
    <col min="12289" max="12289" width="24.5703125" style="27" customWidth="1"/>
    <col min="12290" max="12290" width="4.7109375" style="27" customWidth="1"/>
    <col min="12291" max="12291" width="8.85546875" style="27" customWidth="1"/>
    <col min="12292" max="12292" width="9.5703125" style="27" customWidth="1"/>
    <col min="12293" max="12293" width="8.85546875" style="27" customWidth="1"/>
    <col min="12294" max="12294" width="5.85546875" style="27" customWidth="1"/>
    <col min="12295" max="12295" width="5.5703125" style="27" customWidth="1"/>
    <col min="12296" max="12296" width="8.85546875" style="27" customWidth="1"/>
    <col min="12297" max="12544" width="9.140625" style="27"/>
    <col min="12545" max="12545" width="24.5703125" style="27" customWidth="1"/>
    <col min="12546" max="12546" width="4.7109375" style="27" customWidth="1"/>
    <col min="12547" max="12547" width="8.85546875" style="27" customWidth="1"/>
    <col min="12548" max="12548" width="9.5703125" style="27" customWidth="1"/>
    <col min="12549" max="12549" width="8.85546875" style="27" customWidth="1"/>
    <col min="12550" max="12550" width="5.85546875" style="27" customWidth="1"/>
    <col min="12551" max="12551" width="5.5703125" style="27" customWidth="1"/>
    <col min="12552" max="12552" width="8.85546875" style="27" customWidth="1"/>
    <col min="12553" max="12800" width="9.140625" style="27"/>
    <col min="12801" max="12801" width="24.5703125" style="27" customWidth="1"/>
    <col min="12802" max="12802" width="4.7109375" style="27" customWidth="1"/>
    <col min="12803" max="12803" width="8.85546875" style="27" customWidth="1"/>
    <col min="12804" max="12804" width="9.5703125" style="27" customWidth="1"/>
    <col min="12805" max="12805" width="8.85546875" style="27" customWidth="1"/>
    <col min="12806" max="12806" width="5.85546875" style="27" customWidth="1"/>
    <col min="12807" max="12807" width="5.5703125" style="27" customWidth="1"/>
    <col min="12808" max="12808" width="8.85546875" style="27" customWidth="1"/>
    <col min="12809" max="13056" width="9.140625" style="27"/>
    <col min="13057" max="13057" width="24.5703125" style="27" customWidth="1"/>
    <col min="13058" max="13058" width="4.7109375" style="27" customWidth="1"/>
    <col min="13059" max="13059" width="8.85546875" style="27" customWidth="1"/>
    <col min="13060" max="13060" width="9.5703125" style="27" customWidth="1"/>
    <col min="13061" max="13061" width="8.85546875" style="27" customWidth="1"/>
    <col min="13062" max="13062" width="5.85546875" style="27" customWidth="1"/>
    <col min="13063" max="13063" width="5.5703125" style="27" customWidth="1"/>
    <col min="13064" max="13064" width="8.85546875" style="27" customWidth="1"/>
    <col min="13065" max="13312" width="9.140625" style="27"/>
    <col min="13313" max="13313" width="24.5703125" style="27" customWidth="1"/>
    <col min="13314" max="13314" width="4.7109375" style="27" customWidth="1"/>
    <col min="13315" max="13315" width="8.85546875" style="27" customWidth="1"/>
    <col min="13316" max="13316" width="9.5703125" style="27" customWidth="1"/>
    <col min="13317" max="13317" width="8.85546875" style="27" customWidth="1"/>
    <col min="13318" max="13318" width="5.85546875" style="27" customWidth="1"/>
    <col min="13319" max="13319" width="5.5703125" style="27" customWidth="1"/>
    <col min="13320" max="13320" width="8.85546875" style="27" customWidth="1"/>
    <col min="13321" max="13568" width="9.140625" style="27"/>
    <col min="13569" max="13569" width="24.5703125" style="27" customWidth="1"/>
    <col min="13570" max="13570" width="4.7109375" style="27" customWidth="1"/>
    <col min="13571" max="13571" width="8.85546875" style="27" customWidth="1"/>
    <col min="13572" max="13572" width="9.5703125" style="27" customWidth="1"/>
    <col min="13573" max="13573" width="8.85546875" style="27" customWidth="1"/>
    <col min="13574" max="13574" width="5.85546875" style="27" customWidth="1"/>
    <col min="13575" max="13575" width="5.5703125" style="27" customWidth="1"/>
    <col min="13576" max="13576" width="8.85546875" style="27" customWidth="1"/>
    <col min="13577" max="13824" width="9.140625" style="27"/>
    <col min="13825" max="13825" width="24.5703125" style="27" customWidth="1"/>
    <col min="13826" max="13826" width="4.7109375" style="27" customWidth="1"/>
    <col min="13827" max="13827" width="8.85546875" style="27" customWidth="1"/>
    <col min="13828" max="13828" width="9.5703125" style="27" customWidth="1"/>
    <col min="13829" max="13829" width="8.85546875" style="27" customWidth="1"/>
    <col min="13830" max="13830" width="5.85546875" style="27" customWidth="1"/>
    <col min="13831" max="13831" width="5.5703125" style="27" customWidth="1"/>
    <col min="13832" max="13832" width="8.85546875" style="27" customWidth="1"/>
    <col min="13833" max="14080" width="9.140625" style="27"/>
    <col min="14081" max="14081" width="24.5703125" style="27" customWidth="1"/>
    <col min="14082" max="14082" width="4.7109375" style="27" customWidth="1"/>
    <col min="14083" max="14083" width="8.85546875" style="27" customWidth="1"/>
    <col min="14084" max="14084" width="9.5703125" style="27" customWidth="1"/>
    <col min="14085" max="14085" width="8.85546875" style="27" customWidth="1"/>
    <col min="14086" max="14086" width="5.85546875" style="27" customWidth="1"/>
    <col min="14087" max="14087" width="5.5703125" style="27" customWidth="1"/>
    <col min="14088" max="14088" width="8.85546875" style="27" customWidth="1"/>
    <col min="14089" max="14336" width="9.140625" style="27"/>
    <col min="14337" max="14337" width="24.5703125" style="27" customWidth="1"/>
    <col min="14338" max="14338" width="4.7109375" style="27" customWidth="1"/>
    <col min="14339" max="14339" width="8.85546875" style="27" customWidth="1"/>
    <col min="14340" max="14340" width="9.5703125" style="27" customWidth="1"/>
    <col min="14341" max="14341" width="8.85546875" style="27" customWidth="1"/>
    <col min="14342" max="14342" width="5.85546875" style="27" customWidth="1"/>
    <col min="14343" max="14343" width="5.5703125" style="27" customWidth="1"/>
    <col min="14344" max="14344" width="8.85546875" style="27" customWidth="1"/>
    <col min="14345" max="14592" width="9.140625" style="27"/>
    <col min="14593" max="14593" width="24.5703125" style="27" customWidth="1"/>
    <col min="14594" max="14594" width="4.7109375" style="27" customWidth="1"/>
    <col min="14595" max="14595" width="8.85546875" style="27" customWidth="1"/>
    <col min="14596" max="14596" width="9.5703125" style="27" customWidth="1"/>
    <col min="14597" max="14597" width="8.85546875" style="27" customWidth="1"/>
    <col min="14598" max="14598" width="5.85546875" style="27" customWidth="1"/>
    <col min="14599" max="14599" width="5.5703125" style="27" customWidth="1"/>
    <col min="14600" max="14600" width="8.85546875" style="27" customWidth="1"/>
    <col min="14601" max="14848" width="9.140625" style="27"/>
    <col min="14849" max="14849" width="24.5703125" style="27" customWidth="1"/>
    <col min="14850" max="14850" width="4.7109375" style="27" customWidth="1"/>
    <col min="14851" max="14851" width="8.85546875" style="27" customWidth="1"/>
    <col min="14852" max="14852" width="9.5703125" style="27" customWidth="1"/>
    <col min="14853" max="14853" width="8.85546875" style="27" customWidth="1"/>
    <col min="14854" max="14854" width="5.85546875" style="27" customWidth="1"/>
    <col min="14855" max="14855" width="5.5703125" style="27" customWidth="1"/>
    <col min="14856" max="14856" width="8.85546875" style="27" customWidth="1"/>
    <col min="14857" max="15104" width="9.140625" style="27"/>
    <col min="15105" max="15105" width="24.5703125" style="27" customWidth="1"/>
    <col min="15106" max="15106" width="4.7109375" style="27" customWidth="1"/>
    <col min="15107" max="15107" width="8.85546875" style="27" customWidth="1"/>
    <col min="15108" max="15108" width="9.5703125" style="27" customWidth="1"/>
    <col min="15109" max="15109" width="8.85546875" style="27" customWidth="1"/>
    <col min="15110" max="15110" width="5.85546875" style="27" customWidth="1"/>
    <col min="15111" max="15111" width="5.5703125" style="27" customWidth="1"/>
    <col min="15112" max="15112" width="8.85546875" style="27" customWidth="1"/>
    <col min="15113" max="15360" width="9.140625" style="27"/>
    <col min="15361" max="15361" width="24.5703125" style="27" customWidth="1"/>
    <col min="15362" max="15362" width="4.7109375" style="27" customWidth="1"/>
    <col min="15363" max="15363" width="8.85546875" style="27" customWidth="1"/>
    <col min="15364" max="15364" width="9.5703125" style="27" customWidth="1"/>
    <col min="15365" max="15365" width="8.85546875" style="27" customWidth="1"/>
    <col min="15366" max="15366" width="5.85546875" style="27" customWidth="1"/>
    <col min="15367" max="15367" width="5.5703125" style="27" customWidth="1"/>
    <col min="15368" max="15368" width="8.85546875" style="27" customWidth="1"/>
    <col min="15369" max="15616" width="9.140625" style="27"/>
    <col min="15617" max="15617" width="24.5703125" style="27" customWidth="1"/>
    <col min="15618" max="15618" width="4.7109375" style="27" customWidth="1"/>
    <col min="15619" max="15619" width="8.85546875" style="27" customWidth="1"/>
    <col min="15620" max="15620" width="9.5703125" style="27" customWidth="1"/>
    <col min="15621" max="15621" width="8.85546875" style="27" customWidth="1"/>
    <col min="15622" max="15622" width="5.85546875" style="27" customWidth="1"/>
    <col min="15623" max="15623" width="5.5703125" style="27" customWidth="1"/>
    <col min="15624" max="15624" width="8.85546875" style="27" customWidth="1"/>
    <col min="15625" max="15872" width="9.140625" style="27"/>
    <col min="15873" max="15873" width="24.5703125" style="27" customWidth="1"/>
    <col min="15874" max="15874" width="4.7109375" style="27" customWidth="1"/>
    <col min="15875" max="15875" width="8.85546875" style="27" customWidth="1"/>
    <col min="15876" max="15876" width="9.5703125" style="27" customWidth="1"/>
    <col min="15877" max="15877" width="8.85546875" style="27" customWidth="1"/>
    <col min="15878" max="15878" width="5.85546875" style="27" customWidth="1"/>
    <col min="15879" max="15879" width="5.5703125" style="27" customWidth="1"/>
    <col min="15880" max="15880" width="8.85546875" style="27" customWidth="1"/>
    <col min="15881" max="16128" width="9.140625" style="27"/>
    <col min="16129" max="16129" width="24.5703125" style="27" customWidth="1"/>
    <col min="16130" max="16130" width="4.7109375" style="27" customWidth="1"/>
    <col min="16131" max="16131" width="8.85546875" style="27" customWidth="1"/>
    <col min="16132" max="16132" width="9.5703125" style="27" customWidth="1"/>
    <col min="16133" max="16133" width="8.85546875" style="27" customWidth="1"/>
    <col min="16134" max="16134" width="5.85546875" style="27" customWidth="1"/>
    <col min="16135" max="16135" width="5.5703125" style="27" customWidth="1"/>
    <col min="16136" max="16136" width="8.85546875" style="27" customWidth="1"/>
    <col min="16137" max="16384" width="9.140625" style="27"/>
  </cols>
  <sheetData>
    <row r="1" spans="1:10" ht="15.75" customHeight="1">
      <c r="A1" s="26" t="s">
        <v>35</v>
      </c>
      <c r="B1" s="26"/>
      <c r="C1" s="26"/>
      <c r="D1" s="26"/>
      <c r="E1" s="26"/>
      <c r="F1" s="26"/>
      <c r="G1" s="26"/>
    </row>
    <row r="2" spans="1:10" ht="13.5" customHeight="1">
      <c r="A2" s="28" t="s">
        <v>36</v>
      </c>
      <c r="B2" s="29"/>
      <c r="E2" s="31" t="s">
        <v>37</v>
      </c>
      <c r="F2" s="29"/>
    </row>
    <row r="3" spans="1:10" ht="15.75" customHeight="1">
      <c r="A3" s="32" t="s">
        <v>38</v>
      </c>
      <c r="B3" s="33" t="s">
        <v>39</v>
      </c>
      <c r="C3" s="34" t="s">
        <v>40</v>
      </c>
      <c r="D3" s="35" t="s">
        <v>41</v>
      </c>
      <c r="E3" s="36"/>
      <c r="F3" s="37"/>
      <c r="G3" s="34" t="s">
        <v>42</v>
      </c>
    </row>
    <row r="4" spans="1:10" ht="14.25" customHeight="1">
      <c r="A4" s="38"/>
      <c r="B4" s="39"/>
      <c r="C4" s="40" t="s">
        <v>43</v>
      </c>
      <c r="D4" s="34" t="s">
        <v>44</v>
      </c>
      <c r="E4" s="34" t="s">
        <v>45</v>
      </c>
      <c r="F4" s="34" t="s">
        <v>46</v>
      </c>
      <c r="G4" s="40" t="s">
        <v>46</v>
      </c>
    </row>
    <row r="5" spans="1:10" s="45" customFormat="1" ht="21" customHeight="1">
      <c r="A5" s="41" t="s">
        <v>47</v>
      </c>
      <c r="B5" s="42">
        <v>1</v>
      </c>
      <c r="C5" s="43">
        <v>19967729.300000001</v>
      </c>
      <c r="D5" s="43">
        <f>SUM(D6+D28+D29)</f>
        <v>27456879.399999999</v>
      </c>
      <c r="E5" s="43">
        <f>SUM(E6+E28+E29)</f>
        <v>24389536.300000001</v>
      </c>
      <c r="F5" s="43">
        <f>(E5/D5)*100</f>
        <v>88.828507947629333</v>
      </c>
      <c r="G5" s="43">
        <f t="shared" ref="G5:G20" si="0">(E5/C5)*100</f>
        <v>122.14476635558155</v>
      </c>
      <c r="H5" s="44"/>
    </row>
    <row r="6" spans="1:10" ht="13.5" customHeight="1">
      <c r="A6" s="46" t="s">
        <v>48</v>
      </c>
      <c r="B6" s="47">
        <v>2</v>
      </c>
      <c r="C6" s="48">
        <v>1745027.8</v>
      </c>
      <c r="D6" s="48">
        <f>D7+D25</f>
        <v>4261138.1999999993</v>
      </c>
      <c r="E6" s="48">
        <f>E7+E25</f>
        <v>3304318.5</v>
      </c>
      <c r="F6" s="48">
        <f>(E6/D6)*100</f>
        <v>77.545443140051191</v>
      </c>
      <c r="G6" s="48">
        <f t="shared" si="0"/>
        <v>189.35620968330704</v>
      </c>
      <c r="H6" s="49"/>
    </row>
    <row r="7" spans="1:10" ht="15" customHeight="1">
      <c r="A7" s="46" t="s">
        <v>49</v>
      </c>
      <c r="B7" s="47">
        <v>3</v>
      </c>
      <c r="C7" s="48">
        <v>1574407.2</v>
      </c>
      <c r="D7" s="48">
        <f>SUM(D8+D15+D16+D17)</f>
        <v>1660520.4</v>
      </c>
      <c r="E7" s="48">
        <f>SUM(E8+E15+E16+E17)</f>
        <v>1784292.7</v>
      </c>
      <c r="F7" s="48">
        <f>(E7/D7)*100</f>
        <v>107.45382592107873</v>
      </c>
      <c r="G7" s="48">
        <f t="shared" si="0"/>
        <v>113.33108105704801</v>
      </c>
    </row>
    <row r="8" spans="1:10" ht="21" customHeight="1">
      <c r="A8" s="46" t="s">
        <v>50</v>
      </c>
      <c r="B8" s="47">
        <v>4</v>
      </c>
      <c r="C8" s="48">
        <v>1140928.2</v>
      </c>
      <c r="D8" s="48">
        <f>SUM(D9:D14)</f>
        <v>1218643.3999999999</v>
      </c>
      <c r="E8" s="48">
        <f>SUM(E9:E14)</f>
        <v>1387794.2</v>
      </c>
      <c r="F8" s="48">
        <f>(E8/D8)*100</f>
        <v>113.88025405955509</v>
      </c>
      <c r="G8" s="48">
        <f t="shared" si="0"/>
        <v>121.63729496737832</v>
      </c>
    </row>
    <row r="9" spans="1:10" ht="21.75" customHeight="1">
      <c r="A9" s="50" t="s">
        <v>51</v>
      </c>
      <c r="B9" s="51"/>
      <c r="C9" s="52">
        <v>1269372.8999999999</v>
      </c>
      <c r="D9" s="52">
        <v>1455619.4</v>
      </c>
      <c r="E9" s="52">
        <v>1544197.9</v>
      </c>
      <c r="F9" s="52">
        <f>(E9/D9)*100</f>
        <v>106.08527888540095</v>
      </c>
      <c r="G9" s="52">
        <f t="shared" si="0"/>
        <v>121.6504543306384</v>
      </c>
      <c r="H9" s="49"/>
    </row>
    <row r="10" spans="1:10" ht="21.75" customHeight="1">
      <c r="A10" s="50" t="s">
        <v>52</v>
      </c>
      <c r="B10" s="51"/>
      <c r="C10" s="52">
        <v>-235014.3</v>
      </c>
      <c r="D10" s="52">
        <v>-328874</v>
      </c>
      <c r="E10" s="52">
        <v>-328874</v>
      </c>
      <c r="F10" s="52">
        <v>0</v>
      </c>
      <c r="G10" s="52">
        <v>0</v>
      </c>
      <c r="H10" s="49"/>
    </row>
    <row r="11" spans="1:10" ht="21" customHeight="1">
      <c r="A11" s="53" t="s">
        <v>53</v>
      </c>
      <c r="B11" s="51">
        <v>5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</row>
    <row r="12" spans="1:10" ht="15" customHeight="1">
      <c r="A12" s="53" t="s">
        <v>54</v>
      </c>
      <c r="B12" s="51">
        <v>6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10" ht="21.75" customHeight="1">
      <c r="A13" s="53" t="s">
        <v>55</v>
      </c>
      <c r="B13" s="51">
        <v>7</v>
      </c>
      <c r="C13" s="52">
        <v>106569.60000000001</v>
      </c>
      <c r="D13" s="52">
        <v>91898</v>
      </c>
      <c r="E13" s="52">
        <v>172470.3</v>
      </c>
      <c r="F13" s="52">
        <f>(E13/D13)*100</f>
        <v>187.67579272671875</v>
      </c>
      <c r="G13" s="52">
        <f t="shared" si="0"/>
        <v>161.83817899288351</v>
      </c>
    </row>
    <row r="14" spans="1:10" ht="13.5" customHeight="1">
      <c r="A14" s="53" t="s">
        <v>56</v>
      </c>
      <c r="B14" s="51">
        <v>8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10" s="45" customFormat="1" ht="15" customHeight="1">
      <c r="A15" s="54" t="s">
        <v>57</v>
      </c>
      <c r="B15" s="47">
        <v>9</v>
      </c>
      <c r="C15" s="48">
        <v>27890.3</v>
      </c>
      <c r="D15" s="48">
        <v>32214</v>
      </c>
      <c r="E15" s="48">
        <v>31200.9</v>
      </c>
      <c r="F15" s="48">
        <f>(E15/D15)*100</f>
        <v>96.8550940584839</v>
      </c>
      <c r="G15" s="48">
        <f>(E15/C15)*100</f>
        <v>111.87007669333067</v>
      </c>
    </row>
    <row r="16" spans="1:10" ht="15" customHeight="1">
      <c r="A16" s="54" t="s">
        <v>58</v>
      </c>
      <c r="B16" s="47">
        <v>12</v>
      </c>
      <c r="C16" s="48">
        <v>203919.8</v>
      </c>
      <c r="D16" s="48">
        <v>202850</v>
      </c>
      <c r="E16" s="48">
        <v>224054.6</v>
      </c>
      <c r="F16" s="48">
        <v>0</v>
      </c>
      <c r="G16" s="48">
        <f t="shared" si="0"/>
        <v>109.87388179078246</v>
      </c>
      <c r="H16" s="45"/>
      <c r="J16" s="55"/>
    </row>
    <row r="17" spans="1:10" ht="11.25" customHeight="1">
      <c r="A17" s="54" t="s">
        <v>59</v>
      </c>
      <c r="B17" s="47">
        <v>13</v>
      </c>
      <c r="C17" s="56">
        <v>201668.9</v>
      </c>
      <c r="D17" s="56">
        <f>SUM(D18:D24)</f>
        <v>206813</v>
      </c>
      <c r="E17" s="56">
        <f>SUM(E18:E24)</f>
        <v>141243</v>
      </c>
      <c r="F17" s="48">
        <f>(E17/D17)*100</f>
        <v>68.295029809538093</v>
      </c>
      <c r="G17" s="48">
        <f t="shared" si="0"/>
        <v>70.037075622468308</v>
      </c>
      <c r="J17" s="55"/>
    </row>
    <row r="18" spans="1:10" ht="12.75" customHeight="1">
      <c r="A18" s="57" t="s">
        <v>60</v>
      </c>
      <c r="B18" s="58">
        <v>14</v>
      </c>
      <c r="C18" s="59">
        <v>78722.3</v>
      </c>
      <c r="D18" s="59">
        <v>33430</v>
      </c>
      <c r="E18" s="59">
        <v>43519.3</v>
      </c>
      <c r="F18" s="59">
        <f>(E18/D18)*100</f>
        <v>130.1803769069698</v>
      </c>
      <c r="G18" s="59">
        <f t="shared" si="0"/>
        <v>55.282048415760208</v>
      </c>
      <c r="J18" s="59"/>
    </row>
    <row r="19" spans="1:10" ht="12.75" customHeight="1">
      <c r="A19" s="57" t="s">
        <v>61</v>
      </c>
      <c r="B19" s="58">
        <v>15</v>
      </c>
      <c r="C19" s="59">
        <v>32496.2</v>
      </c>
      <c r="D19" s="30">
        <v>22900</v>
      </c>
      <c r="E19" s="30">
        <v>12840.7</v>
      </c>
      <c r="F19" s="59">
        <v>0</v>
      </c>
      <c r="G19" s="59">
        <f>(E22/C19)*100</f>
        <v>18.682492106769409</v>
      </c>
      <c r="I19" s="59"/>
      <c r="J19" s="59"/>
    </row>
    <row r="20" spans="1:10" ht="12.75" customHeight="1">
      <c r="A20" s="57" t="s">
        <v>62</v>
      </c>
      <c r="B20" s="58">
        <v>16</v>
      </c>
      <c r="C20" s="59">
        <v>53572.5</v>
      </c>
      <c r="D20" s="59">
        <v>120123</v>
      </c>
      <c r="E20" s="59">
        <v>71310.2</v>
      </c>
      <c r="F20" s="59">
        <f>(E20/D20)*100</f>
        <v>59.364318240470183</v>
      </c>
      <c r="G20" s="59">
        <f t="shared" si="0"/>
        <v>133.10971113911054</v>
      </c>
      <c r="J20" s="59"/>
    </row>
    <row r="21" spans="1:10" ht="12.75" customHeight="1">
      <c r="A21" s="57" t="s">
        <v>63</v>
      </c>
      <c r="B21" s="58">
        <v>17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  <c r="J21" s="59"/>
    </row>
    <row r="22" spans="1:10" ht="12.75" customHeight="1">
      <c r="A22" s="57" t="s">
        <v>64</v>
      </c>
      <c r="B22" s="58">
        <v>18</v>
      </c>
      <c r="C22" s="59">
        <v>13331.3</v>
      </c>
      <c r="D22" s="59">
        <v>20860</v>
      </c>
      <c r="E22" s="59">
        <v>6071.1</v>
      </c>
      <c r="F22" s="59">
        <v>0</v>
      </c>
      <c r="G22" s="59">
        <v>0</v>
      </c>
      <c r="J22" s="59"/>
    </row>
    <row r="23" spans="1:10" ht="12.75" customHeight="1">
      <c r="A23" s="57" t="s">
        <v>65</v>
      </c>
      <c r="B23" s="58">
        <v>19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  <c r="J23" s="59"/>
    </row>
    <row r="24" spans="1:10" ht="12.75" customHeight="1">
      <c r="A24" s="53" t="s">
        <v>66</v>
      </c>
      <c r="B24" s="51">
        <v>20</v>
      </c>
      <c r="C24" s="52">
        <v>23546.6</v>
      </c>
      <c r="D24" s="52">
        <v>9500</v>
      </c>
      <c r="E24" s="52">
        <v>7501.7</v>
      </c>
      <c r="F24" s="59">
        <f>(E24/D24)*100</f>
        <v>78.965263157894739</v>
      </c>
      <c r="G24" s="59">
        <f>(E24/C24)*100</f>
        <v>31.858952035538042</v>
      </c>
      <c r="J24" s="52"/>
    </row>
    <row r="25" spans="1:10" ht="18.75" customHeight="1">
      <c r="A25" s="54" t="s">
        <v>67</v>
      </c>
      <c r="B25" s="47">
        <v>19</v>
      </c>
      <c r="C25" s="48">
        <v>170620.6</v>
      </c>
      <c r="D25" s="48">
        <f>SUM(D26:D27)</f>
        <v>2600617.7999999998</v>
      </c>
      <c r="E25" s="48">
        <f>SUM(E26:E27)</f>
        <v>1520025.8</v>
      </c>
      <c r="F25" s="48">
        <f>(E25/D25)*100</f>
        <v>58.448642472569411</v>
      </c>
      <c r="G25" s="48">
        <f>(E25/C25)*100</f>
        <v>890.88058534549748</v>
      </c>
      <c r="J25" s="60"/>
    </row>
    <row r="26" spans="1:10" ht="21.75" customHeight="1">
      <c r="A26" s="57" t="s">
        <v>68</v>
      </c>
      <c r="B26" s="58">
        <v>22</v>
      </c>
      <c r="C26" s="59">
        <v>27982.7</v>
      </c>
      <c r="D26" s="59">
        <v>2510909.7999999998</v>
      </c>
      <c r="E26" s="59">
        <v>1401121</v>
      </c>
      <c r="F26" s="52">
        <v>0</v>
      </c>
      <c r="G26" s="59">
        <f>(E26/C26)*100</f>
        <v>5007.0972422246596</v>
      </c>
      <c r="J26" s="55"/>
    </row>
    <row r="27" spans="1:10" ht="15" customHeight="1">
      <c r="A27" s="53" t="s">
        <v>69</v>
      </c>
      <c r="B27" s="51">
        <v>23</v>
      </c>
      <c r="C27" s="59">
        <v>142637.9</v>
      </c>
      <c r="D27" s="52">
        <v>89708</v>
      </c>
      <c r="E27" s="59">
        <v>118904.8</v>
      </c>
      <c r="F27" s="59">
        <f>(E27/D27)*100</f>
        <v>132.54648414857093</v>
      </c>
      <c r="G27" s="59">
        <f>(E27/C27)*100</f>
        <v>83.36129457879008</v>
      </c>
    </row>
    <row r="28" spans="1:10" s="45" customFormat="1" ht="15" customHeight="1">
      <c r="A28" s="53" t="s">
        <v>70</v>
      </c>
      <c r="B28" s="51">
        <v>24</v>
      </c>
      <c r="C28" s="52">
        <v>75320.2</v>
      </c>
      <c r="D28" s="52">
        <v>39500</v>
      </c>
      <c r="E28" s="52">
        <v>235201</v>
      </c>
      <c r="F28" s="59">
        <v>0</v>
      </c>
      <c r="G28" s="59">
        <f>(E28/C28)*100</f>
        <v>312.26815648391801</v>
      </c>
    </row>
    <row r="29" spans="1:10" ht="15.75" customHeight="1">
      <c r="A29" s="54" t="s">
        <v>71</v>
      </c>
      <c r="B29" s="47">
        <v>26</v>
      </c>
      <c r="C29" s="48">
        <v>18147381.300000001</v>
      </c>
      <c r="D29" s="48">
        <f>SUM(D30:D33)</f>
        <v>23156241.199999999</v>
      </c>
      <c r="E29" s="48">
        <f>SUM(E30:E33)</f>
        <v>20850016.800000001</v>
      </c>
      <c r="F29" s="48">
        <f t="shared" ref="F29:F36" si="1">(E29/D29)*100</f>
        <v>90.040592598422236</v>
      </c>
      <c r="G29" s="48">
        <f t="shared" ref="G29:G36" si="2">(E29/C29)*100</f>
        <v>114.89270245288779</v>
      </c>
    </row>
    <row r="30" spans="1:10" ht="22.5" customHeight="1">
      <c r="A30" s="57" t="s">
        <v>72</v>
      </c>
      <c r="B30" s="58">
        <v>28</v>
      </c>
      <c r="C30" s="59">
        <v>4636400</v>
      </c>
      <c r="D30" s="59">
        <v>5535039.5999999996</v>
      </c>
      <c r="E30" s="59">
        <v>5535039.5999999996</v>
      </c>
      <c r="F30" s="59">
        <f t="shared" si="1"/>
        <v>100</v>
      </c>
      <c r="G30" s="59">
        <f t="shared" si="2"/>
        <v>119.3822707272884</v>
      </c>
    </row>
    <row r="31" spans="1:10" ht="22.5" customHeight="1">
      <c r="A31" s="57" t="s">
        <v>73</v>
      </c>
      <c r="B31" s="58"/>
      <c r="C31" s="59">
        <v>10482786.300000001</v>
      </c>
      <c r="D31" s="59">
        <v>12186982.4</v>
      </c>
      <c r="E31" s="59">
        <v>12188096.6</v>
      </c>
      <c r="F31" s="59">
        <v>0</v>
      </c>
      <c r="G31" s="59">
        <v>0</v>
      </c>
    </row>
    <row r="32" spans="1:10" ht="22.5" customHeight="1">
      <c r="A32" s="57" t="s">
        <v>74</v>
      </c>
      <c r="B32" s="58"/>
      <c r="C32" s="59">
        <v>3028195</v>
      </c>
      <c r="D32" s="59">
        <v>5434219.2000000002</v>
      </c>
      <c r="E32" s="6">
        <v>3126880.6</v>
      </c>
      <c r="F32" s="59">
        <v>0</v>
      </c>
      <c r="G32" s="59">
        <v>0</v>
      </c>
    </row>
    <row r="33" spans="1:8" ht="24" customHeight="1">
      <c r="A33" s="57" t="s">
        <v>75</v>
      </c>
      <c r="B33" s="58"/>
      <c r="C33" s="59">
        <v>3580891.1</v>
      </c>
      <c r="D33" s="59">
        <v>0</v>
      </c>
      <c r="E33" s="59">
        <v>0</v>
      </c>
      <c r="F33" s="59" t="e">
        <f t="shared" si="1"/>
        <v>#DIV/0!</v>
      </c>
      <c r="G33" s="59">
        <f t="shared" si="2"/>
        <v>0</v>
      </c>
    </row>
    <row r="34" spans="1:8" ht="26.25" customHeight="1">
      <c r="A34" s="54" t="s">
        <v>76</v>
      </c>
      <c r="B34" s="47">
        <v>29</v>
      </c>
      <c r="C34" s="48">
        <v>1820348</v>
      </c>
      <c r="D34" s="48">
        <f>D5-D29</f>
        <v>4300638.1999999993</v>
      </c>
      <c r="E34" s="48">
        <f>E5-E29</f>
        <v>3539519.5</v>
      </c>
      <c r="F34" s="48">
        <f t="shared" si="1"/>
        <v>82.30219180027747</v>
      </c>
      <c r="G34" s="48">
        <f t="shared" si="2"/>
        <v>194.44191440318005</v>
      </c>
    </row>
    <row r="35" spans="1:8" ht="24.75" customHeight="1">
      <c r="A35" s="57" t="s">
        <v>77</v>
      </c>
      <c r="B35" s="58">
        <v>30</v>
      </c>
      <c r="C35" s="52">
        <v>840182.9</v>
      </c>
      <c r="D35" s="52">
        <v>788390.40000000002</v>
      </c>
      <c r="E35" s="52">
        <v>940430.6</v>
      </c>
      <c r="F35" s="59">
        <f t="shared" si="1"/>
        <v>119.28488728426932</v>
      </c>
      <c r="G35" s="59">
        <f t="shared" si="2"/>
        <v>111.93165202481508</v>
      </c>
      <c r="H35" s="49"/>
    </row>
    <row r="36" spans="1:8" ht="18.75" customHeight="1">
      <c r="A36" s="61" t="s">
        <v>78</v>
      </c>
      <c r="B36" s="62">
        <v>31</v>
      </c>
      <c r="C36" s="63">
        <v>2660530.9</v>
      </c>
      <c r="D36" s="63">
        <f>D34+D35</f>
        <v>5089028.5999999996</v>
      </c>
      <c r="E36" s="63">
        <f>E34+E35</f>
        <v>4479950.0999999996</v>
      </c>
      <c r="F36" s="63">
        <f t="shared" si="1"/>
        <v>88.031537099241291</v>
      </c>
      <c r="G36" s="63">
        <f t="shared" si="2"/>
        <v>168.38556921101724</v>
      </c>
    </row>
    <row r="37" spans="1:8" ht="30.75" customHeight="1">
      <c r="A37" s="64"/>
      <c r="B37" s="64"/>
      <c r="C37" s="64"/>
      <c r="D37" s="64"/>
      <c r="E37" s="64"/>
      <c r="F37" s="64"/>
      <c r="G37" s="64"/>
    </row>
    <row r="38" spans="1:8">
      <c r="A38" s="65"/>
      <c r="B38" s="65"/>
      <c r="C38" s="65"/>
      <c r="E38" s="65"/>
      <c r="F38" s="65"/>
      <c r="G38" s="65"/>
    </row>
    <row r="39" spans="1:8" ht="23.25" customHeight="1">
      <c r="D39" s="67"/>
      <c r="E39" s="67"/>
    </row>
    <row r="40" spans="1:8" ht="10.5" customHeight="1">
      <c r="D40" s="67"/>
      <c r="E40" s="67"/>
    </row>
    <row r="41" spans="1:8" ht="38.25" customHeight="1">
      <c r="C41" s="67"/>
    </row>
    <row r="42" spans="1:8" ht="30" customHeight="1"/>
  </sheetData>
  <mergeCells count="5">
    <mergeCell ref="A1:G1"/>
    <mergeCell ref="A3:A4"/>
    <mergeCell ref="B3:B4"/>
    <mergeCell ref="D3:F3"/>
    <mergeCell ref="A37:G3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workbookViewId="0">
      <selection activeCell="L25" sqref="L25"/>
    </sheetView>
  </sheetViews>
  <sheetFormatPr defaultRowHeight="11.25"/>
  <cols>
    <col min="1" max="1" width="1.7109375" style="161" customWidth="1"/>
    <col min="2" max="2" width="1.140625" style="161" customWidth="1"/>
    <col min="3" max="3" width="1" style="161" customWidth="1"/>
    <col min="4" max="4" width="4" style="161" customWidth="1"/>
    <col min="5" max="5" width="26.140625" style="161" customWidth="1"/>
    <col min="6" max="6" width="4.42578125" style="161" customWidth="1"/>
    <col min="7" max="7" width="26.5703125" style="161" customWidth="1"/>
    <col min="8" max="10" width="10.42578125" style="162" customWidth="1"/>
    <col min="11" max="16" width="9.140625" style="161"/>
    <col min="17" max="17" width="19.5703125" style="161" customWidth="1"/>
    <col min="18" max="19" width="8.7109375" style="162" customWidth="1"/>
    <col min="20" max="20" width="8.7109375" style="161" customWidth="1"/>
    <col min="21" max="256" width="9.140625" style="161"/>
    <col min="257" max="257" width="1.7109375" style="161" customWidth="1"/>
    <col min="258" max="258" width="1.140625" style="161" customWidth="1"/>
    <col min="259" max="259" width="1" style="161" customWidth="1"/>
    <col min="260" max="260" width="4" style="161" customWidth="1"/>
    <col min="261" max="261" width="26.140625" style="161" customWidth="1"/>
    <col min="262" max="262" width="4.42578125" style="161" customWidth="1"/>
    <col min="263" max="263" width="26.5703125" style="161" customWidth="1"/>
    <col min="264" max="266" width="10.42578125" style="161" customWidth="1"/>
    <col min="267" max="272" width="9.140625" style="161"/>
    <col min="273" max="273" width="19.5703125" style="161" customWidth="1"/>
    <col min="274" max="276" width="8.7109375" style="161" customWidth="1"/>
    <col min="277" max="512" width="9.140625" style="161"/>
    <col min="513" max="513" width="1.7109375" style="161" customWidth="1"/>
    <col min="514" max="514" width="1.140625" style="161" customWidth="1"/>
    <col min="515" max="515" width="1" style="161" customWidth="1"/>
    <col min="516" max="516" width="4" style="161" customWidth="1"/>
    <col min="517" max="517" width="26.140625" style="161" customWidth="1"/>
    <col min="518" max="518" width="4.42578125" style="161" customWidth="1"/>
    <col min="519" max="519" width="26.5703125" style="161" customWidth="1"/>
    <col min="520" max="522" width="10.42578125" style="161" customWidth="1"/>
    <col min="523" max="528" width="9.140625" style="161"/>
    <col min="529" max="529" width="19.5703125" style="161" customWidth="1"/>
    <col min="530" max="532" width="8.7109375" style="161" customWidth="1"/>
    <col min="533" max="768" width="9.140625" style="161"/>
    <col min="769" max="769" width="1.7109375" style="161" customWidth="1"/>
    <col min="770" max="770" width="1.140625" style="161" customWidth="1"/>
    <col min="771" max="771" width="1" style="161" customWidth="1"/>
    <col min="772" max="772" width="4" style="161" customWidth="1"/>
    <col min="773" max="773" width="26.140625" style="161" customWidth="1"/>
    <col min="774" max="774" width="4.42578125" style="161" customWidth="1"/>
    <col min="775" max="775" width="26.5703125" style="161" customWidth="1"/>
    <col min="776" max="778" width="10.42578125" style="161" customWidth="1"/>
    <col min="779" max="784" width="9.140625" style="161"/>
    <col min="785" max="785" width="19.5703125" style="161" customWidth="1"/>
    <col min="786" max="788" width="8.7109375" style="161" customWidth="1"/>
    <col min="789" max="1024" width="9.140625" style="161"/>
    <col min="1025" max="1025" width="1.7109375" style="161" customWidth="1"/>
    <col min="1026" max="1026" width="1.140625" style="161" customWidth="1"/>
    <col min="1027" max="1027" width="1" style="161" customWidth="1"/>
    <col min="1028" max="1028" width="4" style="161" customWidth="1"/>
    <col min="1029" max="1029" width="26.140625" style="161" customWidth="1"/>
    <col min="1030" max="1030" width="4.42578125" style="161" customWidth="1"/>
    <col min="1031" max="1031" width="26.5703125" style="161" customWidth="1"/>
    <col min="1032" max="1034" width="10.42578125" style="161" customWidth="1"/>
    <col min="1035" max="1040" width="9.140625" style="161"/>
    <col min="1041" max="1041" width="19.5703125" style="161" customWidth="1"/>
    <col min="1042" max="1044" width="8.7109375" style="161" customWidth="1"/>
    <col min="1045" max="1280" width="9.140625" style="161"/>
    <col min="1281" max="1281" width="1.7109375" style="161" customWidth="1"/>
    <col min="1282" max="1282" width="1.140625" style="161" customWidth="1"/>
    <col min="1283" max="1283" width="1" style="161" customWidth="1"/>
    <col min="1284" max="1284" width="4" style="161" customWidth="1"/>
    <col min="1285" max="1285" width="26.140625" style="161" customWidth="1"/>
    <col min="1286" max="1286" width="4.42578125" style="161" customWidth="1"/>
    <col min="1287" max="1287" width="26.5703125" style="161" customWidth="1"/>
    <col min="1288" max="1290" width="10.42578125" style="161" customWidth="1"/>
    <col min="1291" max="1296" width="9.140625" style="161"/>
    <col min="1297" max="1297" width="19.5703125" style="161" customWidth="1"/>
    <col min="1298" max="1300" width="8.7109375" style="161" customWidth="1"/>
    <col min="1301" max="1536" width="9.140625" style="161"/>
    <col min="1537" max="1537" width="1.7109375" style="161" customWidth="1"/>
    <col min="1538" max="1538" width="1.140625" style="161" customWidth="1"/>
    <col min="1539" max="1539" width="1" style="161" customWidth="1"/>
    <col min="1540" max="1540" width="4" style="161" customWidth="1"/>
    <col min="1541" max="1541" width="26.140625" style="161" customWidth="1"/>
    <col min="1542" max="1542" width="4.42578125" style="161" customWidth="1"/>
    <col min="1543" max="1543" width="26.5703125" style="161" customWidth="1"/>
    <col min="1544" max="1546" width="10.42578125" style="161" customWidth="1"/>
    <col min="1547" max="1552" width="9.140625" style="161"/>
    <col min="1553" max="1553" width="19.5703125" style="161" customWidth="1"/>
    <col min="1554" max="1556" width="8.7109375" style="161" customWidth="1"/>
    <col min="1557" max="1792" width="9.140625" style="161"/>
    <col min="1793" max="1793" width="1.7109375" style="161" customWidth="1"/>
    <col min="1794" max="1794" width="1.140625" style="161" customWidth="1"/>
    <col min="1795" max="1795" width="1" style="161" customWidth="1"/>
    <col min="1796" max="1796" width="4" style="161" customWidth="1"/>
    <col min="1797" max="1797" width="26.140625" style="161" customWidth="1"/>
    <col min="1798" max="1798" width="4.42578125" style="161" customWidth="1"/>
    <col min="1799" max="1799" width="26.5703125" style="161" customWidth="1"/>
    <col min="1800" max="1802" width="10.42578125" style="161" customWidth="1"/>
    <col min="1803" max="1808" width="9.140625" style="161"/>
    <col min="1809" max="1809" width="19.5703125" style="161" customWidth="1"/>
    <col min="1810" max="1812" width="8.7109375" style="161" customWidth="1"/>
    <col min="1813" max="2048" width="9.140625" style="161"/>
    <col min="2049" max="2049" width="1.7109375" style="161" customWidth="1"/>
    <col min="2050" max="2050" width="1.140625" style="161" customWidth="1"/>
    <col min="2051" max="2051" width="1" style="161" customWidth="1"/>
    <col min="2052" max="2052" width="4" style="161" customWidth="1"/>
    <col min="2053" max="2053" width="26.140625" style="161" customWidth="1"/>
    <col min="2054" max="2054" width="4.42578125" style="161" customWidth="1"/>
    <col min="2055" max="2055" width="26.5703125" style="161" customWidth="1"/>
    <col min="2056" max="2058" width="10.42578125" style="161" customWidth="1"/>
    <col min="2059" max="2064" width="9.140625" style="161"/>
    <col min="2065" max="2065" width="19.5703125" style="161" customWidth="1"/>
    <col min="2066" max="2068" width="8.7109375" style="161" customWidth="1"/>
    <col min="2069" max="2304" width="9.140625" style="161"/>
    <col min="2305" max="2305" width="1.7109375" style="161" customWidth="1"/>
    <col min="2306" max="2306" width="1.140625" style="161" customWidth="1"/>
    <col min="2307" max="2307" width="1" style="161" customWidth="1"/>
    <col min="2308" max="2308" width="4" style="161" customWidth="1"/>
    <col min="2309" max="2309" width="26.140625" style="161" customWidth="1"/>
    <col min="2310" max="2310" width="4.42578125" style="161" customWidth="1"/>
    <col min="2311" max="2311" width="26.5703125" style="161" customWidth="1"/>
    <col min="2312" max="2314" width="10.42578125" style="161" customWidth="1"/>
    <col min="2315" max="2320" width="9.140625" style="161"/>
    <col min="2321" max="2321" width="19.5703125" style="161" customWidth="1"/>
    <col min="2322" max="2324" width="8.7109375" style="161" customWidth="1"/>
    <col min="2325" max="2560" width="9.140625" style="161"/>
    <col min="2561" max="2561" width="1.7109375" style="161" customWidth="1"/>
    <col min="2562" max="2562" width="1.140625" style="161" customWidth="1"/>
    <col min="2563" max="2563" width="1" style="161" customWidth="1"/>
    <col min="2564" max="2564" width="4" style="161" customWidth="1"/>
    <col min="2565" max="2565" width="26.140625" style="161" customWidth="1"/>
    <col min="2566" max="2566" width="4.42578125" style="161" customWidth="1"/>
    <col min="2567" max="2567" width="26.5703125" style="161" customWidth="1"/>
    <col min="2568" max="2570" width="10.42578125" style="161" customWidth="1"/>
    <col min="2571" max="2576" width="9.140625" style="161"/>
    <col min="2577" max="2577" width="19.5703125" style="161" customWidth="1"/>
    <col min="2578" max="2580" width="8.7109375" style="161" customWidth="1"/>
    <col min="2581" max="2816" width="9.140625" style="161"/>
    <col min="2817" max="2817" width="1.7109375" style="161" customWidth="1"/>
    <col min="2818" max="2818" width="1.140625" style="161" customWidth="1"/>
    <col min="2819" max="2819" width="1" style="161" customWidth="1"/>
    <col min="2820" max="2820" width="4" style="161" customWidth="1"/>
    <col min="2821" max="2821" width="26.140625" style="161" customWidth="1"/>
    <col min="2822" max="2822" width="4.42578125" style="161" customWidth="1"/>
    <col min="2823" max="2823" width="26.5703125" style="161" customWidth="1"/>
    <col min="2824" max="2826" width="10.42578125" style="161" customWidth="1"/>
    <col min="2827" max="2832" width="9.140625" style="161"/>
    <col min="2833" max="2833" width="19.5703125" style="161" customWidth="1"/>
    <col min="2834" max="2836" width="8.7109375" style="161" customWidth="1"/>
    <col min="2837" max="3072" width="9.140625" style="161"/>
    <col min="3073" max="3073" width="1.7109375" style="161" customWidth="1"/>
    <col min="3074" max="3074" width="1.140625" style="161" customWidth="1"/>
    <col min="3075" max="3075" width="1" style="161" customWidth="1"/>
    <col min="3076" max="3076" width="4" style="161" customWidth="1"/>
    <col min="3077" max="3077" width="26.140625" style="161" customWidth="1"/>
    <col min="3078" max="3078" width="4.42578125" style="161" customWidth="1"/>
    <col min="3079" max="3079" width="26.5703125" style="161" customWidth="1"/>
    <col min="3080" max="3082" width="10.42578125" style="161" customWidth="1"/>
    <col min="3083" max="3088" width="9.140625" style="161"/>
    <col min="3089" max="3089" width="19.5703125" style="161" customWidth="1"/>
    <col min="3090" max="3092" width="8.7109375" style="161" customWidth="1"/>
    <col min="3093" max="3328" width="9.140625" style="161"/>
    <col min="3329" max="3329" width="1.7109375" style="161" customWidth="1"/>
    <col min="3330" max="3330" width="1.140625" style="161" customWidth="1"/>
    <col min="3331" max="3331" width="1" style="161" customWidth="1"/>
    <col min="3332" max="3332" width="4" style="161" customWidth="1"/>
    <col min="3333" max="3333" width="26.140625" style="161" customWidth="1"/>
    <col min="3334" max="3334" width="4.42578125" style="161" customWidth="1"/>
    <col min="3335" max="3335" width="26.5703125" style="161" customWidth="1"/>
    <col min="3336" max="3338" width="10.42578125" style="161" customWidth="1"/>
    <col min="3339" max="3344" width="9.140625" style="161"/>
    <col min="3345" max="3345" width="19.5703125" style="161" customWidth="1"/>
    <col min="3346" max="3348" width="8.7109375" style="161" customWidth="1"/>
    <col min="3349" max="3584" width="9.140625" style="161"/>
    <col min="3585" max="3585" width="1.7109375" style="161" customWidth="1"/>
    <col min="3586" max="3586" width="1.140625" style="161" customWidth="1"/>
    <col min="3587" max="3587" width="1" style="161" customWidth="1"/>
    <col min="3588" max="3588" width="4" style="161" customWidth="1"/>
    <col min="3589" max="3589" width="26.140625" style="161" customWidth="1"/>
    <col min="3590" max="3590" width="4.42578125" style="161" customWidth="1"/>
    <col min="3591" max="3591" width="26.5703125" style="161" customWidth="1"/>
    <col min="3592" max="3594" width="10.42578125" style="161" customWidth="1"/>
    <col min="3595" max="3600" width="9.140625" style="161"/>
    <col min="3601" max="3601" width="19.5703125" style="161" customWidth="1"/>
    <col min="3602" max="3604" width="8.7109375" style="161" customWidth="1"/>
    <col min="3605" max="3840" width="9.140625" style="161"/>
    <col min="3841" max="3841" width="1.7109375" style="161" customWidth="1"/>
    <col min="3842" max="3842" width="1.140625" style="161" customWidth="1"/>
    <col min="3843" max="3843" width="1" style="161" customWidth="1"/>
    <col min="3844" max="3844" width="4" style="161" customWidth="1"/>
    <col min="3845" max="3845" width="26.140625" style="161" customWidth="1"/>
    <col min="3846" max="3846" width="4.42578125" style="161" customWidth="1"/>
    <col min="3847" max="3847" width="26.5703125" style="161" customWidth="1"/>
    <col min="3848" max="3850" width="10.42578125" style="161" customWidth="1"/>
    <col min="3851" max="3856" width="9.140625" style="161"/>
    <col min="3857" max="3857" width="19.5703125" style="161" customWidth="1"/>
    <col min="3858" max="3860" width="8.7109375" style="161" customWidth="1"/>
    <col min="3861" max="4096" width="9.140625" style="161"/>
    <col min="4097" max="4097" width="1.7109375" style="161" customWidth="1"/>
    <col min="4098" max="4098" width="1.140625" style="161" customWidth="1"/>
    <col min="4099" max="4099" width="1" style="161" customWidth="1"/>
    <col min="4100" max="4100" width="4" style="161" customWidth="1"/>
    <col min="4101" max="4101" width="26.140625" style="161" customWidth="1"/>
    <col min="4102" max="4102" width="4.42578125" style="161" customWidth="1"/>
    <col min="4103" max="4103" width="26.5703125" style="161" customWidth="1"/>
    <col min="4104" max="4106" width="10.42578125" style="161" customWidth="1"/>
    <col min="4107" max="4112" width="9.140625" style="161"/>
    <col min="4113" max="4113" width="19.5703125" style="161" customWidth="1"/>
    <col min="4114" max="4116" width="8.7109375" style="161" customWidth="1"/>
    <col min="4117" max="4352" width="9.140625" style="161"/>
    <col min="4353" max="4353" width="1.7109375" style="161" customWidth="1"/>
    <col min="4354" max="4354" width="1.140625" style="161" customWidth="1"/>
    <col min="4355" max="4355" width="1" style="161" customWidth="1"/>
    <col min="4356" max="4356" width="4" style="161" customWidth="1"/>
    <col min="4357" max="4357" width="26.140625" style="161" customWidth="1"/>
    <col min="4358" max="4358" width="4.42578125" style="161" customWidth="1"/>
    <col min="4359" max="4359" width="26.5703125" style="161" customWidth="1"/>
    <col min="4360" max="4362" width="10.42578125" style="161" customWidth="1"/>
    <col min="4363" max="4368" width="9.140625" style="161"/>
    <col min="4369" max="4369" width="19.5703125" style="161" customWidth="1"/>
    <col min="4370" max="4372" width="8.7109375" style="161" customWidth="1"/>
    <col min="4373" max="4608" width="9.140625" style="161"/>
    <col min="4609" max="4609" width="1.7109375" style="161" customWidth="1"/>
    <col min="4610" max="4610" width="1.140625" style="161" customWidth="1"/>
    <col min="4611" max="4611" width="1" style="161" customWidth="1"/>
    <col min="4612" max="4612" width="4" style="161" customWidth="1"/>
    <col min="4613" max="4613" width="26.140625" style="161" customWidth="1"/>
    <col min="4614" max="4614" width="4.42578125" style="161" customWidth="1"/>
    <col min="4615" max="4615" width="26.5703125" style="161" customWidth="1"/>
    <col min="4616" max="4618" width="10.42578125" style="161" customWidth="1"/>
    <col min="4619" max="4624" width="9.140625" style="161"/>
    <col min="4625" max="4625" width="19.5703125" style="161" customWidth="1"/>
    <col min="4626" max="4628" width="8.7109375" style="161" customWidth="1"/>
    <col min="4629" max="4864" width="9.140625" style="161"/>
    <col min="4865" max="4865" width="1.7109375" style="161" customWidth="1"/>
    <col min="4866" max="4866" width="1.140625" style="161" customWidth="1"/>
    <col min="4867" max="4867" width="1" style="161" customWidth="1"/>
    <col min="4868" max="4868" width="4" style="161" customWidth="1"/>
    <col min="4869" max="4869" width="26.140625" style="161" customWidth="1"/>
    <col min="4870" max="4870" width="4.42578125" style="161" customWidth="1"/>
    <col min="4871" max="4871" width="26.5703125" style="161" customWidth="1"/>
    <col min="4872" max="4874" width="10.42578125" style="161" customWidth="1"/>
    <col min="4875" max="4880" width="9.140625" style="161"/>
    <col min="4881" max="4881" width="19.5703125" style="161" customWidth="1"/>
    <col min="4882" max="4884" width="8.7109375" style="161" customWidth="1"/>
    <col min="4885" max="5120" width="9.140625" style="161"/>
    <col min="5121" max="5121" width="1.7109375" style="161" customWidth="1"/>
    <col min="5122" max="5122" width="1.140625" style="161" customWidth="1"/>
    <col min="5123" max="5123" width="1" style="161" customWidth="1"/>
    <col min="5124" max="5124" width="4" style="161" customWidth="1"/>
    <col min="5125" max="5125" width="26.140625" style="161" customWidth="1"/>
    <col min="5126" max="5126" width="4.42578125" style="161" customWidth="1"/>
    <col min="5127" max="5127" width="26.5703125" style="161" customWidth="1"/>
    <col min="5128" max="5130" width="10.42578125" style="161" customWidth="1"/>
    <col min="5131" max="5136" width="9.140625" style="161"/>
    <col min="5137" max="5137" width="19.5703125" style="161" customWidth="1"/>
    <col min="5138" max="5140" width="8.7109375" style="161" customWidth="1"/>
    <col min="5141" max="5376" width="9.140625" style="161"/>
    <col min="5377" max="5377" width="1.7109375" style="161" customWidth="1"/>
    <col min="5378" max="5378" width="1.140625" style="161" customWidth="1"/>
    <col min="5379" max="5379" width="1" style="161" customWidth="1"/>
    <col min="5380" max="5380" width="4" style="161" customWidth="1"/>
    <col min="5381" max="5381" width="26.140625" style="161" customWidth="1"/>
    <col min="5382" max="5382" width="4.42578125" style="161" customWidth="1"/>
    <col min="5383" max="5383" width="26.5703125" style="161" customWidth="1"/>
    <col min="5384" max="5386" width="10.42578125" style="161" customWidth="1"/>
    <col min="5387" max="5392" width="9.140625" style="161"/>
    <col min="5393" max="5393" width="19.5703125" style="161" customWidth="1"/>
    <col min="5394" max="5396" width="8.7109375" style="161" customWidth="1"/>
    <col min="5397" max="5632" width="9.140625" style="161"/>
    <col min="5633" max="5633" width="1.7109375" style="161" customWidth="1"/>
    <col min="5634" max="5634" width="1.140625" style="161" customWidth="1"/>
    <col min="5635" max="5635" width="1" style="161" customWidth="1"/>
    <col min="5636" max="5636" width="4" style="161" customWidth="1"/>
    <col min="5637" max="5637" width="26.140625" style="161" customWidth="1"/>
    <col min="5638" max="5638" width="4.42578125" style="161" customWidth="1"/>
    <col min="5639" max="5639" width="26.5703125" style="161" customWidth="1"/>
    <col min="5640" max="5642" width="10.42578125" style="161" customWidth="1"/>
    <col min="5643" max="5648" width="9.140625" style="161"/>
    <col min="5649" max="5649" width="19.5703125" style="161" customWidth="1"/>
    <col min="5650" max="5652" width="8.7109375" style="161" customWidth="1"/>
    <col min="5653" max="5888" width="9.140625" style="161"/>
    <col min="5889" max="5889" width="1.7109375" style="161" customWidth="1"/>
    <col min="5890" max="5890" width="1.140625" style="161" customWidth="1"/>
    <col min="5891" max="5891" width="1" style="161" customWidth="1"/>
    <col min="5892" max="5892" width="4" style="161" customWidth="1"/>
    <col min="5893" max="5893" width="26.140625" style="161" customWidth="1"/>
    <col min="5894" max="5894" width="4.42578125" style="161" customWidth="1"/>
    <col min="5895" max="5895" width="26.5703125" style="161" customWidth="1"/>
    <col min="5896" max="5898" width="10.42578125" style="161" customWidth="1"/>
    <col min="5899" max="5904" width="9.140625" style="161"/>
    <col min="5905" max="5905" width="19.5703125" style="161" customWidth="1"/>
    <col min="5906" max="5908" width="8.7109375" style="161" customWidth="1"/>
    <col min="5909" max="6144" width="9.140625" style="161"/>
    <col min="6145" max="6145" width="1.7109375" style="161" customWidth="1"/>
    <col min="6146" max="6146" width="1.140625" style="161" customWidth="1"/>
    <col min="6147" max="6147" width="1" style="161" customWidth="1"/>
    <col min="6148" max="6148" width="4" style="161" customWidth="1"/>
    <col min="6149" max="6149" width="26.140625" style="161" customWidth="1"/>
    <col min="6150" max="6150" width="4.42578125" style="161" customWidth="1"/>
    <col min="6151" max="6151" width="26.5703125" style="161" customWidth="1"/>
    <col min="6152" max="6154" width="10.42578125" style="161" customWidth="1"/>
    <col min="6155" max="6160" width="9.140625" style="161"/>
    <col min="6161" max="6161" width="19.5703125" style="161" customWidth="1"/>
    <col min="6162" max="6164" width="8.7109375" style="161" customWidth="1"/>
    <col min="6165" max="6400" width="9.140625" style="161"/>
    <col min="6401" max="6401" width="1.7109375" style="161" customWidth="1"/>
    <col min="6402" max="6402" width="1.140625" style="161" customWidth="1"/>
    <col min="6403" max="6403" width="1" style="161" customWidth="1"/>
    <col min="6404" max="6404" width="4" style="161" customWidth="1"/>
    <col min="6405" max="6405" width="26.140625" style="161" customWidth="1"/>
    <col min="6406" max="6406" width="4.42578125" style="161" customWidth="1"/>
    <col min="6407" max="6407" width="26.5703125" style="161" customWidth="1"/>
    <col min="6408" max="6410" width="10.42578125" style="161" customWidth="1"/>
    <col min="6411" max="6416" width="9.140625" style="161"/>
    <col min="6417" max="6417" width="19.5703125" style="161" customWidth="1"/>
    <col min="6418" max="6420" width="8.7109375" style="161" customWidth="1"/>
    <col min="6421" max="6656" width="9.140625" style="161"/>
    <col min="6657" max="6657" width="1.7109375" style="161" customWidth="1"/>
    <col min="6658" max="6658" width="1.140625" style="161" customWidth="1"/>
    <col min="6659" max="6659" width="1" style="161" customWidth="1"/>
    <col min="6660" max="6660" width="4" style="161" customWidth="1"/>
    <col min="6661" max="6661" width="26.140625" style="161" customWidth="1"/>
    <col min="6662" max="6662" width="4.42578125" style="161" customWidth="1"/>
    <col min="6663" max="6663" width="26.5703125" style="161" customWidth="1"/>
    <col min="6664" max="6666" width="10.42578125" style="161" customWidth="1"/>
    <col min="6667" max="6672" width="9.140625" style="161"/>
    <col min="6673" max="6673" width="19.5703125" style="161" customWidth="1"/>
    <col min="6674" max="6676" width="8.7109375" style="161" customWidth="1"/>
    <col min="6677" max="6912" width="9.140625" style="161"/>
    <col min="6913" max="6913" width="1.7109375" style="161" customWidth="1"/>
    <col min="6914" max="6914" width="1.140625" style="161" customWidth="1"/>
    <col min="6915" max="6915" width="1" style="161" customWidth="1"/>
    <col min="6916" max="6916" width="4" style="161" customWidth="1"/>
    <col min="6917" max="6917" width="26.140625" style="161" customWidth="1"/>
    <col min="6918" max="6918" width="4.42578125" style="161" customWidth="1"/>
    <col min="6919" max="6919" width="26.5703125" style="161" customWidth="1"/>
    <col min="6920" max="6922" width="10.42578125" style="161" customWidth="1"/>
    <col min="6923" max="6928" width="9.140625" style="161"/>
    <col min="6929" max="6929" width="19.5703125" style="161" customWidth="1"/>
    <col min="6930" max="6932" width="8.7109375" style="161" customWidth="1"/>
    <col min="6933" max="7168" width="9.140625" style="161"/>
    <col min="7169" max="7169" width="1.7109375" style="161" customWidth="1"/>
    <col min="7170" max="7170" width="1.140625" style="161" customWidth="1"/>
    <col min="7171" max="7171" width="1" style="161" customWidth="1"/>
    <col min="7172" max="7172" width="4" style="161" customWidth="1"/>
    <col min="7173" max="7173" width="26.140625" style="161" customWidth="1"/>
    <col min="7174" max="7174" width="4.42578125" style="161" customWidth="1"/>
    <col min="7175" max="7175" width="26.5703125" style="161" customWidth="1"/>
    <col min="7176" max="7178" width="10.42578125" style="161" customWidth="1"/>
    <col min="7179" max="7184" width="9.140625" style="161"/>
    <col min="7185" max="7185" width="19.5703125" style="161" customWidth="1"/>
    <col min="7186" max="7188" width="8.7109375" style="161" customWidth="1"/>
    <col min="7189" max="7424" width="9.140625" style="161"/>
    <col min="7425" max="7425" width="1.7109375" style="161" customWidth="1"/>
    <col min="7426" max="7426" width="1.140625" style="161" customWidth="1"/>
    <col min="7427" max="7427" width="1" style="161" customWidth="1"/>
    <col min="7428" max="7428" width="4" style="161" customWidth="1"/>
    <col min="7429" max="7429" width="26.140625" style="161" customWidth="1"/>
    <col min="7430" max="7430" width="4.42578125" style="161" customWidth="1"/>
    <col min="7431" max="7431" width="26.5703125" style="161" customWidth="1"/>
    <col min="7432" max="7434" width="10.42578125" style="161" customWidth="1"/>
    <col min="7435" max="7440" width="9.140625" style="161"/>
    <col min="7441" max="7441" width="19.5703125" style="161" customWidth="1"/>
    <col min="7442" max="7444" width="8.7109375" style="161" customWidth="1"/>
    <col min="7445" max="7680" width="9.140625" style="161"/>
    <col min="7681" max="7681" width="1.7109375" style="161" customWidth="1"/>
    <col min="7682" max="7682" width="1.140625" style="161" customWidth="1"/>
    <col min="7683" max="7683" width="1" style="161" customWidth="1"/>
    <col min="7684" max="7684" width="4" style="161" customWidth="1"/>
    <col min="7685" max="7685" width="26.140625" style="161" customWidth="1"/>
    <col min="7686" max="7686" width="4.42578125" style="161" customWidth="1"/>
    <col min="7687" max="7687" width="26.5703125" style="161" customWidth="1"/>
    <col min="7688" max="7690" width="10.42578125" style="161" customWidth="1"/>
    <col min="7691" max="7696" width="9.140625" style="161"/>
    <col min="7697" max="7697" width="19.5703125" style="161" customWidth="1"/>
    <col min="7698" max="7700" width="8.7109375" style="161" customWidth="1"/>
    <col min="7701" max="7936" width="9.140625" style="161"/>
    <col min="7937" max="7937" width="1.7109375" style="161" customWidth="1"/>
    <col min="7938" max="7938" width="1.140625" style="161" customWidth="1"/>
    <col min="7939" max="7939" width="1" style="161" customWidth="1"/>
    <col min="7940" max="7940" width="4" style="161" customWidth="1"/>
    <col min="7941" max="7941" width="26.140625" style="161" customWidth="1"/>
    <col min="7942" max="7942" width="4.42578125" style="161" customWidth="1"/>
    <col min="7943" max="7943" width="26.5703125" style="161" customWidth="1"/>
    <col min="7944" max="7946" width="10.42578125" style="161" customWidth="1"/>
    <col min="7947" max="7952" width="9.140625" style="161"/>
    <col min="7953" max="7953" width="19.5703125" style="161" customWidth="1"/>
    <col min="7954" max="7956" width="8.7109375" style="161" customWidth="1"/>
    <col min="7957" max="8192" width="9.140625" style="161"/>
    <col min="8193" max="8193" width="1.7109375" style="161" customWidth="1"/>
    <col min="8194" max="8194" width="1.140625" style="161" customWidth="1"/>
    <col min="8195" max="8195" width="1" style="161" customWidth="1"/>
    <col min="8196" max="8196" width="4" style="161" customWidth="1"/>
    <col min="8197" max="8197" width="26.140625" style="161" customWidth="1"/>
    <col min="8198" max="8198" width="4.42578125" style="161" customWidth="1"/>
    <col min="8199" max="8199" width="26.5703125" style="161" customWidth="1"/>
    <col min="8200" max="8202" width="10.42578125" style="161" customWidth="1"/>
    <col min="8203" max="8208" width="9.140625" style="161"/>
    <col min="8209" max="8209" width="19.5703125" style="161" customWidth="1"/>
    <col min="8210" max="8212" width="8.7109375" style="161" customWidth="1"/>
    <col min="8213" max="8448" width="9.140625" style="161"/>
    <col min="8449" max="8449" width="1.7109375" style="161" customWidth="1"/>
    <col min="8450" max="8450" width="1.140625" style="161" customWidth="1"/>
    <col min="8451" max="8451" width="1" style="161" customWidth="1"/>
    <col min="8452" max="8452" width="4" style="161" customWidth="1"/>
    <col min="8453" max="8453" width="26.140625" style="161" customWidth="1"/>
    <col min="8454" max="8454" width="4.42578125" style="161" customWidth="1"/>
    <col min="8455" max="8455" width="26.5703125" style="161" customWidth="1"/>
    <col min="8456" max="8458" width="10.42578125" style="161" customWidth="1"/>
    <col min="8459" max="8464" width="9.140625" style="161"/>
    <col min="8465" max="8465" width="19.5703125" style="161" customWidth="1"/>
    <col min="8466" max="8468" width="8.7109375" style="161" customWidth="1"/>
    <col min="8469" max="8704" width="9.140625" style="161"/>
    <col min="8705" max="8705" width="1.7109375" style="161" customWidth="1"/>
    <col min="8706" max="8706" width="1.140625" style="161" customWidth="1"/>
    <col min="8707" max="8707" width="1" style="161" customWidth="1"/>
    <col min="8708" max="8708" width="4" style="161" customWidth="1"/>
    <col min="8709" max="8709" width="26.140625" style="161" customWidth="1"/>
    <col min="8710" max="8710" width="4.42578125" style="161" customWidth="1"/>
    <col min="8711" max="8711" width="26.5703125" style="161" customWidth="1"/>
    <col min="8712" max="8714" width="10.42578125" style="161" customWidth="1"/>
    <col min="8715" max="8720" width="9.140625" style="161"/>
    <col min="8721" max="8721" width="19.5703125" style="161" customWidth="1"/>
    <col min="8722" max="8724" width="8.7109375" style="161" customWidth="1"/>
    <col min="8725" max="8960" width="9.140625" style="161"/>
    <col min="8961" max="8961" width="1.7109375" style="161" customWidth="1"/>
    <col min="8962" max="8962" width="1.140625" style="161" customWidth="1"/>
    <col min="8963" max="8963" width="1" style="161" customWidth="1"/>
    <col min="8964" max="8964" width="4" style="161" customWidth="1"/>
    <col min="8965" max="8965" width="26.140625" style="161" customWidth="1"/>
    <col min="8966" max="8966" width="4.42578125" style="161" customWidth="1"/>
    <col min="8967" max="8967" width="26.5703125" style="161" customWidth="1"/>
    <col min="8968" max="8970" width="10.42578125" style="161" customWidth="1"/>
    <col min="8971" max="8976" width="9.140625" style="161"/>
    <col min="8977" max="8977" width="19.5703125" style="161" customWidth="1"/>
    <col min="8978" max="8980" width="8.7109375" style="161" customWidth="1"/>
    <col min="8981" max="9216" width="9.140625" style="161"/>
    <col min="9217" max="9217" width="1.7109375" style="161" customWidth="1"/>
    <col min="9218" max="9218" width="1.140625" style="161" customWidth="1"/>
    <col min="9219" max="9219" width="1" style="161" customWidth="1"/>
    <col min="9220" max="9220" width="4" style="161" customWidth="1"/>
    <col min="9221" max="9221" width="26.140625" style="161" customWidth="1"/>
    <col min="9222" max="9222" width="4.42578125" style="161" customWidth="1"/>
    <col min="9223" max="9223" width="26.5703125" style="161" customWidth="1"/>
    <col min="9224" max="9226" width="10.42578125" style="161" customWidth="1"/>
    <col min="9227" max="9232" width="9.140625" style="161"/>
    <col min="9233" max="9233" width="19.5703125" style="161" customWidth="1"/>
    <col min="9234" max="9236" width="8.7109375" style="161" customWidth="1"/>
    <col min="9237" max="9472" width="9.140625" style="161"/>
    <col min="9473" max="9473" width="1.7109375" style="161" customWidth="1"/>
    <col min="9474" max="9474" width="1.140625" style="161" customWidth="1"/>
    <col min="9475" max="9475" width="1" style="161" customWidth="1"/>
    <col min="9476" max="9476" width="4" style="161" customWidth="1"/>
    <col min="9477" max="9477" width="26.140625" style="161" customWidth="1"/>
    <col min="9478" max="9478" width="4.42578125" style="161" customWidth="1"/>
    <col min="9479" max="9479" width="26.5703125" style="161" customWidth="1"/>
    <col min="9480" max="9482" width="10.42578125" style="161" customWidth="1"/>
    <col min="9483" max="9488" width="9.140625" style="161"/>
    <col min="9489" max="9489" width="19.5703125" style="161" customWidth="1"/>
    <col min="9490" max="9492" width="8.7109375" style="161" customWidth="1"/>
    <col min="9493" max="9728" width="9.140625" style="161"/>
    <col min="9729" max="9729" width="1.7109375" style="161" customWidth="1"/>
    <col min="9730" max="9730" width="1.140625" style="161" customWidth="1"/>
    <col min="9731" max="9731" width="1" style="161" customWidth="1"/>
    <col min="9732" max="9732" width="4" style="161" customWidth="1"/>
    <col min="9733" max="9733" width="26.140625" style="161" customWidth="1"/>
    <col min="9734" max="9734" width="4.42578125" style="161" customWidth="1"/>
    <col min="9735" max="9735" width="26.5703125" style="161" customWidth="1"/>
    <col min="9736" max="9738" width="10.42578125" style="161" customWidth="1"/>
    <col min="9739" max="9744" width="9.140625" style="161"/>
    <col min="9745" max="9745" width="19.5703125" style="161" customWidth="1"/>
    <col min="9746" max="9748" width="8.7109375" style="161" customWidth="1"/>
    <col min="9749" max="9984" width="9.140625" style="161"/>
    <col min="9985" max="9985" width="1.7109375" style="161" customWidth="1"/>
    <col min="9986" max="9986" width="1.140625" style="161" customWidth="1"/>
    <col min="9987" max="9987" width="1" style="161" customWidth="1"/>
    <col min="9988" max="9988" width="4" style="161" customWidth="1"/>
    <col min="9989" max="9989" width="26.140625" style="161" customWidth="1"/>
    <col min="9990" max="9990" width="4.42578125" style="161" customWidth="1"/>
    <col min="9991" max="9991" width="26.5703125" style="161" customWidth="1"/>
    <col min="9992" max="9994" width="10.42578125" style="161" customWidth="1"/>
    <col min="9995" max="10000" width="9.140625" style="161"/>
    <col min="10001" max="10001" width="19.5703125" style="161" customWidth="1"/>
    <col min="10002" max="10004" width="8.7109375" style="161" customWidth="1"/>
    <col min="10005" max="10240" width="9.140625" style="161"/>
    <col min="10241" max="10241" width="1.7109375" style="161" customWidth="1"/>
    <col min="10242" max="10242" width="1.140625" style="161" customWidth="1"/>
    <col min="10243" max="10243" width="1" style="161" customWidth="1"/>
    <col min="10244" max="10244" width="4" style="161" customWidth="1"/>
    <col min="10245" max="10245" width="26.140625" style="161" customWidth="1"/>
    <col min="10246" max="10246" width="4.42578125" style="161" customWidth="1"/>
    <col min="10247" max="10247" width="26.5703125" style="161" customWidth="1"/>
    <col min="10248" max="10250" width="10.42578125" style="161" customWidth="1"/>
    <col min="10251" max="10256" width="9.140625" style="161"/>
    <col min="10257" max="10257" width="19.5703125" style="161" customWidth="1"/>
    <col min="10258" max="10260" width="8.7109375" style="161" customWidth="1"/>
    <col min="10261" max="10496" width="9.140625" style="161"/>
    <col min="10497" max="10497" width="1.7109375" style="161" customWidth="1"/>
    <col min="10498" max="10498" width="1.140625" style="161" customWidth="1"/>
    <col min="10499" max="10499" width="1" style="161" customWidth="1"/>
    <col min="10500" max="10500" width="4" style="161" customWidth="1"/>
    <col min="10501" max="10501" width="26.140625" style="161" customWidth="1"/>
    <col min="10502" max="10502" width="4.42578125" style="161" customWidth="1"/>
    <col min="10503" max="10503" width="26.5703125" style="161" customWidth="1"/>
    <col min="10504" max="10506" width="10.42578125" style="161" customWidth="1"/>
    <col min="10507" max="10512" width="9.140625" style="161"/>
    <col min="10513" max="10513" width="19.5703125" style="161" customWidth="1"/>
    <col min="10514" max="10516" width="8.7109375" style="161" customWidth="1"/>
    <col min="10517" max="10752" width="9.140625" style="161"/>
    <col min="10753" max="10753" width="1.7109375" style="161" customWidth="1"/>
    <col min="10754" max="10754" width="1.140625" style="161" customWidth="1"/>
    <col min="10755" max="10755" width="1" style="161" customWidth="1"/>
    <col min="10756" max="10756" width="4" style="161" customWidth="1"/>
    <col min="10757" max="10757" width="26.140625" style="161" customWidth="1"/>
    <col min="10758" max="10758" width="4.42578125" style="161" customWidth="1"/>
    <col min="10759" max="10759" width="26.5703125" style="161" customWidth="1"/>
    <col min="10760" max="10762" width="10.42578125" style="161" customWidth="1"/>
    <col min="10763" max="10768" width="9.140625" style="161"/>
    <col min="10769" max="10769" width="19.5703125" style="161" customWidth="1"/>
    <col min="10770" max="10772" width="8.7109375" style="161" customWidth="1"/>
    <col min="10773" max="11008" width="9.140625" style="161"/>
    <col min="11009" max="11009" width="1.7109375" style="161" customWidth="1"/>
    <col min="11010" max="11010" width="1.140625" style="161" customWidth="1"/>
    <col min="11011" max="11011" width="1" style="161" customWidth="1"/>
    <col min="11012" max="11012" width="4" style="161" customWidth="1"/>
    <col min="11013" max="11013" width="26.140625" style="161" customWidth="1"/>
    <col min="11014" max="11014" width="4.42578125" style="161" customWidth="1"/>
    <col min="11015" max="11015" width="26.5703125" style="161" customWidth="1"/>
    <col min="11016" max="11018" width="10.42578125" style="161" customWidth="1"/>
    <col min="11019" max="11024" width="9.140625" style="161"/>
    <col min="11025" max="11025" width="19.5703125" style="161" customWidth="1"/>
    <col min="11026" max="11028" width="8.7109375" style="161" customWidth="1"/>
    <col min="11029" max="11264" width="9.140625" style="161"/>
    <col min="11265" max="11265" width="1.7109375" style="161" customWidth="1"/>
    <col min="11266" max="11266" width="1.140625" style="161" customWidth="1"/>
    <col min="11267" max="11267" width="1" style="161" customWidth="1"/>
    <col min="11268" max="11268" width="4" style="161" customWidth="1"/>
    <col min="11269" max="11269" width="26.140625" style="161" customWidth="1"/>
    <col min="11270" max="11270" width="4.42578125" style="161" customWidth="1"/>
    <col min="11271" max="11271" width="26.5703125" style="161" customWidth="1"/>
    <col min="11272" max="11274" width="10.42578125" style="161" customWidth="1"/>
    <col min="11275" max="11280" width="9.140625" style="161"/>
    <col min="11281" max="11281" width="19.5703125" style="161" customWidth="1"/>
    <col min="11282" max="11284" width="8.7109375" style="161" customWidth="1"/>
    <col min="11285" max="11520" width="9.140625" style="161"/>
    <col min="11521" max="11521" width="1.7109375" style="161" customWidth="1"/>
    <col min="11522" max="11522" width="1.140625" style="161" customWidth="1"/>
    <col min="11523" max="11523" width="1" style="161" customWidth="1"/>
    <col min="11524" max="11524" width="4" style="161" customWidth="1"/>
    <col min="11525" max="11525" width="26.140625" style="161" customWidth="1"/>
    <col min="11526" max="11526" width="4.42578125" style="161" customWidth="1"/>
    <col min="11527" max="11527" width="26.5703125" style="161" customWidth="1"/>
    <col min="11528" max="11530" width="10.42578125" style="161" customWidth="1"/>
    <col min="11531" max="11536" width="9.140625" style="161"/>
    <col min="11537" max="11537" width="19.5703125" style="161" customWidth="1"/>
    <col min="11538" max="11540" width="8.7109375" style="161" customWidth="1"/>
    <col min="11541" max="11776" width="9.140625" style="161"/>
    <col min="11777" max="11777" width="1.7109375" style="161" customWidth="1"/>
    <col min="11778" max="11778" width="1.140625" style="161" customWidth="1"/>
    <col min="11779" max="11779" width="1" style="161" customWidth="1"/>
    <col min="11780" max="11780" width="4" style="161" customWidth="1"/>
    <col min="11781" max="11781" width="26.140625" style="161" customWidth="1"/>
    <col min="11782" max="11782" width="4.42578125" style="161" customWidth="1"/>
    <col min="11783" max="11783" width="26.5703125" style="161" customWidth="1"/>
    <col min="11784" max="11786" width="10.42578125" style="161" customWidth="1"/>
    <col min="11787" max="11792" width="9.140625" style="161"/>
    <col min="11793" max="11793" width="19.5703125" style="161" customWidth="1"/>
    <col min="11794" max="11796" width="8.7109375" style="161" customWidth="1"/>
    <col min="11797" max="12032" width="9.140625" style="161"/>
    <col min="12033" max="12033" width="1.7109375" style="161" customWidth="1"/>
    <col min="12034" max="12034" width="1.140625" style="161" customWidth="1"/>
    <col min="12035" max="12035" width="1" style="161" customWidth="1"/>
    <col min="12036" max="12036" width="4" style="161" customWidth="1"/>
    <col min="12037" max="12037" width="26.140625" style="161" customWidth="1"/>
    <col min="12038" max="12038" width="4.42578125" style="161" customWidth="1"/>
    <col min="12039" max="12039" width="26.5703125" style="161" customWidth="1"/>
    <col min="12040" max="12042" width="10.42578125" style="161" customWidth="1"/>
    <col min="12043" max="12048" width="9.140625" style="161"/>
    <col min="12049" max="12049" width="19.5703125" style="161" customWidth="1"/>
    <col min="12050" max="12052" width="8.7109375" style="161" customWidth="1"/>
    <col min="12053" max="12288" width="9.140625" style="161"/>
    <col min="12289" max="12289" width="1.7109375" style="161" customWidth="1"/>
    <col min="12290" max="12290" width="1.140625" style="161" customWidth="1"/>
    <col min="12291" max="12291" width="1" style="161" customWidth="1"/>
    <col min="12292" max="12292" width="4" style="161" customWidth="1"/>
    <col min="12293" max="12293" width="26.140625" style="161" customWidth="1"/>
    <col min="12294" max="12294" width="4.42578125" style="161" customWidth="1"/>
    <col min="12295" max="12295" width="26.5703125" style="161" customWidth="1"/>
    <col min="12296" max="12298" width="10.42578125" style="161" customWidth="1"/>
    <col min="12299" max="12304" width="9.140625" style="161"/>
    <col min="12305" max="12305" width="19.5703125" style="161" customWidth="1"/>
    <col min="12306" max="12308" width="8.7109375" style="161" customWidth="1"/>
    <col min="12309" max="12544" width="9.140625" style="161"/>
    <col min="12545" max="12545" width="1.7109375" style="161" customWidth="1"/>
    <col min="12546" max="12546" width="1.140625" style="161" customWidth="1"/>
    <col min="12547" max="12547" width="1" style="161" customWidth="1"/>
    <col min="12548" max="12548" width="4" style="161" customWidth="1"/>
    <col min="12549" max="12549" width="26.140625" style="161" customWidth="1"/>
    <col min="12550" max="12550" width="4.42578125" style="161" customWidth="1"/>
    <col min="12551" max="12551" width="26.5703125" style="161" customWidth="1"/>
    <col min="12552" max="12554" width="10.42578125" style="161" customWidth="1"/>
    <col min="12555" max="12560" width="9.140625" style="161"/>
    <col min="12561" max="12561" width="19.5703125" style="161" customWidth="1"/>
    <col min="12562" max="12564" width="8.7109375" style="161" customWidth="1"/>
    <col min="12565" max="12800" width="9.140625" style="161"/>
    <col min="12801" max="12801" width="1.7109375" style="161" customWidth="1"/>
    <col min="12802" max="12802" width="1.140625" style="161" customWidth="1"/>
    <col min="12803" max="12803" width="1" style="161" customWidth="1"/>
    <col min="12804" max="12804" width="4" style="161" customWidth="1"/>
    <col min="12805" max="12805" width="26.140625" style="161" customWidth="1"/>
    <col min="12806" max="12806" width="4.42578125" style="161" customWidth="1"/>
    <col min="12807" max="12807" width="26.5703125" style="161" customWidth="1"/>
    <col min="12808" max="12810" width="10.42578125" style="161" customWidth="1"/>
    <col min="12811" max="12816" width="9.140625" style="161"/>
    <col min="12817" max="12817" width="19.5703125" style="161" customWidth="1"/>
    <col min="12818" max="12820" width="8.7109375" style="161" customWidth="1"/>
    <col min="12821" max="13056" width="9.140625" style="161"/>
    <col min="13057" max="13057" width="1.7109375" style="161" customWidth="1"/>
    <col min="13058" max="13058" width="1.140625" style="161" customWidth="1"/>
    <col min="13059" max="13059" width="1" style="161" customWidth="1"/>
    <col min="13060" max="13060" width="4" style="161" customWidth="1"/>
    <col min="13061" max="13061" width="26.140625" style="161" customWidth="1"/>
    <col min="13062" max="13062" width="4.42578125" style="161" customWidth="1"/>
    <col min="13063" max="13063" width="26.5703125" style="161" customWidth="1"/>
    <col min="13064" max="13066" width="10.42578125" style="161" customWidth="1"/>
    <col min="13067" max="13072" width="9.140625" style="161"/>
    <col min="13073" max="13073" width="19.5703125" style="161" customWidth="1"/>
    <col min="13074" max="13076" width="8.7109375" style="161" customWidth="1"/>
    <col min="13077" max="13312" width="9.140625" style="161"/>
    <col min="13313" max="13313" width="1.7109375" style="161" customWidth="1"/>
    <col min="13314" max="13314" width="1.140625" style="161" customWidth="1"/>
    <col min="13315" max="13315" width="1" style="161" customWidth="1"/>
    <col min="13316" max="13316" width="4" style="161" customWidth="1"/>
    <col min="13317" max="13317" width="26.140625" style="161" customWidth="1"/>
    <col min="13318" max="13318" width="4.42578125" style="161" customWidth="1"/>
    <col min="13319" max="13319" width="26.5703125" style="161" customWidth="1"/>
    <col min="13320" max="13322" width="10.42578125" style="161" customWidth="1"/>
    <col min="13323" max="13328" width="9.140625" style="161"/>
    <col min="13329" max="13329" width="19.5703125" style="161" customWidth="1"/>
    <col min="13330" max="13332" width="8.7109375" style="161" customWidth="1"/>
    <col min="13333" max="13568" width="9.140625" style="161"/>
    <col min="13569" max="13569" width="1.7109375" style="161" customWidth="1"/>
    <col min="13570" max="13570" width="1.140625" style="161" customWidth="1"/>
    <col min="13571" max="13571" width="1" style="161" customWidth="1"/>
    <col min="13572" max="13572" width="4" style="161" customWidth="1"/>
    <col min="13573" max="13573" width="26.140625" style="161" customWidth="1"/>
    <col min="13574" max="13574" width="4.42578125" style="161" customWidth="1"/>
    <col min="13575" max="13575" width="26.5703125" style="161" customWidth="1"/>
    <col min="13576" max="13578" width="10.42578125" style="161" customWidth="1"/>
    <col min="13579" max="13584" width="9.140625" style="161"/>
    <col min="13585" max="13585" width="19.5703125" style="161" customWidth="1"/>
    <col min="13586" max="13588" width="8.7109375" style="161" customWidth="1"/>
    <col min="13589" max="13824" width="9.140625" style="161"/>
    <col min="13825" max="13825" width="1.7109375" style="161" customWidth="1"/>
    <col min="13826" max="13826" width="1.140625" style="161" customWidth="1"/>
    <col min="13827" max="13827" width="1" style="161" customWidth="1"/>
    <col min="13828" max="13828" width="4" style="161" customWidth="1"/>
    <col min="13829" max="13829" width="26.140625" style="161" customWidth="1"/>
    <col min="13830" max="13830" width="4.42578125" style="161" customWidth="1"/>
    <col min="13831" max="13831" width="26.5703125" style="161" customWidth="1"/>
    <col min="13832" max="13834" width="10.42578125" style="161" customWidth="1"/>
    <col min="13835" max="13840" width="9.140625" style="161"/>
    <col min="13841" max="13841" width="19.5703125" style="161" customWidth="1"/>
    <col min="13842" max="13844" width="8.7109375" style="161" customWidth="1"/>
    <col min="13845" max="14080" width="9.140625" style="161"/>
    <col min="14081" max="14081" width="1.7109375" style="161" customWidth="1"/>
    <col min="14082" max="14082" width="1.140625" style="161" customWidth="1"/>
    <col min="14083" max="14083" width="1" style="161" customWidth="1"/>
    <col min="14084" max="14084" width="4" style="161" customWidth="1"/>
    <col min="14085" max="14085" width="26.140625" style="161" customWidth="1"/>
    <col min="14086" max="14086" width="4.42578125" style="161" customWidth="1"/>
    <col min="14087" max="14087" width="26.5703125" style="161" customWidth="1"/>
    <col min="14088" max="14090" width="10.42578125" style="161" customWidth="1"/>
    <col min="14091" max="14096" width="9.140625" style="161"/>
    <col min="14097" max="14097" width="19.5703125" style="161" customWidth="1"/>
    <col min="14098" max="14100" width="8.7109375" style="161" customWidth="1"/>
    <col min="14101" max="14336" width="9.140625" style="161"/>
    <col min="14337" max="14337" width="1.7109375" style="161" customWidth="1"/>
    <col min="14338" max="14338" width="1.140625" style="161" customWidth="1"/>
    <col min="14339" max="14339" width="1" style="161" customWidth="1"/>
    <col min="14340" max="14340" width="4" style="161" customWidth="1"/>
    <col min="14341" max="14341" width="26.140625" style="161" customWidth="1"/>
    <col min="14342" max="14342" width="4.42578125" style="161" customWidth="1"/>
    <col min="14343" max="14343" width="26.5703125" style="161" customWidth="1"/>
    <col min="14344" max="14346" width="10.42578125" style="161" customWidth="1"/>
    <col min="14347" max="14352" width="9.140625" style="161"/>
    <col min="14353" max="14353" width="19.5703125" style="161" customWidth="1"/>
    <col min="14354" max="14356" width="8.7109375" style="161" customWidth="1"/>
    <col min="14357" max="14592" width="9.140625" style="161"/>
    <col min="14593" max="14593" width="1.7109375" style="161" customWidth="1"/>
    <col min="14594" max="14594" width="1.140625" style="161" customWidth="1"/>
    <col min="14595" max="14595" width="1" style="161" customWidth="1"/>
    <col min="14596" max="14596" width="4" style="161" customWidth="1"/>
    <col min="14597" max="14597" width="26.140625" style="161" customWidth="1"/>
    <col min="14598" max="14598" width="4.42578125" style="161" customWidth="1"/>
    <col min="14599" max="14599" width="26.5703125" style="161" customWidth="1"/>
    <col min="14600" max="14602" width="10.42578125" style="161" customWidth="1"/>
    <col min="14603" max="14608" width="9.140625" style="161"/>
    <col min="14609" max="14609" width="19.5703125" style="161" customWidth="1"/>
    <col min="14610" max="14612" width="8.7109375" style="161" customWidth="1"/>
    <col min="14613" max="14848" width="9.140625" style="161"/>
    <col min="14849" max="14849" width="1.7109375" style="161" customWidth="1"/>
    <col min="14850" max="14850" width="1.140625" style="161" customWidth="1"/>
    <col min="14851" max="14851" width="1" style="161" customWidth="1"/>
    <col min="14852" max="14852" width="4" style="161" customWidth="1"/>
    <col min="14853" max="14853" width="26.140625" style="161" customWidth="1"/>
    <col min="14854" max="14854" width="4.42578125" style="161" customWidth="1"/>
    <col min="14855" max="14855" width="26.5703125" style="161" customWidth="1"/>
    <col min="14856" max="14858" width="10.42578125" style="161" customWidth="1"/>
    <col min="14859" max="14864" width="9.140625" style="161"/>
    <col min="14865" max="14865" width="19.5703125" style="161" customWidth="1"/>
    <col min="14866" max="14868" width="8.7109375" style="161" customWidth="1"/>
    <col min="14869" max="15104" width="9.140625" style="161"/>
    <col min="15105" max="15105" width="1.7109375" style="161" customWidth="1"/>
    <col min="15106" max="15106" width="1.140625" style="161" customWidth="1"/>
    <col min="15107" max="15107" width="1" style="161" customWidth="1"/>
    <col min="15108" max="15108" width="4" style="161" customWidth="1"/>
    <col min="15109" max="15109" width="26.140625" style="161" customWidth="1"/>
    <col min="15110" max="15110" width="4.42578125" style="161" customWidth="1"/>
    <col min="15111" max="15111" width="26.5703125" style="161" customWidth="1"/>
    <col min="15112" max="15114" width="10.42578125" style="161" customWidth="1"/>
    <col min="15115" max="15120" width="9.140625" style="161"/>
    <col min="15121" max="15121" width="19.5703125" style="161" customWidth="1"/>
    <col min="15122" max="15124" width="8.7109375" style="161" customWidth="1"/>
    <col min="15125" max="15360" width="9.140625" style="161"/>
    <col min="15361" max="15361" width="1.7109375" style="161" customWidth="1"/>
    <col min="15362" max="15362" width="1.140625" style="161" customWidth="1"/>
    <col min="15363" max="15363" width="1" style="161" customWidth="1"/>
    <col min="15364" max="15364" width="4" style="161" customWidth="1"/>
    <col min="15365" max="15365" width="26.140625" style="161" customWidth="1"/>
    <col min="15366" max="15366" width="4.42578125" style="161" customWidth="1"/>
    <col min="15367" max="15367" width="26.5703125" style="161" customWidth="1"/>
    <col min="15368" max="15370" width="10.42578125" style="161" customWidth="1"/>
    <col min="15371" max="15376" width="9.140625" style="161"/>
    <col min="15377" max="15377" width="19.5703125" style="161" customWidth="1"/>
    <col min="15378" max="15380" width="8.7109375" style="161" customWidth="1"/>
    <col min="15381" max="15616" width="9.140625" style="161"/>
    <col min="15617" max="15617" width="1.7109375" style="161" customWidth="1"/>
    <col min="15618" max="15618" width="1.140625" style="161" customWidth="1"/>
    <col min="15619" max="15619" width="1" style="161" customWidth="1"/>
    <col min="15620" max="15620" width="4" style="161" customWidth="1"/>
    <col min="15621" max="15621" width="26.140625" style="161" customWidth="1"/>
    <col min="15622" max="15622" width="4.42578125" style="161" customWidth="1"/>
    <col min="15623" max="15623" width="26.5703125" style="161" customWidth="1"/>
    <col min="15624" max="15626" width="10.42578125" style="161" customWidth="1"/>
    <col min="15627" max="15632" width="9.140625" style="161"/>
    <col min="15633" max="15633" width="19.5703125" style="161" customWidth="1"/>
    <col min="15634" max="15636" width="8.7109375" style="161" customWidth="1"/>
    <col min="15637" max="15872" width="9.140625" style="161"/>
    <col min="15873" max="15873" width="1.7109375" style="161" customWidth="1"/>
    <col min="15874" max="15874" width="1.140625" style="161" customWidth="1"/>
    <col min="15875" max="15875" width="1" style="161" customWidth="1"/>
    <col min="15876" max="15876" width="4" style="161" customWidth="1"/>
    <col min="15877" max="15877" width="26.140625" style="161" customWidth="1"/>
    <col min="15878" max="15878" width="4.42578125" style="161" customWidth="1"/>
    <col min="15879" max="15879" width="26.5703125" style="161" customWidth="1"/>
    <col min="15880" max="15882" width="10.42578125" style="161" customWidth="1"/>
    <col min="15883" max="15888" width="9.140625" style="161"/>
    <col min="15889" max="15889" width="19.5703125" style="161" customWidth="1"/>
    <col min="15890" max="15892" width="8.7109375" style="161" customWidth="1"/>
    <col min="15893" max="16128" width="9.140625" style="161"/>
    <col min="16129" max="16129" width="1.7109375" style="161" customWidth="1"/>
    <col min="16130" max="16130" width="1.140625" style="161" customWidth="1"/>
    <col min="16131" max="16131" width="1" style="161" customWidth="1"/>
    <col min="16132" max="16132" width="4" style="161" customWidth="1"/>
    <col min="16133" max="16133" width="26.140625" style="161" customWidth="1"/>
    <col min="16134" max="16134" width="4.42578125" style="161" customWidth="1"/>
    <col min="16135" max="16135" width="26.5703125" style="161" customWidth="1"/>
    <col min="16136" max="16138" width="10.42578125" style="161" customWidth="1"/>
    <col min="16139" max="16144" width="9.140625" style="161"/>
    <col min="16145" max="16145" width="19.5703125" style="161" customWidth="1"/>
    <col min="16146" max="16148" width="8.7109375" style="161" customWidth="1"/>
    <col min="16149" max="16384" width="9.140625" style="161"/>
  </cols>
  <sheetData>
    <row r="1" spans="1:10" ht="12.75" customHeight="1">
      <c r="A1" s="159" t="s">
        <v>179</v>
      </c>
      <c r="B1" s="159"/>
      <c r="C1" s="159"/>
      <c r="D1" s="159"/>
      <c r="E1" s="159"/>
      <c r="F1" s="159"/>
      <c r="G1" s="159"/>
      <c r="H1" s="159"/>
      <c r="I1" s="159"/>
      <c r="J1" s="160"/>
    </row>
    <row r="2" spans="1:10">
      <c r="A2" s="159"/>
      <c r="B2" s="159"/>
      <c r="C2" s="159"/>
      <c r="D2" s="159"/>
      <c r="E2" s="159"/>
      <c r="F2" s="159"/>
      <c r="G2" s="159"/>
      <c r="H2" s="159"/>
      <c r="I2" s="159"/>
      <c r="J2" s="160"/>
    </row>
    <row r="3" spans="1:10" ht="12.75" customHeight="1">
      <c r="A3" s="163" t="s">
        <v>180</v>
      </c>
      <c r="B3" s="163"/>
      <c r="C3" s="163"/>
      <c r="D3" s="163"/>
      <c r="E3" s="163"/>
      <c r="F3" s="163"/>
      <c r="G3" s="164"/>
      <c r="H3" s="165" t="s">
        <v>181</v>
      </c>
      <c r="I3" s="165" t="s">
        <v>181</v>
      </c>
      <c r="J3" s="165" t="s">
        <v>181</v>
      </c>
    </row>
    <row r="4" spans="1:10" ht="12.75">
      <c r="A4" s="163"/>
      <c r="B4" s="163"/>
      <c r="C4" s="163"/>
      <c r="D4" s="163"/>
      <c r="E4" s="163"/>
      <c r="F4" s="163"/>
      <c r="G4" s="164"/>
      <c r="H4" s="166" t="s">
        <v>182</v>
      </c>
      <c r="I4" s="166" t="s">
        <v>183</v>
      </c>
      <c r="J4" s="166" t="s">
        <v>184</v>
      </c>
    </row>
    <row r="5" spans="1:10" ht="12" customHeight="1">
      <c r="A5" s="167"/>
      <c r="B5" s="168" t="s">
        <v>185</v>
      </c>
      <c r="C5" s="167"/>
      <c r="D5" s="167"/>
      <c r="E5" s="167"/>
      <c r="F5" s="167"/>
      <c r="G5" s="169"/>
      <c r="H5" s="170">
        <v>113.69705415502018</v>
      </c>
      <c r="I5" s="170">
        <v>106.84176413617263</v>
      </c>
      <c r="J5" s="170">
        <v>99.849186733338072</v>
      </c>
    </row>
    <row r="6" spans="1:10" ht="12" customHeight="1">
      <c r="A6" s="171" t="s">
        <v>186</v>
      </c>
      <c r="B6" s="171"/>
      <c r="C6" s="167"/>
      <c r="D6" s="167"/>
      <c r="E6" s="167"/>
      <c r="F6" s="172"/>
      <c r="G6" s="169"/>
      <c r="H6" s="173">
        <v>115.29708947604963</v>
      </c>
      <c r="I6" s="173">
        <v>112.66697441769433</v>
      </c>
      <c r="J6" s="173">
        <v>99.325550015301673</v>
      </c>
    </row>
    <row r="7" spans="1:10" ht="12" customHeight="1">
      <c r="A7" s="171"/>
      <c r="B7" s="167" t="s">
        <v>187</v>
      </c>
      <c r="C7" s="171"/>
      <c r="D7" s="167"/>
      <c r="E7" s="167"/>
      <c r="F7" s="172"/>
      <c r="G7" s="169"/>
      <c r="H7" s="174">
        <v>115.45288547960114</v>
      </c>
      <c r="I7" s="174">
        <v>112.71854466558872</v>
      </c>
      <c r="J7" s="174">
        <v>99.257698986893999</v>
      </c>
    </row>
    <row r="8" spans="1:10" ht="12" customHeight="1">
      <c r="A8" s="171"/>
      <c r="B8" s="171"/>
      <c r="C8" s="167" t="s">
        <v>188</v>
      </c>
      <c r="D8" s="167"/>
      <c r="E8" s="175"/>
      <c r="F8" s="172"/>
      <c r="G8" s="169"/>
      <c r="H8" s="174">
        <v>123.11673643101453</v>
      </c>
      <c r="I8" s="174">
        <v>116.75505448524586</v>
      </c>
      <c r="J8" s="174">
        <v>100.45821292618197</v>
      </c>
    </row>
    <row r="9" spans="1:10" ht="12" customHeight="1">
      <c r="A9" s="171"/>
      <c r="B9" s="171"/>
      <c r="C9" s="167" t="s">
        <v>189</v>
      </c>
      <c r="D9" s="176"/>
      <c r="E9" s="175"/>
      <c r="F9" s="172"/>
      <c r="G9" s="169"/>
      <c r="H9" s="174">
        <v>94.881222784553671</v>
      </c>
      <c r="I9" s="174">
        <v>107.91660257280817</v>
      </c>
      <c r="J9" s="174">
        <v>95.32509968293688</v>
      </c>
    </row>
    <row r="10" spans="1:10" ht="12" customHeight="1">
      <c r="A10" s="171"/>
      <c r="B10" s="171"/>
      <c r="C10" s="177" t="s">
        <v>190</v>
      </c>
      <c r="D10" s="176"/>
      <c r="E10" s="167"/>
      <c r="F10" s="167"/>
      <c r="G10" s="169"/>
      <c r="H10" s="174">
        <v>129.73573127349124</v>
      </c>
      <c r="I10" s="174">
        <v>97.496508093144541</v>
      </c>
      <c r="J10" s="174">
        <v>95.083319332678514</v>
      </c>
    </row>
    <row r="11" spans="1:10" ht="12" customHeight="1">
      <c r="A11" s="171"/>
      <c r="B11" s="171"/>
      <c r="C11" s="177" t="s">
        <v>191</v>
      </c>
      <c r="D11" s="176"/>
      <c r="E11" s="167"/>
      <c r="F11" s="167"/>
      <c r="G11" s="169"/>
      <c r="H11" s="174">
        <v>105.76268045031296</v>
      </c>
      <c r="I11" s="174">
        <v>102.8149351973332</v>
      </c>
      <c r="J11" s="174">
        <v>101.2455937875791</v>
      </c>
    </row>
    <row r="12" spans="1:10" ht="12" customHeight="1">
      <c r="A12" s="178"/>
      <c r="B12" s="178"/>
      <c r="C12" s="177" t="s">
        <v>192</v>
      </c>
      <c r="D12" s="176"/>
      <c r="E12" s="179"/>
      <c r="F12" s="179"/>
      <c r="G12" s="169"/>
      <c r="H12" s="174">
        <v>127.14298981513856</v>
      </c>
      <c r="I12" s="174">
        <v>98.085202719696667</v>
      </c>
      <c r="J12" s="174">
        <v>100.04247851253783</v>
      </c>
    </row>
    <row r="13" spans="1:10" ht="12" customHeight="1">
      <c r="A13" s="178"/>
      <c r="B13" s="178"/>
      <c r="C13" s="177" t="s">
        <v>193</v>
      </c>
      <c r="D13" s="176"/>
      <c r="E13" s="179"/>
      <c r="F13" s="179"/>
      <c r="G13" s="169"/>
      <c r="H13" s="174">
        <v>148.44216741347373</v>
      </c>
      <c r="I13" s="174">
        <v>144.35683889812353</v>
      </c>
      <c r="J13" s="174">
        <v>106.99359787913043</v>
      </c>
    </row>
    <row r="14" spans="1:10" ht="12" customHeight="1">
      <c r="A14" s="171"/>
      <c r="B14" s="171"/>
      <c r="C14" s="176" t="s">
        <v>194</v>
      </c>
      <c r="D14" s="176"/>
      <c r="E14" s="176"/>
      <c r="F14" s="176"/>
      <c r="G14" s="169"/>
      <c r="H14" s="180">
        <v>116.55644860498542</v>
      </c>
      <c r="I14" s="180">
        <v>110.09594028379833</v>
      </c>
      <c r="J14" s="180">
        <v>101.66008915276163</v>
      </c>
    </row>
    <row r="15" spans="1:10" ht="12" customHeight="1">
      <c r="A15" s="171"/>
      <c r="B15" s="171"/>
      <c r="C15" s="167" t="s">
        <v>195</v>
      </c>
      <c r="D15" s="176"/>
      <c r="E15" s="167"/>
      <c r="F15" s="167"/>
      <c r="G15" s="169"/>
      <c r="H15" s="174">
        <v>114.09703411023429</v>
      </c>
      <c r="I15" s="174">
        <v>109.97042457879201</v>
      </c>
      <c r="J15" s="174">
        <v>99.280011758523855</v>
      </c>
    </row>
    <row r="16" spans="1:10" ht="12" customHeight="1">
      <c r="A16" s="171"/>
      <c r="B16" s="167" t="s">
        <v>196</v>
      </c>
      <c r="C16" s="171"/>
      <c r="D16" s="176"/>
      <c r="E16" s="167"/>
      <c r="F16" s="167"/>
      <c r="G16" s="169"/>
      <c r="H16" s="174">
        <v>110.28807894243985</v>
      </c>
      <c r="I16" s="174">
        <v>110.95839231336015</v>
      </c>
      <c r="J16" s="174">
        <v>101.66456877985348</v>
      </c>
    </row>
    <row r="17" spans="1:20" ht="12" customHeight="1">
      <c r="A17" s="181" t="s">
        <v>197</v>
      </c>
      <c r="B17" s="171"/>
      <c r="C17" s="167"/>
      <c r="D17" s="176"/>
      <c r="E17" s="167"/>
      <c r="F17" s="167"/>
      <c r="G17" s="169"/>
      <c r="H17" s="173">
        <v>117.4097692532203</v>
      </c>
      <c r="I17" s="173">
        <v>102.13932247237727</v>
      </c>
      <c r="J17" s="173">
        <v>100.83004272626648</v>
      </c>
    </row>
    <row r="18" spans="1:20" ht="12" customHeight="1">
      <c r="A18" s="171"/>
      <c r="B18" s="167" t="s">
        <v>198</v>
      </c>
      <c r="C18" s="171"/>
      <c r="D18" s="176"/>
      <c r="E18" s="167"/>
      <c r="F18" s="167"/>
      <c r="G18" s="169"/>
      <c r="H18" s="174">
        <v>111.57882544078657</v>
      </c>
      <c r="I18" s="174">
        <v>103.27825748514815</v>
      </c>
      <c r="J18" s="174">
        <v>100</v>
      </c>
    </row>
    <row r="19" spans="1:20" ht="12" customHeight="1">
      <c r="A19" s="171"/>
      <c r="B19" s="167" t="s">
        <v>199</v>
      </c>
      <c r="C19" s="171"/>
      <c r="D19" s="176"/>
      <c r="E19" s="167"/>
      <c r="F19" s="167"/>
      <c r="G19" s="169"/>
      <c r="H19" s="174">
        <v>124.35584046032942</v>
      </c>
      <c r="I19" s="174">
        <v>100.94942412595336</v>
      </c>
      <c r="J19" s="174">
        <v>101.73260376288667</v>
      </c>
    </row>
    <row r="20" spans="1:20" ht="12" customHeight="1">
      <c r="A20" s="171" t="s">
        <v>200</v>
      </c>
      <c r="B20" s="171"/>
      <c r="C20" s="167"/>
      <c r="D20" s="176"/>
      <c r="E20" s="167"/>
      <c r="F20" s="167"/>
      <c r="G20" s="169"/>
      <c r="H20" s="173">
        <v>116.83719634341657</v>
      </c>
      <c r="I20" s="173">
        <v>102.67310734623027</v>
      </c>
      <c r="J20" s="173">
        <v>99.980080619241903</v>
      </c>
    </row>
    <row r="21" spans="1:20" ht="12" customHeight="1">
      <c r="A21" s="171"/>
      <c r="B21" s="167" t="s">
        <v>201</v>
      </c>
      <c r="C21" s="171"/>
      <c r="D21" s="176"/>
      <c r="E21" s="167"/>
      <c r="F21" s="167"/>
      <c r="G21" s="169"/>
      <c r="H21" s="174">
        <v>123.85871353552156</v>
      </c>
      <c r="I21" s="174">
        <v>101.87002398162879</v>
      </c>
      <c r="J21" s="174">
        <v>99.974283552587835</v>
      </c>
    </row>
    <row r="22" spans="1:20" ht="12" customHeight="1">
      <c r="A22" s="171"/>
      <c r="B22" s="171"/>
      <c r="C22" s="177" t="s">
        <v>202</v>
      </c>
      <c r="D22" s="176"/>
      <c r="E22" s="167"/>
      <c r="F22" s="179"/>
      <c r="G22" s="169"/>
      <c r="H22" s="174">
        <v>131.70851052748489</v>
      </c>
      <c r="I22" s="174">
        <v>108.91838232634863</v>
      </c>
      <c r="J22" s="174">
        <v>102.81745171117325</v>
      </c>
    </row>
    <row r="23" spans="1:20" ht="12" customHeight="1">
      <c r="A23" s="171"/>
      <c r="B23" s="171"/>
      <c r="C23" s="177" t="s">
        <v>203</v>
      </c>
      <c r="D23" s="176"/>
      <c r="E23" s="167"/>
      <c r="F23" s="167"/>
      <c r="G23" s="169"/>
      <c r="H23" s="174">
        <v>123.68642121219193</v>
      </c>
      <c r="I23" s="174">
        <v>101.36589102134221</v>
      </c>
      <c r="J23" s="174">
        <v>99.792616931323181</v>
      </c>
    </row>
    <row r="24" spans="1:20" ht="12" customHeight="1">
      <c r="A24" s="171"/>
      <c r="B24" s="171"/>
      <c r="C24" s="167" t="s">
        <v>204</v>
      </c>
      <c r="D24" s="176"/>
      <c r="E24" s="182"/>
      <c r="F24" s="167"/>
      <c r="G24" s="169"/>
      <c r="H24" s="174">
        <v>106.19754056965776</v>
      </c>
      <c r="I24" s="174">
        <v>106.96459010596639</v>
      </c>
      <c r="J24" s="174">
        <v>100</v>
      </c>
    </row>
    <row r="25" spans="1:20" ht="12" customHeight="1">
      <c r="A25" s="178"/>
      <c r="B25" s="167" t="s">
        <v>205</v>
      </c>
      <c r="C25" s="171"/>
      <c r="D25" s="176"/>
      <c r="E25" s="183"/>
      <c r="F25" s="179"/>
      <c r="G25" s="169"/>
      <c r="H25" s="174">
        <v>97.792803365536429</v>
      </c>
      <c r="I25" s="174">
        <v>105.53102842603381</v>
      </c>
      <c r="J25" s="174">
        <v>100</v>
      </c>
    </row>
    <row r="26" spans="1:20" ht="12" customHeight="1">
      <c r="A26" s="171" t="s">
        <v>206</v>
      </c>
      <c r="B26" s="171"/>
      <c r="C26" s="167"/>
      <c r="D26" s="176"/>
      <c r="E26" s="182"/>
      <c r="F26" s="167"/>
      <c r="G26" s="169"/>
      <c r="H26" s="173">
        <v>105.85391249984791</v>
      </c>
      <c r="I26" s="173">
        <v>100.36091538065929</v>
      </c>
      <c r="J26" s="173">
        <v>100.01965131751041</v>
      </c>
    </row>
    <row r="27" spans="1:20" ht="12" customHeight="1">
      <c r="A27" s="171"/>
      <c r="B27" s="177" t="s">
        <v>207</v>
      </c>
      <c r="C27" s="167"/>
      <c r="D27" s="176"/>
      <c r="E27" s="182"/>
      <c r="F27" s="167"/>
      <c r="G27" s="169"/>
      <c r="H27" s="174">
        <v>118.75</v>
      </c>
      <c r="I27" s="174">
        <v>100</v>
      </c>
      <c r="J27" s="174">
        <v>100</v>
      </c>
    </row>
    <row r="28" spans="1:20" ht="12" customHeight="1">
      <c r="A28" s="171"/>
      <c r="B28" s="177" t="s">
        <v>208</v>
      </c>
      <c r="C28" s="177"/>
      <c r="D28" s="176"/>
      <c r="E28" s="182"/>
      <c r="F28" s="167"/>
      <c r="G28" s="169"/>
      <c r="H28" s="174">
        <v>110.32677626267522</v>
      </c>
      <c r="I28" s="174">
        <v>107.93682961100953</v>
      </c>
      <c r="J28" s="174">
        <v>100.403358487315</v>
      </c>
    </row>
    <row r="29" spans="1:20" ht="12" customHeight="1">
      <c r="A29" s="178"/>
      <c r="B29" s="177" t="s">
        <v>209</v>
      </c>
      <c r="C29" s="177"/>
      <c r="D29" s="167"/>
      <c r="E29" s="183"/>
      <c r="F29" s="179"/>
      <c r="G29" s="169"/>
      <c r="H29" s="174">
        <v>100</v>
      </c>
      <c r="I29" s="174">
        <v>100</v>
      </c>
      <c r="J29" s="174">
        <v>100</v>
      </c>
    </row>
    <row r="30" spans="1:20" ht="12" customHeight="1">
      <c r="A30" s="184"/>
      <c r="B30" s="185" t="s">
        <v>210</v>
      </c>
      <c r="C30" s="185"/>
      <c r="D30" s="186"/>
      <c r="E30" s="187"/>
      <c r="F30" s="188"/>
      <c r="G30" s="189"/>
      <c r="H30" s="190">
        <v>108.55584442061445</v>
      </c>
      <c r="I30" s="190">
        <v>100</v>
      </c>
      <c r="J30" s="190">
        <v>100</v>
      </c>
    </row>
    <row r="31" spans="1:20" ht="78.75" customHeight="1">
      <c r="A31" s="178"/>
      <c r="B31" s="177"/>
      <c r="C31" s="177"/>
      <c r="D31" s="167"/>
      <c r="E31" s="183"/>
      <c r="F31" s="179"/>
      <c r="G31" s="169"/>
      <c r="H31" s="191"/>
      <c r="I31" s="191"/>
      <c r="J31" s="191"/>
    </row>
    <row r="32" spans="1:20" ht="14.25" customHeight="1">
      <c r="A32" s="178"/>
      <c r="B32" s="177"/>
      <c r="C32" s="177"/>
      <c r="D32" s="167"/>
      <c r="E32" s="183"/>
      <c r="F32" s="179"/>
      <c r="G32" s="169"/>
      <c r="H32" s="191"/>
      <c r="I32" s="191"/>
      <c r="J32" s="191"/>
      <c r="K32" s="192" t="s">
        <v>180</v>
      </c>
      <c r="L32" s="192"/>
      <c r="M32" s="192"/>
      <c r="N32" s="192"/>
      <c r="O32" s="192"/>
      <c r="P32" s="192"/>
      <c r="Q32" s="192"/>
      <c r="R32" s="165" t="s">
        <v>181</v>
      </c>
      <c r="S32" s="165" t="s">
        <v>181</v>
      </c>
      <c r="T32" s="165" t="s">
        <v>181</v>
      </c>
    </row>
    <row r="33" spans="1:20" ht="13.5" customHeight="1">
      <c r="A33" s="178"/>
      <c r="B33" s="177"/>
      <c r="C33" s="177"/>
      <c r="D33" s="167"/>
      <c r="E33" s="183"/>
      <c r="F33" s="179"/>
      <c r="G33" s="169"/>
      <c r="H33" s="191"/>
      <c r="I33" s="191"/>
      <c r="J33" s="191"/>
      <c r="K33" s="193"/>
      <c r="L33" s="193"/>
      <c r="M33" s="193"/>
      <c r="N33" s="193"/>
      <c r="O33" s="193"/>
      <c r="P33" s="193"/>
      <c r="Q33" s="193"/>
      <c r="R33" s="166" t="s">
        <v>182</v>
      </c>
      <c r="S33" s="166" t="s">
        <v>183</v>
      </c>
      <c r="T33" s="166" t="s">
        <v>184</v>
      </c>
    </row>
    <row r="34" spans="1:20" ht="12.75" customHeight="1">
      <c r="K34" s="171" t="s">
        <v>211</v>
      </c>
      <c r="L34" s="171"/>
      <c r="M34" s="167"/>
      <c r="N34" s="167"/>
      <c r="O34" s="182"/>
      <c r="P34" s="167"/>
      <c r="Q34" s="169"/>
      <c r="R34" s="194">
        <v>115.7353209667654</v>
      </c>
      <c r="S34" s="194">
        <v>109.44077883190222</v>
      </c>
      <c r="T34" s="194">
        <v>100.84026425624424</v>
      </c>
    </row>
    <row r="35" spans="1:20" ht="12.75" customHeight="1">
      <c r="K35" s="171"/>
      <c r="L35" s="176" t="s">
        <v>212</v>
      </c>
      <c r="M35" s="195"/>
      <c r="N35" s="195"/>
      <c r="O35" s="195"/>
      <c r="P35" s="195"/>
      <c r="Q35" s="169"/>
      <c r="R35" s="196">
        <v>122.19425921514409</v>
      </c>
      <c r="S35" s="196">
        <v>113.25974721039131</v>
      </c>
      <c r="T35" s="196">
        <v>101.29782528822639</v>
      </c>
    </row>
    <row r="36" spans="1:20" ht="12.75" customHeight="1">
      <c r="K36" s="197"/>
      <c r="L36" s="198" t="s">
        <v>213</v>
      </c>
      <c r="M36" s="199"/>
      <c r="N36" s="200"/>
      <c r="O36" s="201"/>
      <c r="P36" s="199"/>
      <c r="Q36" s="169"/>
      <c r="R36" s="202">
        <v>116.43952026161477</v>
      </c>
      <c r="S36" s="202">
        <v>102.23675479676177</v>
      </c>
      <c r="T36" s="202">
        <v>100.46164601224481</v>
      </c>
    </row>
    <row r="37" spans="1:20" ht="12.75" customHeight="1">
      <c r="K37" s="171"/>
      <c r="L37" s="203" t="s">
        <v>214</v>
      </c>
      <c r="M37" s="167"/>
      <c r="N37" s="167"/>
      <c r="O37" s="182"/>
      <c r="P37" s="167"/>
      <c r="Q37" s="169"/>
      <c r="R37" s="204">
        <v>102.24429675851658</v>
      </c>
      <c r="S37" s="204">
        <v>101.11908848155863</v>
      </c>
      <c r="T37" s="204">
        <v>101.2452208879503</v>
      </c>
    </row>
    <row r="38" spans="1:20" ht="12.75" customHeight="1">
      <c r="K38" s="171"/>
      <c r="L38" s="203" t="s">
        <v>215</v>
      </c>
      <c r="M38" s="167"/>
      <c r="N38" s="176"/>
      <c r="O38" s="182"/>
      <c r="P38" s="167"/>
      <c r="Q38" s="169"/>
      <c r="R38" s="204">
        <v>120.52427115215806</v>
      </c>
      <c r="S38" s="204">
        <v>110.29480448903706</v>
      </c>
      <c r="T38" s="204">
        <v>98.874878272081077</v>
      </c>
    </row>
    <row r="39" spans="1:20" ht="12.75" customHeight="1">
      <c r="K39" s="171"/>
      <c r="L39" s="176" t="s">
        <v>216</v>
      </c>
      <c r="M39" s="195"/>
      <c r="N39" s="195"/>
      <c r="O39" s="195"/>
      <c r="P39" s="195"/>
      <c r="Q39" s="169"/>
      <c r="R39" s="196">
        <v>104.77989794992921</v>
      </c>
      <c r="S39" s="196">
        <v>109.67713549003825</v>
      </c>
      <c r="T39" s="196">
        <v>100</v>
      </c>
    </row>
    <row r="40" spans="1:20" ht="12.75" customHeight="1">
      <c r="K40" s="171"/>
      <c r="L40" s="176" t="s">
        <v>217</v>
      </c>
      <c r="M40" s="195"/>
      <c r="N40" s="195"/>
      <c r="O40" s="195"/>
      <c r="P40" s="195"/>
      <c r="Q40" s="169"/>
      <c r="R40" s="196">
        <v>107.91791617593942</v>
      </c>
      <c r="S40" s="196">
        <v>108.88753438951093</v>
      </c>
      <c r="T40" s="196">
        <v>100.45511703481526</v>
      </c>
    </row>
    <row r="41" spans="1:20" ht="12.75" customHeight="1">
      <c r="K41" s="171" t="s">
        <v>218</v>
      </c>
      <c r="L41" s="171"/>
      <c r="M41" s="167"/>
      <c r="N41" s="176"/>
      <c r="O41" s="182"/>
      <c r="P41" s="167"/>
      <c r="Q41" s="169"/>
      <c r="R41" s="194">
        <v>109.81789349751926</v>
      </c>
      <c r="S41" s="194">
        <v>109.28533151365183</v>
      </c>
      <c r="T41" s="194">
        <v>100.15612970578643</v>
      </c>
    </row>
    <row r="42" spans="1:20" ht="12.75" customHeight="1">
      <c r="K42" s="171"/>
      <c r="L42" s="167" t="s">
        <v>219</v>
      </c>
      <c r="M42" s="171"/>
      <c r="N42" s="176"/>
      <c r="O42" s="182"/>
      <c r="P42" s="167"/>
      <c r="Q42" s="169"/>
      <c r="R42" s="204">
        <v>113.67956419924003</v>
      </c>
      <c r="S42" s="204">
        <v>112.91289892831693</v>
      </c>
      <c r="T42" s="204">
        <v>100.21026397370505</v>
      </c>
    </row>
    <row r="43" spans="1:20" ht="12.75" customHeight="1">
      <c r="K43" s="171"/>
      <c r="L43" s="167" t="s">
        <v>220</v>
      </c>
      <c r="M43" s="167"/>
      <c r="N43" s="176"/>
      <c r="O43" s="183"/>
      <c r="P43" s="167"/>
      <c r="Q43" s="169"/>
      <c r="R43" s="204">
        <v>100</v>
      </c>
      <c r="S43" s="204">
        <v>100</v>
      </c>
      <c r="T43" s="204">
        <v>100</v>
      </c>
    </row>
    <row r="44" spans="1:20" ht="12.75" customHeight="1">
      <c r="K44" s="171"/>
      <c r="L44" s="167" t="s">
        <v>221</v>
      </c>
      <c r="M44" s="167"/>
      <c r="N44" s="176"/>
      <c r="O44" s="205"/>
      <c r="P44" s="167"/>
      <c r="Q44" s="169"/>
      <c r="R44" s="204">
        <v>100</v>
      </c>
      <c r="S44" s="204">
        <v>100</v>
      </c>
      <c r="T44" s="204">
        <v>100</v>
      </c>
    </row>
    <row r="45" spans="1:20" ht="12.75" customHeight="1">
      <c r="K45" s="171" t="s">
        <v>222</v>
      </c>
      <c r="L45" s="171"/>
      <c r="M45" s="167"/>
      <c r="N45" s="176"/>
      <c r="O45" s="206"/>
      <c r="P45" s="167"/>
      <c r="Q45" s="169"/>
      <c r="R45" s="194">
        <v>107.24028638593256</v>
      </c>
      <c r="S45" s="194">
        <v>106.35363484407479</v>
      </c>
      <c r="T45" s="194">
        <v>100</v>
      </c>
    </row>
    <row r="46" spans="1:20" ht="12.75" customHeight="1">
      <c r="K46" s="171"/>
      <c r="L46" s="167" t="s">
        <v>223</v>
      </c>
      <c r="M46" s="167"/>
      <c r="N46" s="176"/>
      <c r="O46" s="206"/>
      <c r="P46" s="167"/>
      <c r="Q46" s="169"/>
      <c r="R46" s="204">
        <v>122.57679884436105</v>
      </c>
      <c r="S46" s="204">
        <v>119.00244689565184</v>
      </c>
      <c r="T46" s="204">
        <v>100</v>
      </c>
    </row>
    <row r="47" spans="1:20" ht="12.75" customHeight="1">
      <c r="K47" s="171"/>
      <c r="L47" s="167" t="s">
        <v>224</v>
      </c>
      <c r="M47" s="167"/>
      <c r="N47" s="176"/>
      <c r="O47" s="206"/>
      <c r="P47" s="167"/>
      <c r="Q47" s="169"/>
      <c r="R47" s="204">
        <v>103.27238777258525</v>
      </c>
      <c r="S47" s="204">
        <v>102.9066956431916</v>
      </c>
      <c r="T47" s="204">
        <v>100</v>
      </c>
    </row>
    <row r="48" spans="1:20" ht="12.75" customHeight="1">
      <c r="K48" s="171"/>
      <c r="L48" s="167" t="s">
        <v>225</v>
      </c>
      <c r="M48" s="167"/>
      <c r="N48" s="176"/>
      <c r="O48" s="206"/>
      <c r="P48" s="167"/>
      <c r="Q48" s="169"/>
      <c r="R48" s="204">
        <v>115.1770741669124</v>
      </c>
      <c r="S48" s="204">
        <v>115.1770741669124</v>
      </c>
      <c r="T48" s="204">
        <v>100</v>
      </c>
    </row>
    <row r="49" spans="11:20" ht="12.75" customHeight="1">
      <c r="K49" s="171" t="s">
        <v>226</v>
      </c>
      <c r="L49" s="171"/>
      <c r="M49" s="167"/>
      <c r="N49" s="176"/>
      <c r="O49" s="206"/>
      <c r="P49" s="167"/>
      <c r="Q49" s="169"/>
      <c r="R49" s="194">
        <v>99.310429654312955</v>
      </c>
      <c r="S49" s="194">
        <v>99.790517432935189</v>
      </c>
      <c r="T49" s="194">
        <v>100</v>
      </c>
    </row>
    <row r="50" spans="11:20" ht="12.75" customHeight="1">
      <c r="K50" s="171" t="s">
        <v>227</v>
      </c>
      <c r="L50" s="171"/>
      <c r="M50" s="167"/>
      <c r="N50" s="167"/>
      <c r="O50" s="205"/>
      <c r="P50" s="167"/>
      <c r="Q50" s="169"/>
      <c r="R50" s="194">
        <v>117.96407160460764</v>
      </c>
      <c r="S50" s="194">
        <v>104.69673282158733</v>
      </c>
      <c r="T50" s="194">
        <v>100</v>
      </c>
    </row>
    <row r="51" spans="11:20" ht="12.75" customHeight="1">
      <c r="K51" s="171"/>
      <c r="L51" s="176" t="s">
        <v>228</v>
      </c>
      <c r="M51" s="195"/>
      <c r="N51" s="195"/>
      <c r="O51" s="195"/>
      <c r="P51" s="195"/>
      <c r="Q51" s="169"/>
      <c r="R51" s="196">
        <v>99.337107820144894</v>
      </c>
      <c r="S51" s="196">
        <v>99.673540882585371</v>
      </c>
      <c r="T51" s="196">
        <v>100</v>
      </c>
    </row>
    <row r="52" spans="11:20" ht="12.75" customHeight="1">
      <c r="K52" s="171"/>
      <c r="L52" s="167" t="s">
        <v>229</v>
      </c>
      <c r="M52" s="167"/>
      <c r="N52" s="176"/>
      <c r="O52" s="182"/>
      <c r="P52" s="167"/>
      <c r="Q52" s="169"/>
      <c r="R52" s="204">
        <v>107.1167204943082</v>
      </c>
      <c r="S52" s="204">
        <v>105.18381247113993</v>
      </c>
      <c r="T52" s="204">
        <v>100</v>
      </c>
    </row>
    <row r="53" spans="11:20" ht="12.75" customHeight="1">
      <c r="K53" s="171"/>
      <c r="L53" s="167" t="s">
        <v>230</v>
      </c>
      <c r="M53" s="167"/>
      <c r="N53" s="176"/>
      <c r="O53" s="182"/>
      <c r="P53" s="167"/>
      <c r="Q53" s="169"/>
      <c r="R53" s="204">
        <v>121.37311427900219</v>
      </c>
      <c r="S53" s="204">
        <v>105.00613957681341</v>
      </c>
      <c r="T53" s="204">
        <v>100</v>
      </c>
    </row>
    <row r="54" spans="11:20" ht="12.75" customHeight="1">
      <c r="K54" s="171" t="s">
        <v>231</v>
      </c>
      <c r="L54" s="171"/>
      <c r="M54" s="167"/>
      <c r="N54" s="176"/>
      <c r="O54" s="182"/>
      <c r="P54" s="167"/>
      <c r="Q54" s="169"/>
      <c r="R54" s="194">
        <v>113.92255892255893</v>
      </c>
      <c r="S54" s="194">
        <v>100.01064100214595</v>
      </c>
      <c r="T54" s="194">
        <v>100</v>
      </c>
    </row>
    <row r="55" spans="11:20" ht="12.75" customHeight="1">
      <c r="K55" s="171" t="s">
        <v>232</v>
      </c>
      <c r="L55" s="171"/>
      <c r="M55" s="167"/>
      <c r="N55" s="176"/>
      <c r="O55" s="182"/>
      <c r="P55" s="167"/>
      <c r="Q55" s="169"/>
      <c r="R55" s="194">
        <v>116.2543894705625</v>
      </c>
      <c r="S55" s="194">
        <v>109.8639529625915</v>
      </c>
      <c r="T55" s="194">
        <v>100</v>
      </c>
    </row>
    <row r="56" spans="11:20" ht="12.75" customHeight="1">
      <c r="K56" s="171"/>
      <c r="L56" s="167" t="s">
        <v>233</v>
      </c>
      <c r="M56" s="167"/>
      <c r="N56" s="176"/>
      <c r="O56" s="182"/>
      <c r="P56" s="167"/>
      <c r="Q56" s="169"/>
      <c r="R56" s="204">
        <v>110.57725115147096</v>
      </c>
      <c r="S56" s="204">
        <v>107.95608962300003</v>
      </c>
      <c r="T56" s="204">
        <v>100</v>
      </c>
    </row>
    <row r="57" spans="11:20" ht="12.75" customHeight="1">
      <c r="K57" s="171"/>
      <c r="L57" s="167" t="s">
        <v>234</v>
      </c>
      <c r="M57" s="167"/>
      <c r="N57" s="176"/>
      <c r="O57" s="206"/>
      <c r="P57" s="167"/>
      <c r="Q57" s="169"/>
      <c r="R57" s="204">
        <v>120.98765432098766</v>
      </c>
      <c r="S57" s="204">
        <v>111.36363636363637</v>
      </c>
      <c r="T57" s="204">
        <v>100</v>
      </c>
    </row>
    <row r="58" spans="11:20" ht="12.75" customHeight="1">
      <c r="K58" s="171" t="s">
        <v>235</v>
      </c>
      <c r="L58" s="171"/>
      <c r="M58" s="167"/>
      <c r="N58" s="176"/>
      <c r="O58" s="206"/>
      <c r="P58" s="167"/>
      <c r="Q58" s="169"/>
      <c r="R58" s="194">
        <v>118.65631885253943</v>
      </c>
      <c r="S58" s="194">
        <v>109.45749268524531</v>
      </c>
      <c r="T58" s="194">
        <v>100</v>
      </c>
    </row>
    <row r="59" spans="11:20" ht="12.75" customHeight="1">
      <c r="K59" s="171"/>
      <c r="L59" s="167" t="s">
        <v>236</v>
      </c>
      <c r="M59" s="167"/>
      <c r="N59" s="176"/>
      <c r="O59" s="206"/>
      <c r="P59" s="167"/>
      <c r="Q59" s="169"/>
      <c r="R59" s="204">
        <v>119.24002063513672</v>
      </c>
      <c r="S59" s="204">
        <v>108.99961557887987</v>
      </c>
      <c r="T59" s="204">
        <v>100</v>
      </c>
    </row>
    <row r="60" spans="11:20" ht="12.75" customHeight="1">
      <c r="K60" s="171"/>
      <c r="L60" s="167" t="s">
        <v>237</v>
      </c>
      <c r="M60" s="167"/>
      <c r="N60" s="176"/>
      <c r="O60" s="205"/>
      <c r="P60" s="167"/>
      <c r="Q60" s="169"/>
      <c r="R60" s="204">
        <v>113.62099065967072</v>
      </c>
      <c r="S60" s="204">
        <v>116.06384873333198</v>
      </c>
      <c r="T60" s="204">
        <v>100</v>
      </c>
    </row>
    <row r="61" spans="11:20" ht="12.75" customHeight="1">
      <c r="K61" s="207"/>
      <c r="L61" s="186" t="s">
        <v>238</v>
      </c>
      <c r="M61" s="186"/>
      <c r="N61" s="208"/>
      <c r="O61" s="209"/>
      <c r="P61" s="186"/>
      <c r="Q61" s="189"/>
      <c r="R61" s="210">
        <v>100</v>
      </c>
      <c r="S61" s="210">
        <v>100</v>
      </c>
      <c r="T61" s="210">
        <v>100</v>
      </c>
    </row>
  </sheetData>
  <mergeCells count="3">
    <mergeCell ref="A1:I2"/>
    <mergeCell ref="A3:G4"/>
    <mergeCell ref="K32:Q33"/>
  </mergeCells>
  <conditionalFormatting sqref="K34:P61 R34:S61 A6:F33 H6:I33 J31:J33">
    <cfRule type="cellIs" dxfId="12" priority="12" stopIfTrue="1" operator="lessThan">
      <formula>0.001</formula>
    </cfRule>
  </conditionalFormatting>
  <conditionalFormatting sqref="H6:J30">
    <cfRule type="cellIs" dxfId="11" priority="11" stopIfTrue="1" operator="lessThan">
      <formula>0.001</formula>
    </cfRule>
  </conditionalFormatting>
  <conditionalFormatting sqref="H6:H30">
    <cfRule type="cellIs" dxfId="10" priority="10" stopIfTrue="1" operator="lessThan">
      <formula>0.001</formula>
    </cfRule>
  </conditionalFormatting>
  <conditionalFormatting sqref="I6:I30">
    <cfRule type="cellIs" dxfId="9" priority="9" stopIfTrue="1" operator="lessThan">
      <formula>0.001</formula>
    </cfRule>
  </conditionalFormatting>
  <conditionalFormatting sqref="J6:J30">
    <cfRule type="cellIs" dxfId="8" priority="8" stopIfTrue="1" operator="lessThan">
      <formula>0.001</formula>
    </cfRule>
  </conditionalFormatting>
  <conditionalFormatting sqref="R34:R61">
    <cfRule type="cellIs" dxfId="7" priority="7" stopIfTrue="1" operator="lessThan">
      <formula>0.001</formula>
    </cfRule>
  </conditionalFormatting>
  <conditionalFormatting sqref="S34:S61">
    <cfRule type="cellIs" dxfId="6" priority="6" stopIfTrue="1" operator="lessThan">
      <formula>0.001</formula>
    </cfRule>
  </conditionalFormatting>
  <conditionalFormatting sqref="T34:T61">
    <cfRule type="cellIs" dxfId="5" priority="5" stopIfTrue="1" operator="lessThan">
      <formula>0.001</formula>
    </cfRule>
  </conditionalFormatting>
  <conditionalFormatting sqref="H6:H30">
    <cfRule type="cellIs" dxfId="4" priority="4" stopIfTrue="1" operator="lessThan">
      <formula>0.001</formula>
    </cfRule>
  </conditionalFormatting>
  <conditionalFormatting sqref="I6:I30">
    <cfRule type="cellIs" dxfId="3" priority="3" stopIfTrue="1" operator="lessThan">
      <formula>0.001</formula>
    </cfRule>
  </conditionalFormatting>
  <conditionalFormatting sqref="J6:J30">
    <cfRule type="cellIs" dxfId="2" priority="2" stopIfTrue="1" operator="lessThan">
      <formula>0.001</formula>
    </cfRule>
  </conditionalFormatting>
  <conditionalFormatting sqref="H6:J30">
    <cfRule type="cellIs" dxfId="1" priority="1" stopIfTrue="1" operator="lessThan">
      <formula>0.001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M18" sqref="M18"/>
    </sheetView>
  </sheetViews>
  <sheetFormatPr defaultRowHeight="12.75"/>
  <cols>
    <col min="1" max="1" width="3.85546875" style="89" customWidth="1"/>
    <col min="2" max="2" width="36.140625" style="89" customWidth="1"/>
    <col min="3" max="3" width="8.140625" style="89" customWidth="1"/>
    <col min="4" max="6" width="7.85546875" style="89" customWidth="1"/>
    <col min="7" max="7" width="4.140625" style="89" customWidth="1"/>
    <col min="8" max="256" width="9.140625" style="89"/>
    <col min="257" max="257" width="3.85546875" style="89" customWidth="1"/>
    <col min="258" max="258" width="36.140625" style="89" customWidth="1"/>
    <col min="259" max="259" width="8.140625" style="89" customWidth="1"/>
    <col min="260" max="262" width="7.85546875" style="89" customWidth="1"/>
    <col min="263" max="263" width="4.140625" style="89" customWidth="1"/>
    <col min="264" max="512" width="9.140625" style="89"/>
    <col min="513" max="513" width="3.85546875" style="89" customWidth="1"/>
    <col min="514" max="514" width="36.140625" style="89" customWidth="1"/>
    <col min="515" max="515" width="8.140625" style="89" customWidth="1"/>
    <col min="516" max="518" width="7.85546875" style="89" customWidth="1"/>
    <col min="519" max="519" width="4.140625" style="89" customWidth="1"/>
    <col min="520" max="768" width="9.140625" style="89"/>
    <col min="769" max="769" width="3.85546875" style="89" customWidth="1"/>
    <col min="770" max="770" width="36.140625" style="89" customWidth="1"/>
    <col min="771" max="771" width="8.140625" style="89" customWidth="1"/>
    <col min="772" max="774" width="7.85546875" style="89" customWidth="1"/>
    <col min="775" max="775" width="4.140625" style="89" customWidth="1"/>
    <col min="776" max="1024" width="9.140625" style="89"/>
    <col min="1025" max="1025" width="3.85546875" style="89" customWidth="1"/>
    <col min="1026" max="1026" width="36.140625" style="89" customWidth="1"/>
    <col min="1027" max="1027" width="8.140625" style="89" customWidth="1"/>
    <col min="1028" max="1030" width="7.85546875" style="89" customWidth="1"/>
    <col min="1031" max="1031" width="4.140625" style="89" customWidth="1"/>
    <col min="1032" max="1280" width="9.140625" style="89"/>
    <col min="1281" max="1281" width="3.85546875" style="89" customWidth="1"/>
    <col min="1282" max="1282" width="36.140625" style="89" customWidth="1"/>
    <col min="1283" max="1283" width="8.140625" style="89" customWidth="1"/>
    <col min="1284" max="1286" width="7.85546875" style="89" customWidth="1"/>
    <col min="1287" max="1287" width="4.140625" style="89" customWidth="1"/>
    <col min="1288" max="1536" width="9.140625" style="89"/>
    <col min="1537" max="1537" width="3.85546875" style="89" customWidth="1"/>
    <col min="1538" max="1538" width="36.140625" style="89" customWidth="1"/>
    <col min="1539" max="1539" width="8.140625" style="89" customWidth="1"/>
    <col min="1540" max="1542" width="7.85546875" style="89" customWidth="1"/>
    <col min="1543" max="1543" width="4.140625" style="89" customWidth="1"/>
    <col min="1544" max="1792" width="9.140625" style="89"/>
    <col min="1793" max="1793" width="3.85546875" style="89" customWidth="1"/>
    <col min="1794" max="1794" width="36.140625" style="89" customWidth="1"/>
    <col min="1795" max="1795" width="8.140625" style="89" customWidth="1"/>
    <col min="1796" max="1798" width="7.85546875" style="89" customWidth="1"/>
    <col min="1799" max="1799" width="4.140625" style="89" customWidth="1"/>
    <col min="1800" max="2048" width="9.140625" style="89"/>
    <col min="2049" max="2049" width="3.85546875" style="89" customWidth="1"/>
    <col min="2050" max="2050" width="36.140625" style="89" customWidth="1"/>
    <col min="2051" max="2051" width="8.140625" style="89" customWidth="1"/>
    <col min="2052" max="2054" width="7.85546875" style="89" customWidth="1"/>
    <col min="2055" max="2055" width="4.140625" style="89" customWidth="1"/>
    <col min="2056" max="2304" width="9.140625" style="89"/>
    <col min="2305" max="2305" width="3.85546875" style="89" customWidth="1"/>
    <col min="2306" max="2306" width="36.140625" style="89" customWidth="1"/>
    <col min="2307" max="2307" width="8.140625" style="89" customWidth="1"/>
    <col min="2308" max="2310" width="7.85546875" style="89" customWidth="1"/>
    <col min="2311" max="2311" width="4.140625" style="89" customWidth="1"/>
    <col min="2312" max="2560" width="9.140625" style="89"/>
    <col min="2561" max="2561" width="3.85546875" style="89" customWidth="1"/>
    <col min="2562" max="2562" width="36.140625" style="89" customWidth="1"/>
    <col min="2563" max="2563" width="8.140625" style="89" customWidth="1"/>
    <col min="2564" max="2566" width="7.85546875" style="89" customWidth="1"/>
    <col min="2567" max="2567" width="4.140625" style="89" customWidth="1"/>
    <col min="2568" max="2816" width="9.140625" style="89"/>
    <col min="2817" max="2817" width="3.85546875" style="89" customWidth="1"/>
    <col min="2818" max="2818" width="36.140625" style="89" customWidth="1"/>
    <col min="2819" max="2819" width="8.140625" style="89" customWidth="1"/>
    <col min="2820" max="2822" width="7.85546875" style="89" customWidth="1"/>
    <col min="2823" max="2823" width="4.140625" style="89" customWidth="1"/>
    <col min="2824" max="3072" width="9.140625" style="89"/>
    <col min="3073" max="3073" width="3.85546875" style="89" customWidth="1"/>
    <col min="3074" max="3074" width="36.140625" style="89" customWidth="1"/>
    <col min="3075" max="3075" width="8.140625" style="89" customWidth="1"/>
    <col min="3076" max="3078" width="7.85546875" style="89" customWidth="1"/>
    <col min="3079" max="3079" width="4.140625" style="89" customWidth="1"/>
    <col min="3080" max="3328" width="9.140625" style="89"/>
    <col min="3329" max="3329" width="3.85546875" style="89" customWidth="1"/>
    <col min="3330" max="3330" width="36.140625" style="89" customWidth="1"/>
    <col min="3331" max="3331" width="8.140625" style="89" customWidth="1"/>
    <col min="3332" max="3334" width="7.85546875" style="89" customWidth="1"/>
    <col min="3335" max="3335" width="4.140625" style="89" customWidth="1"/>
    <col min="3336" max="3584" width="9.140625" style="89"/>
    <col min="3585" max="3585" width="3.85546875" style="89" customWidth="1"/>
    <col min="3586" max="3586" width="36.140625" style="89" customWidth="1"/>
    <col min="3587" max="3587" width="8.140625" style="89" customWidth="1"/>
    <col min="3588" max="3590" width="7.85546875" style="89" customWidth="1"/>
    <col min="3591" max="3591" width="4.140625" style="89" customWidth="1"/>
    <col min="3592" max="3840" width="9.140625" style="89"/>
    <col min="3841" max="3841" width="3.85546875" style="89" customWidth="1"/>
    <col min="3842" max="3842" width="36.140625" style="89" customWidth="1"/>
    <col min="3843" max="3843" width="8.140625" style="89" customWidth="1"/>
    <col min="3844" max="3846" width="7.85546875" style="89" customWidth="1"/>
    <col min="3847" max="3847" width="4.140625" style="89" customWidth="1"/>
    <col min="3848" max="4096" width="9.140625" style="89"/>
    <col min="4097" max="4097" width="3.85546875" style="89" customWidth="1"/>
    <col min="4098" max="4098" width="36.140625" style="89" customWidth="1"/>
    <col min="4099" max="4099" width="8.140625" style="89" customWidth="1"/>
    <col min="4100" max="4102" width="7.85546875" style="89" customWidth="1"/>
    <col min="4103" max="4103" width="4.140625" style="89" customWidth="1"/>
    <col min="4104" max="4352" width="9.140625" style="89"/>
    <col min="4353" max="4353" width="3.85546875" style="89" customWidth="1"/>
    <col min="4354" max="4354" width="36.140625" style="89" customWidth="1"/>
    <col min="4355" max="4355" width="8.140625" style="89" customWidth="1"/>
    <col min="4356" max="4358" width="7.85546875" style="89" customWidth="1"/>
    <col min="4359" max="4359" width="4.140625" style="89" customWidth="1"/>
    <col min="4360" max="4608" width="9.140625" style="89"/>
    <col min="4609" max="4609" width="3.85546875" style="89" customWidth="1"/>
    <col min="4610" max="4610" width="36.140625" style="89" customWidth="1"/>
    <col min="4611" max="4611" width="8.140625" style="89" customWidth="1"/>
    <col min="4612" max="4614" width="7.85546875" style="89" customWidth="1"/>
    <col min="4615" max="4615" width="4.140625" style="89" customWidth="1"/>
    <col min="4616" max="4864" width="9.140625" style="89"/>
    <col min="4865" max="4865" width="3.85546875" style="89" customWidth="1"/>
    <col min="4866" max="4866" width="36.140625" style="89" customWidth="1"/>
    <col min="4867" max="4867" width="8.140625" style="89" customWidth="1"/>
    <col min="4868" max="4870" width="7.85546875" style="89" customWidth="1"/>
    <col min="4871" max="4871" width="4.140625" style="89" customWidth="1"/>
    <col min="4872" max="5120" width="9.140625" style="89"/>
    <col min="5121" max="5121" width="3.85546875" style="89" customWidth="1"/>
    <col min="5122" max="5122" width="36.140625" style="89" customWidth="1"/>
    <col min="5123" max="5123" width="8.140625" style="89" customWidth="1"/>
    <col min="5124" max="5126" width="7.85546875" style="89" customWidth="1"/>
    <col min="5127" max="5127" width="4.140625" style="89" customWidth="1"/>
    <col min="5128" max="5376" width="9.140625" style="89"/>
    <col min="5377" max="5377" width="3.85546875" style="89" customWidth="1"/>
    <col min="5378" max="5378" width="36.140625" style="89" customWidth="1"/>
    <col min="5379" max="5379" width="8.140625" style="89" customWidth="1"/>
    <col min="5380" max="5382" width="7.85546875" style="89" customWidth="1"/>
    <col min="5383" max="5383" width="4.140625" style="89" customWidth="1"/>
    <col min="5384" max="5632" width="9.140625" style="89"/>
    <col min="5633" max="5633" width="3.85546875" style="89" customWidth="1"/>
    <col min="5634" max="5634" width="36.140625" style="89" customWidth="1"/>
    <col min="5635" max="5635" width="8.140625" style="89" customWidth="1"/>
    <col min="5636" max="5638" width="7.85546875" style="89" customWidth="1"/>
    <col min="5639" max="5639" width="4.140625" style="89" customWidth="1"/>
    <col min="5640" max="5888" width="9.140625" style="89"/>
    <col min="5889" max="5889" width="3.85546875" style="89" customWidth="1"/>
    <col min="5890" max="5890" width="36.140625" style="89" customWidth="1"/>
    <col min="5891" max="5891" width="8.140625" style="89" customWidth="1"/>
    <col min="5892" max="5894" width="7.85546875" style="89" customWidth="1"/>
    <col min="5895" max="5895" width="4.140625" style="89" customWidth="1"/>
    <col min="5896" max="6144" width="9.140625" style="89"/>
    <col min="6145" max="6145" width="3.85546875" style="89" customWidth="1"/>
    <col min="6146" max="6146" width="36.140625" style="89" customWidth="1"/>
    <col min="6147" max="6147" width="8.140625" style="89" customWidth="1"/>
    <col min="6148" max="6150" width="7.85546875" style="89" customWidth="1"/>
    <col min="6151" max="6151" width="4.140625" style="89" customWidth="1"/>
    <col min="6152" max="6400" width="9.140625" style="89"/>
    <col min="6401" max="6401" width="3.85546875" style="89" customWidth="1"/>
    <col min="6402" max="6402" width="36.140625" style="89" customWidth="1"/>
    <col min="6403" max="6403" width="8.140625" style="89" customWidth="1"/>
    <col min="6404" max="6406" width="7.85546875" style="89" customWidth="1"/>
    <col min="6407" max="6407" width="4.140625" style="89" customWidth="1"/>
    <col min="6408" max="6656" width="9.140625" style="89"/>
    <col min="6657" max="6657" width="3.85546875" style="89" customWidth="1"/>
    <col min="6658" max="6658" width="36.140625" style="89" customWidth="1"/>
    <col min="6659" max="6659" width="8.140625" style="89" customWidth="1"/>
    <col min="6660" max="6662" width="7.85546875" style="89" customWidth="1"/>
    <col min="6663" max="6663" width="4.140625" style="89" customWidth="1"/>
    <col min="6664" max="6912" width="9.140625" style="89"/>
    <col min="6913" max="6913" width="3.85546875" style="89" customWidth="1"/>
    <col min="6914" max="6914" width="36.140625" style="89" customWidth="1"/>
    <col min="6915" max="6915" width="8.140625" style="89" customWidth="1"/>
    <col min="6916" max="6918" width="7.85546875" style="89" customWidth="1"/>
    <col min="6919" max="6919" width="4.140625" style="89" customWidth="1"/>
    <col min="6920" max="7168" width="9.140625" style="89"/>
    <col min="7169" max="7169" width="3.85546875" style="89" customWidth="1"/>
    <col min="7170" max="7170" width="36.140625" style="89" customWidth="1"/>
    <col min="7171" max="7171" width="8.140625" style="89" customWidth="1"/>
    <col min="7172" max="7174" width="7.85546875" style="89" customWidth="1"/>
    <col min="7175" max="7175" width="4.140625" style="89" customWidth="1"/>
    <col min="7176" max="7424" width="9.140625" style="89"/>
    <col min="7425" max="7425" width="3.85546875" style="89" customWidth="1"/>
    <col min="7426" max="7426" width="36.140625" style="89" customWidth="1"/>
    <col min="7427" max="7427" width="8.140625" style="89" customWidth="1"/>
    <col min="7428" max="7430" width="7.85546875" style="89" customWidth="1"/>
    <col min="7431" max="7431" width="4.140625" style="89" customWidth="1"/>
    <col min="7432" max="7680" width="9.140625" style="89"/>
    <col min="7681" max="7681" width="3.85546875" style="89" customWidth="1"/>
    <col min="7682" max="7682" width="36.140625" style="89" customWidth="1"/>
    <col min="7683" max="7683" width="8.140625" style="89" customWidth="1"/>
    <col min="7684" max="7686" width="7.85546875" style="89" customWidth="1"/>
    <col min="7687" max="7687" width="4.140625" style="89" customWidth="1"/>
    <col min="7688" max="7936" width="9.140625" style="89"/>
    <col min="7937" max="7937" width="3.85546875" style="89" customWidth="1"/>
    <col min="7938" max="7938" width="36.140625" style="89" customWidth="1"/>
    <col min="7939" max="7939" width="8.140625" style="89" customWidth="1"/>
    <col min="7940" max="7942" width="7.85546875" style="89" customWidth="1"/>
    <col min="7943" max="7943" width="4.140625" style="89" customWidth="1"/>
    <col min="7944" max="8192" width="9.140625" style="89"/>
    <col min="8193" max="8193" width="3.85546875" style="89" customWidth="1"/>
    <col min="8194" max="8194" width="36.140625" style="89" customWidth="1"/>
    <col min="8195" max="8195" width="8.140625" style="89" customWidth="1"/>
    <col min="8196" max="8198" width="7.85546875" style="89" customWidth="1"/>
    <col min="8199" max="8199" width="4.140625" style="89" customWidth="1"/>
    <col min="8200" max="8448" width="9.140625" style="89"/>
    <col min="8449" max="8449" width="3.85546875" style="89" customWidth="1"/>
    <col min="8450" max="8450" width="36.140625" style="89" customWidth="1"/>
    <col min="8451" max="8451" width="8.140625" style="89" customWidth="1"/>
    <col min="8452" max="8454" width="7.85546875" style="89" customWidth="1"/>
    <col min="8455" max="8455" width="4.140625" style="89" customWidth="1"/>
    <col min="8456" max="8704" width="9.140625" style="89"/>
    <col min="8705" max="8705" width="3.85546875" style="89" customWidth="1"/>
    <col min="8706" max="8706" width="36.140625" style="89" customWidth="1"/>
    <col min="8707" max="8707" width="8.140625" style="89" customWidth="1"/>
    <col min="8708" max="8710" width="7.85546875" style="89" customWidth="1"/>
    <col min="8711" max="8711" width="4.140625" style="89" customWidth="1"/>
    <col min="8712" max="8960" width="9.140625" style="89"/>
    <col min="8961" max="8961" width="3.85546875" style="89" customWidth="1"/>
    <col min="8962" max="8962" width="36.140625" style="89" customWidth="1"/>
    <col min="8963" max="8963" width="8.140625" style="89" customWidth="1"/>
    <col min="8964" max="8966" width="7.85546875" style="89" customWidth="1"/>
    <col min="8967" max="8967" width="4.140625" style="89" customWidth="1"/>
    <col min="8968" max="9216" width="9.140625" style="89"/>
    <col min="9217" max="9217" width="3.85546875" style="89" customWidth="1"/>
    <col min="9218" max="9218" width="36.140625" style="89" customWidth="1"/>
    <col min="9219" max="9219" width="8.140625" style="89" customWidth="1"/>
    <col min="9220" max="9222" width="7.85546875" style="89" customWidth="1"/>
    <col min="9223" max="9223" width="4.140625" style="89" customWidth="1"/>
    <col min="9224" max="9472" width="9.140625" style="89"/>
    <col min="9473" max="9473" width="3.85546875" style="89" customWidth="1"/>
    <col min="9474" max="9474" width="36.140625" style="89" customWidth="1"/>
    <col min="9475" max="9475" width="8.140625" style="89" customWidth="1"/>
    <col min="9476" max="9478" width="7.85546875" style="89" customWidth="1"/>
    <col min="9479" max="9479" width="4.140625" style="89" customWidth="1"/>
    <col min="9480" max="9728" width="9.140625" style="89"/>
    <col min="9729" max="9729" width="3.85546875" style="89" customWidth="1"/>
    <col min="9730" max="9730" width="36.140625" style="89" customWidth="1"/>
    <col min="9731" max="9731" width="8.140625" style="89" customWidth="1"/>
    <col min="9732" max="9734" width="7.85546875" style="89" customWidth="1"/>
    <col min="9735" max="9735" width="4.140625" style="89" customWidth="1"/>
    <col min="9736" max="9984" width="9.140625" style="89"/>
    <col min="9985" max="9985" width="3.85546875" style="89" customWidth="1"/>
    <col min="9986" max="9986" width="36.140625" style="89" customWidth="1"/>
    <col min="9987" max="9987" width="8.140625" style="89" customWidth="1"/>
    <col min="9988" max="9990" width="7.85546875" style="89" customWidth="1"/>
    <col min="9991" max="9991" width="4.140625" style="89" customWidth="1"/>
    <col min="9992" max="10240" width="9.140625" style="89"/>
    <col min="10241" max="10241" width="3.85546875" style="89" customWidth="1"/>
    <col min="10242" max="10242" width="36.140625" style="89" customWidth="1"/>
    <col min="10243" max="10243" width="8.140625" style="89" customWidth="1"/>
    <col min="10244" max="10246" width="7.85546875" style="89" customWidth="1"/>
    <col min="10247" max="10247" width="4.140625" style="89" customWidth="1"/>
    <col min="10248" max="10496" width="9.140625" style="89"/>
    <col min="10497" max="10497" width="3.85546875" style="89" customWidth="1"/>
    <col min="10498" max="10498" width="36.140625" style="89" customWidth="1"/>
    <col min="10499" max="10499" width="8.140625" style="89" customWidth="1"/>
    <col min="10500" max="10502" width="7.85546875" style="89" customWidth="1"/>
    <col min="10503" max="10503" width="4.140625" style="89" customWidth="1"/>
    <col min="10504" max="10752" width="9.140625" style="89"/>
    <col min="10753" max="10753" width="3.85546875" style="89" customWidth="1"/>
    <col min="10754" max="10754" width="36.140625" style="89" customWidth="1"/>
    <col min="10755" max="10755" width="8.140625" style="89" customWidth="1"/>
    <col min="10756" max="10758" width="7.85546875" style="89" customWidth="1"/>
    <col min="10759" max="10759" width="4.140625" style="89" customWidth="1"/>
    <col min="10760" max="11008" width="9.140625" style="89"/>
    <col min="11009" max="11009" width="3.85546875" style="89" customWidth="1"/>
    <col min="11010" max="11010" width="36.140625" style="89" customWidth="1"/>
    <col min="11011" max="11011" width="8.140625" style="89" customWidth="1"/>
    <col min="11012" max="11014" width="7.85546875" style="89" customWidth="1"/>
    <col min="11015" max="11015" width="4.140625" style="89" customWidth="1"/>
    <col min="11016" max="11264" width="9.140625" style="89"/>
    <col min="11265" max="11265" width="3.85546875" style="89" customWidth="1"/>
    <col min="11266" max="11266" width="36.140625" style="89" customWidth="1"/>
    <col min="11267" max="11267" width="8.140625" style="89" customWidth="1"/>
    <col min="11268" max="11270" width="7.85546875" style="89" customWidth="1"/>
    <col min="11271" max="11271" width="4.140625" style="89" customWidth="1"/>
    <col min="11272" max="11520" width="9.140625" style="89"/>
    <col min="11521" max="11521" width="3.85546875" style="89" customWidth="1"/>
    <col min="11522" max="11522" width="36.140625" style="89" customWidth="1"/>
    <col min="11523" max="11523" width="8.140625" style="89" customWidth="1"/>
    <col min="11524" max="11526" width="7.85546875" style="89" customWidth="1"/>
    <col min="11527" max="11527" width="4.140625" style="89" customWidth="1"/>
    <col min="11528" max="11776" width="9.140625" style="89"/>
    <col min="11777" max="11777" width="3.85546875" style="89" customWidth="1"/>
    <col min="11778" max="11778" width="36.140625" style="89" customWidth="1"/>
    <col min="11779" max="11779" width="8.140625" style="89" customWidth="1"/>
    <col min="11780" max="11782" width="7.85546875" style="89" customWidth="1"/>
    <col min="11783" max="11783" width="4.140625" style="89" customWidth="1"/>
    <col min="11784" max="12032" width="9.140625" style="89"/>
    <col min="12033" max="12033" width="3.85546875" style="89" customWidth="1"/>
    <col min="12034" max="12034" width="36.140625" style="89" customWidth="1"/>
    <col min="12035" max="12035" width="8.140625" style="89" customWidth="1"/>
    <col min="12036" max="12038" width="7.85546875" style="89" customWidth="1"/>
    <col min="12039" max="12039" width="4.140625" style="89" customWidth="1"/>
    <col min="12040" max="12288" width="9.140625" style="89"/>
    <col min="12289" max="12289" width="3.85546875" style="89" customWidth="1"/>
    <col min="12290" max="12290" width="36.140625" style="89" customWidth="1"/>
    <col min="12291" max="12291" width="8.140625" style="89" customWidth="1"/>
    <col min="12292" max="12294" width="7.85546875" style="89" customWidth="1"/>
    <col min="12295" max="12295" width="4.140625" style="89" customWidth="1"/>
    <col min="12296" max="12544" width="9.140625" style="89"/>
    <col min="12545" max="12545" width="3.85546875" style="89" customWidth="1"/>
    <col min="12546" max="12546" width="36.140625" style="89" customWidth="1"/>
    <col min="12547" max="12547" width="8.140625" style="89" customWidth="1"/>
    <col min="12548" max="12550" width="7.85546875" style="89" customWidth="1"/>
    <col min="12551" max="12551" width="4.140625" style="89" customWidth="1"/>
    <col min="12552" max="12800" width="9.140625" style="89"/>
    <col min="12801" max="12801" width="3.85546875" style="89" customWidth="1"/>
    <col min="12802" max="12802" width="36.140625" style="89" customWidth="1"/>
    <col min="12803" max="12803" width="8.140625" style="89" customWidth="1"/>
    <col min="12804" max="12806" width="7.85546875" style="89" customWidth="1"/>
    <col min="12807" max="12807" width="4.140625" style="89" customWidth="1"/>
    <col min="12808" max="13056" width="9.140625" style="89"/>
    <col min="13057" max="13057" width="3.85546875" style="89" customWidth="1"/>
    <col min="13058" max="13058" width="36.140625" style="89" customWidth="1"/>
    <col min="13059" max="13059" width="8.140625" style="89" customWidth="1"/>
    <col min="13060" max="13062" width="7.85546875" style="89" customWidth="1"/>
    <col min="13063" max="13063" width="4.140625" style="89" customWidth="1"/>
    <col min="13064" max="13312" width="9.140625" style="89"/>
    <col min="13313" max="13313" width="3.85546875" style="89" customWidth="1"/>
    <col min="13314" max="13314" width="36.140625" style="89" customWidth="1"/>
    <col min="13315" max="13315" width="8.140625" style="89" customWidth="1"/>
    <col min="13316" max="13318" width="7.85546875" style="89" customWidth="1"/>
    <col min="13319" max="13319" width="4.140625" style="89" customWidth="1"/>
    <col min="13320" max="13568" width="9.140625" style="89"/>
    <col min="13569" max="13569" width="3.85546875" style="89" customWidth="1"/>
    <col min="13570" max="13570" width="36.140625" style="89" customWidth="1"/>
    <col min="13571" max="13571" width="8.140625" style="89" customWidth="1"/>
    <col min="13572" max="13574" width="7.85546875" style="89" customWidth="1"/>
    <col min="13575" max="13575" width="4.140625" style="89" customWidth="1"/>
    <col min="13576" max="13824" width="9.140625" style="89"/>
    <col min="13825" max="13825" width="3.85546875" style="89" customWidth="1"/>
    <col min="13826" max="13826" width="36.140625" style="89" customWidth="1"/>
    <col min="13827" max="13827" width="8.140625" style="89" customWidth="1"/>
    <col min="13828" max="13830" width="7.85546875" style="89" customWidth="1"/>
    <col min="13831" max="13831" width="4.140625" style="89" customWidth="1"/>
    <col min="13832" max="14080" width="9.140625" style="89"/>
    <col min="14081" max="14081" width="3.85546875" style="89" customWidth="1"/>
    <col min="14082" max="14082" width="36.140625" style="89" customWidth="1"/>
    <col min="14083" max="14083" width="8.140625" style="89" customWidth="1"/>
    <col min="14084" max="14086" width="7.85546875" style="89" customWidth="1"/>
    <col min="14087" max="14087" width="4.140625" style="89" customWidth="1"/>
    <col min="14088" max="14336" width="9.140625" style="89"/>
    <col min="14337" max="14337" width="3.85546875" style="89" customWidth="1"/>
    <col min="14338" max="14338" width="36.140625" style="89" customWidth="1"/>
    <col min="14339" max="14339" width="8.140625" style="89" customWidth="1"/>
    <col min="14340" max="14342" width="7.85546875" style="89" customWidth="1"/>
    <col min="14343" max="14343" width="4.140625" style="89" customWidth="1"/>
    <col min="14344" max="14592" width="9.140625" style="89"/>
    <col min="14593" max="14593" width="3.85546875" style="89" customWidth="1"/>
    <col min="14594" max="14594" width="36.140625" style="89" customWidth="1"/>
    <col min="14595" max="14595" width="8.140625" style="89" customWidth="1"/>
    <col min="14596" max="14598" width="7.85546875" style="89" customWidth="1"/>
    <col min="14599" max="14599" width="4.140625" style="89" customWidth="1"/>
    <col min="14600" max="14848" width="9.140625" style="89"/>
    <col min="14849" max="14849" width="3.85546875" style="89" customWidth="1"/>
    <col min="14850" max="14850" width="36.140625" style="89" customWidth="1"/>
    <col min="14851" max="14851" width="8.140625" style="89" customWidth="1"/>
    <col min="14852" max="14854" width="7.85546875" style="89" customWidth="1"/>
    <col min="14855" max="14855" width="4.140625" style="89" customWidth="1"/>
    <col min="14856" max="15104" width="9.140625" style="89"/>
    <col min="15105" max="15105" width="3.85546875" style="89" customWidth="1"/>
    <col min="15106" max="15106" width="36.140625" style="89" customWidth="1"/>
    <col min="15107" max="15107" width="8.140625" style="89" customWidth="1"/>
    <col min="15108" max="15110" width="7.85546875" style="89" customWidth="1"/>
    <col min="15111" max="15111" width="4.140625" style="89" customWidth="1"/>
    <col min="15112" max="15360" width="9.140625" style="89"/>
    <col min="15361" max="15361" width="3.85546875" style="89" customWidth="1"/>
    <col min="15362" max="15362" width="36.140625" style="89" customWidth="1"/>
    <col min="15363" max="15363" width="8.140625" style="89" customWidth="1"/>
    <col min="15364" max="15366" width="7.85546875" style="89" customWidth="1"/>
    <col min="15367" max="15367" width="4.140625" style="89" customWidth="1"/>
    <col min="15368" max="15616" width="9.140625" style="89"/>
    <col min="15617" max="15617" width="3.85546875" style="89" customWidth="1"/>
    <col min="15618" max="15618" width="36.140625" style="89" customWidth="1"/>
    <col min="15619" max="15619" width="8.140625" style="89" customWidth="1"/>
    <col min="15620" max="15622" width="7.85546875" style="89" customWidth="1"/>
    <col min="15623" max="15623" width="4.140625" style="89" customWidth="1"/>
    <col min="15624" max="15872" width="9.140625" style="89"/>
    <col min="15873" max="15873" width="3.85546875" style="89" customWidth="1"/>
    <col min="15874" max="15874" width="36.140625" style="89" customWidth="1"/>
    <col min="15875" max="15875" width="8.140625" style="89" customWidth="1"/>
    <col min="15876" max="15878" width="7.85546875" style="89" customWidth="1"/>
    <col min="15879" max="15879" width="4.140625" style="89" customWidth="1"/>
    <col min="15880" max="16128" width="9.140625" style="89"/>
    <col min="16129" max="16129" width="3.85546875" style="89" customWidth="1"/>
    <col min="16130" max="16130" width="36.140625" style="89" customWidth="1"/>
    <col min="16131" max="16131" width="8.140625" style="89" customWidth="1"/>
    <col min="16132" max="16134" width="7.85546875" style="89" customWidth="1"/>
    <col min="16135" max="16135" width="4.140625" style="89" customWidth="1"/>
    <col min="16136" max="16384" width="9.140625" style="89"/>
  </cols>
  <sheetData>
    <row r="1" spans="1:6" ht="24.75" customHeight="1">
      <c r="A1" s="137" t="s">
        <v>445</v>
      </c>
      <c r="B1" s="137"/>
      <c r="C1" s="137"/>
      <c r="D1" s="137"/>
      <c r="E1" s="137"/>
      <c r="F1" s="137"/>
    </row>
    <row r="2" spans="1:6" ht="5.25" hidden="1" customHeight="1">
      <c r="A2" s="519"/>
      <c r="B2" s="520"/>
    </row>
    <row r="3" spans="1:6" ht="21" customHeight="1">
      <c r="A3" s="521" t="s">
        <v>446</v>
      </c>
      <c r="B3" s="522" t="s">
        <v>447</v>
      </c>
      <c r="C3" s="523" t="s">
        <v>448</v>
      </c>
      <c r="D3" s="523" t="s">
        <v>449</v>
      </c>
      <c r="E3" s="523" t="s">
        <v>450</v>
      </c>
      <c r="F3" s="523" t="s">
        <v>451</v>
      </c>
    </row>
    <row r="4" spans="1:6" ht="13.5" customHeight="1">
      <c r="A4" s="14">
        <v>1</v>
      </c>
      <c r="B4" s="524" t="s">
        <v>452</v>
      </c>
      <c r="C4" s="525">
        <v>1266.6666666666667</v>
      </c>
      <c r="D4" s="526">
        <v>1266.6666666666667</v>
      </c>
      <c r="E4" s="527">
        <v>1275</v>
      </c>
      <c r="F4" s="528">
        <v>1200</v>
      </c>
    </row>
    <row r="5" spans="1:6" ht="13.5" customHeight="1">
      <c r="A5" s="14">
        <v>2</v>
      </c>
      <c r="B5" s="524" t="s">
        <v>453</v>
      </c>
      <c r="C5" s="525">
        <v>983.33333333333337</v>
      </c>
      <c r="D5" s="526">
        <v>950</v>
      </c>
      <c r="E5" s="527">
        <v>1000</v>
      </c>
      <c r="F5" s="528">
        <v>975</v>
      </c>
    </row>
    <row r="6" spans="1:6" ht="13.5" customHeight="1">
      <c r="A6" s="14">
        <v>3</v>
      </c>
      <c r="B6" s="524" t="s">
        <v>454</v>
      </c>
      <c r="C6" s="525">
        <v>700</v>
      </c>
      <c r="D6" s="526">
        <v>750</v>
      </c>
      <c r="E6" s="527">
        <v>800</v>
      </c>
      <c r="F6" s="528">
        <v>700</v>
      </c>
    </row>
    <row r="7" spans="1:6" ht="13.5" customHeight="1">
      <c r="A7" s="14">
        <v>4</v>
      </c>
      <c r="B7" s="524" t="s">
        <v>455</v>
      </c>
      <c r="C7" s="525">
        <v>783.33333333333337</v>
      </c>
      <c r="D7" s="526">
        <v>833.33333333333337</v>
      </c>
      <c r="E7" s="527">
        <v>850</v>
      </c>
      <c r="F7" s="528">
        <v>800</v>
      </c>
    </row>
    <row r="8" spans="1:6" ht="13.5" customHeight="1">
      <c r="A8" s="14">
        <v>5</v>
      </c>
      <c r="B8" s="524" t="s">
        <v>456</v>
      </c>
      <c r="C8" s="525">
        <v>983.33333333333337</v>
      </c>
      <c r="D8" s="526">
        <v>866.66666666666663</v>
      </c>
      <c r="E8" s="527">
        <v>900</v>
      </c>
      <c r="F8" s="528">
        <v>650</v>
      </c>
    </row>
    <row r="9" spans="1:6" ht="13.5" customHeight="1">
      <c r="A9" s="14">
        <v>6</v>
      </c>
      <c r="B9" s="524" t="s">
        <v>457</v>
      </c>
      <c r="C9" s="525">
        <v>1200</v>
      </c>
      <c r="D9" s="526">
        <v>1000</v>
      </c>
      <c r="E9" s="527">
        <v>1700</v>
      </c>
      <c r="F9" s="528">
        <v>1700</v>
      </c>
    </row>
    <row r="10" spans="1:6" ht="13.5" customHeight="1">
      <c r="A10" s="14">
        <v>7</v>
      </c>
      <c r="B10" s="524" t="s">
        <v>458</v>
      </c>
      <c r="C10" s="525">
        <v>983.33333333333337</v>
      </c>
      <c r="D10" s="526">
        <v>1000</v>
      </c>
      <c r="E10" s="527">
        <v>966.7</v>
      </c>
      <c r="F10" s="528">
        <v>1000</v>
      </c>
    </row>
    <row r="11" spans="1:6" ht="13.5" customHeight="1">
      <c r="A11" s="14">
        <v>8</v>
      </c>
      <c r="B11" s="524" t="s">
        <v>459</v>
      </c>
      <c r="C11" s="525">
        <v>2233.3333333333335</v>
      </c>
      <c r="D11" s="526">
        <v>2183.3333333333335</v>
      </c>
      <c r="E11" s="527">
        <v>2200</v>
      </c>
      <c r="F11" s="528">
        <v>2033.3333333333333</v>
      </c>
    </row>
    <row r="12" spans="1:6" ht="13.5" customHeight="1">
      <c r="A12" s="14">
        <v>9</v>
      </c>
      <c r="B12" s="524" t="s">
        <v>460</v>
      </c>
      <c r="C12" s="525">
        <v>1783.3333333333333</v>
      </c>
      <c r="D12" s="526">
        <v>1800</v>
      </c>
      <c r="E12" s="527">
        <v>1800</v>
      </c>
      <c r="F12" s="528">
        <v>1633.3333333333333</v>
      </c>
    </row>
    <row r="13" spans="1:6" ht="13.5" customHeight="1">
      <c r="A13" s="14">
        <v>10</v>
      </c>
      <c r="B13" s="529" t="s">
        <v>461</v>
      </c>
      <c r="C13" s="525">
        <v>7066.666666666667</v>
      </c>
      <c r="D13" s="526">
        <v>7500</v>
      </c>
      <c r="E13" s="527">
        <v>8166.7</v>
      </c>
      <c r="F13" s="528">
        <v>7500</v>
      </c>
    </row>
    <row r="14" spans="1:6" ht="13.5" customHeight="1">
      <c r="A14" s="14">
        <v>11</v>
      </c>
      <c r="B14" s="529" t="s">
        <v>462</v>
      </c>
      <c r="C14" s="525"/>
      <c r="D14" s="526">
        <v>7500</v>
      </c>
      <c r="E14" s="527">
        <v>7150</v>
      </c>
      <c r="F14" s="528">
        <v>6833.333333333333</v>
      </c>
    </row>
    <row r="15" spans="1:6" ht="13.5" customHeight="1">
      <c r="A15" s="14">
        <v>12</v>
      </c>
      <c r="B15" s="529" t="s">
        <v>463</v>
      </c>
      <c r="C15" s="525">
        <v>6166.666666666667</v>
      </c>
      <c r="D15" s="526">
        <v>6500</v>
      </c>
      <c r="E15" s="527">
        <v>7600</v>
      </c>
      <c r="F15" s="528">
        <v>6500</v>
      </c>
    </row>
    <row r="16" spans="1:6" ht="13.5" customHeight="1">
      <c r="A16" s="14">
        <v>13</v>
      </c>
      <c r="B16" s="529" t="s">
        <v>464</v>
      </c>
      <c r="C16" s="525">
        <v>1750</v>
      </c>
      <c r="D16" s="526">
        <v>3500</v>
      </c>
      <c r="E16" s="527">
        <v>5666.7</v>
      </c>
      <c r="F16" s="528">
        <v>2750</v>
      </c>
    </row>
    <row r="17" spans="1:6" ht="13.5" customHeight="1">
      <c r="A17" s="14">
        <v>14</v>
      </c>
      <c r="B17" s="529" t="s">
        <v>465</v>
      </c>
      <c r="C17" s="525">
        <v>8333.3333333333339</v>
      </c>
      <c r="D17" s="526">
        <v>8666.6666666666661</v>
      </c>
      <c r="E17" s="527">
        <v>8000</v>
      </c>
      <c r="F17" s="528">
        <v>6500</v>
      </c>
    </row>
    <row r="18" spans="1:6" ht="13.5" customHeight="1">
      <c r="A18" s="14">
        <v>15</v>
      </c>
      <c r="B18" s="529" t="s">
        <v>466</v>
      </c>
      <c r="C18" s="525">
        <v>1466.6666666666667</v>
      </c>
      <c r="D18" s="526">
        <v>800</v>
      </c>
      <c r="E18" s="527">
        <v>3000</v>
      </c>
      <c r="F18" s="528">
        <v>1900</v>
      </c>
    </row>
    <row r="19" spans="1:6" ht="13.5" customHeight="1">
      <c r="A19" s="14">
        <v>16</v>
      </c>
      <c r="B19" s="529" t="s">
        <v>467</v>
      </c>
      <c r="C19" s="525">
        <v>2433.3333333333335</v>
      </c>
      <c r="D19" s="526">
        <v>2500</v>
      </c>
      <c r="E19" s="527">
        <v>2533.3000000000002</v>
      </c>
      <c r="F19" s="528">
        <v>2366.6666666666665</v>
      </c>
    </row>
    <row r="20" spans="1:6" ht="13.5" customHeight="1">
      <c r="A20" s="14">
        <v>17</v>
      </c>
      <c r="B20" s="529" t="s">
        <v>468</v>
      </c>
      <c r="C20" s="530"/>
      <c r="D20" s="526">
        <v>12500</v>
      </c>
      <c r="E20" s="527">
        <v>12000</v>
      </c>
      <c r="F20" s="528">
        <v>12000</v>
      </c>
    </row>
    <row r="21" spans="1:6" ht="13.5" customHeight="1">
      <c r="A21" s="14">
        <v>18</v>
      </c>
      <c r="B21" s="16" t="s">
        <v>469</v>
      </c>
      <c r="C21" s="525">
        <v>360</v>
      </c>
      <c r="D21" s="526">
        <v>383.33333333333331</v>
      </c>
      <c r="E21" s="527">
        <v>383.3</v>
      </c>
      <c r="F21" s="528">
        <v>416.66666666666669</v>
      </c>
    </row>
    <row r="22" spans="1:6" ht="13.5" customHeight="1">
      <c r="A22" s="14">
        <v>19</v>
      </c>
      <c r="B22" s="529" t="s">
        <v>470</v>
      </c>
      <c r="C22" s="526">
        <v>3300</v>
      </c>
      <c r="D22" s="526">
        <v>3300</v>
      </c>
      <c r="E22" s="527">
        <v>3200</v>
      </c>
      <c r="F22" s="528">
        <v>3350</v>
      </c>
    </row>
    <row r="23" spans="1:6" ht="13.5" customHeight="1">
      <c r="A23" s="14">
        <v>20</v>
      </c>
      <c r="B23" s="529" t="s">
        <v>471</v>
      </c>
      <c r="C23" s="526"/>
      <c r="D23" s="526">
        <v>800</v>
      </c>
      <c r="E23" s="527">
        <v>800</v>
      </c>
      <c r="F23" s="528">
        <v>1000</v>
      </c>
    </row>
    <row r="24" spans="1:6" ht="13.5" customHeight="1">
      <c r="A24" s="14">
        <v>21</v>
      </c>
      <c r="B24" s="529" t="s">
        <v>472</v>
      </c>
      <c r="C24" s="526"/>
      <c r="D24" s="526">
        <v>10500</v>
      </c>
      <c r="E24" s="527">
        <v>10000</v>
      </c>
      <c r="F24" s="528">
        <v>12000</v>
      </c>
    </row>
    <row r="25" spans="1:6" ht="13.5" customHeight="1">
      <c r="A25" s="14">
        <v>22</v>
      </c>
      <c r="B25" s="529" t="s">
        <v>473</v>
      </c>
      <c r="C25" s="526">
        <v>3733.3333333333335</v>
      </c>
      <c r="D25" s="526">
        <v>3350</v>
      </c>
      <c r="E25" s="527">
        <v>4000</v>
      </c>
      <c r="F25" s="528">
        <v>3250</v>
      </c>
    </row>
    <row r="26" spans="1:6" ht="13.5" customHeight="1">
      <c r="A26" s="14">
        <v>23</v>
      </c>
      <c r="B26" s="529" t="s">
        <v>474</v>
      </c>
      <c r="C26" s="526">
        <v>1166.6666666666667</v>
      </c>
      <c r="D26" s="526">
        <v>1133.3333333333333</v>
      </c>
      <c r="E26" s="527">
        <v>1233.3</v>
      </c>
      <c r="F26" s="528">
        <v>950</v>
      </c>
    </row>
    <row r="27" spans="1:6" ht="13.5" customHeight="1">
      <c r="A27" s="14">
        <v>24</v>
      </c>
      <c r="B27" s="529" t="s">
        <v>475</v>
      </c>
      <c r="C27" s="526">
        <v>1700</v>
      </c>
      <c r="D27" s="526">
        <v>1466.6666666666667</v>
      </c>
      <c r="E27" s="527">
        <v>1766.7</v>
      </c>
      <c r="F27" s="528">
        <v>1800</v>
      </c>
    </row>
    <row r="28" spans="1:6" ht="13.5" customHeight="1">
      <c r="A28" s="14">
        <v>25</v>
      </c>
      <c r="B28" s="529" t="s">
        <v>476</v>
      </c>
      <c r="C28" s="526">
        <v>1200</v>
      </c>
      <c r="D28" s="526">
        <v>1350</v>
      </c>
      <c r="E28" s="527">
        <v>1600</v>
      </c>
      <c r="F28" s="528">
        <v>1466.6666666666667</v>
      </c>
    </row>
    <row r="29" spans="1:6" ht="13.5" customHeight="1">
      <c r="A29" s="14">
        <v>26</v>
      </c>
      <c r="B29" s="529" t="s">
        <v>477</v>
      </c>
      <c r="C29" s="526">
        <v>3650</v>
      </c>
      <c r="D29" s="526">
        <v>1233.3333333333333</v>
      </c>
      <c r="E29" s="527">
        <v>1600</v>
      </c>
      <c r="F29" s="528">
        <v>1466.6666666666667</v>
      </c>
    </row>
    <row r="30" spans="1:6" ht="13.5" customHeight="1">
      <c r="A30" s="14">
        <v>27</v>
      </c>
      <c r="B30" s="529" t="s">
        <v>478</v>
      </c>
      <c r="C30" s="526">
        <v>1666.6666666666667</v>
      </c>
      <c r="D30" s="526">
        <v>1733.3333333333333</v>
      </c>
      <c r="E30" s="527">
        <v>1900</v>
      </c>
      <c r="F30" s="528">
        <v>1550</v>
      </c>
    </row>
    <row r="31" spans="1:6" ht="13.5" customHeight="1">
      <c r="A31" s="14">
        <v>28</v>
      </c>
      <c r="B31" s="529" t="s">
        <v>479</v>
      </c>
      <c r="C31" s="526">
        <v>4533.333333333333</v>
      </c>
      <c r="D31" s="526">
        <v>5000</v>
      </c>
      <c r="E31" s="527">
        <v>5266.7</v>
      </c>
      <c r="F31" s="528">
        <v>4766.666666666667</v>
      </c>
    </row>
    <row r="32" spans="1:6" ht="13.5" customHeight="1">
      <c r="A32" s="14">
        <v>29</v>
      </c>
      <c r="B32" s="529" t="s">
        <v>480</v>
      </c>
      <c r="C32" s="526">
        <v>9433.3333333333339</v>
      </c>
      <c r="D32" s="526">
        <v>10000</v>
      </c>
      <c r="E32" s="527">
        <v>8933.2999999999993</v>
      </c>
      <c r="F32" s="528">
        <v>9500</v>
      </c>
    </row>
    <row r="33" spans="1:6" ht="13.5" customHeight="1">
      <c r="A33" s="14">
        <v>30</v>
      </c>
      <c r="B33" s="529" t="s">
        <v>481</v>
      </c>
      <c r="C33" s="526">
        <v>1633.3333333333333</v>
      </c>
      <c r="D33" s="526">
        <v>1733.3333333333333</v>
      </c>
      <c r="E33" s="527">
        <v>1600</v>
      </c>
      <c r="F33" s="528">
        <v>1600</v>
      </c>
    </row>
    <row r="34" spans="1:6" ht="13.5" customHeight="1">
      <c r="A34" s="14">
        <v>31</v>
      </c>
      <c r="B34" s="529" t="s">
        <v>482</v>
      </c>
      <c r="C34" s="526">
        <v>650</v>
      </c>
      <c r="D34" s="526">
        <v>583.33333333333337</v>
      </c>
      <c r="E34" s="527">
        <v>466.7</v>
      </c>
      <c r="F34" s="528">
        <v>450</v>
      </c>
    </row>
    <row r="35" spans="1:6" ht="13.5" customHeight="1">
      <c r="A35" s="14">
        <v>32</v>
      </c>
      <c r="B35" s="16" t="s">
        <v>483</v>
      </c>
      <c r="C35" s="526">
        <v>4300</v>
      </c>
      <c r="D35" s="526">
        <v>4250</v>
      </c>
      <c r="E35" s="527">
        <v>4300</v>
      </c>
      <c r="F35" s="528">
        <v>4233.333333333333</v>
      </c>
    </row>
    <row r="36" spans="1:6" ht="13.5" customHeight="1">
      <c r="A36" s="14">
        <v>33</v>
      </c>
      <c r="B36" s="529" t="s">
        <v>484</v>
      </c>
      <c r="C36" s="526">
        <v>1666.6666666666667</v>
      </c>
      <c r="D36" s="526">
        <v>1800</v>
      </c>
      <c r="E36" s="527">
        <v>1900</v>
      </c>
      <c r="F36" s="528">
        <v>1750</v>
      </c>
    </row>
    <row r="37" spans="1:6" ht="13.5" customHeight="1">
      <c r="A37" s="14">
        <v>34</v>
      </c>
      <c r="B37" s="529" t="s">
        <v>485</v>
      </c>
      <c r="C37" s="526">
        <v>4600</v>
      </c>
      <c r="D37" s="526">
        <v>5500</v>
      </c>
      <c r="E37" s="527">
        <v>6066.7</v>
      </c>
      <c r="F37" s="528">
        <v>5500</v>
      </c>
    </row>
    <row r="38" spans="1:6" ht="13.5" customHeight="1">
      <c r="A38" s="14">
        <v>35</v>
      </c>
      <c r="B38" s="529" t="s">
        <v>486</v>
      </c>
      <c r="C38" s="526">
        <v>1250</v>
      </c>
      <c r="D38" s="526">
        <v>1300</v>
      </c>
      <c r="E38" s="527">
        <v>1233.3</v>
      </c>
      <c r="F38" s="528">
        <v>1166.6666666666667</v>
      </c>
    </row>
    <row r="39" spans="1:6" ht="13.5" customHeight="1">
      <c r="A39" s="14">
        <v>36</v>
      </c>
      <c r="B39" s="529" t="s">
        <v>487</v>
      </c>
      <c r="C39" s="526">
        <v>6833.333333333333</v>
      </c>
      <c r="D39" s="526">
        <v>7750</v>
      </c>
      <c r="E39" s="527">
        <v>7133.3</v>
      </c>
      <c r="F39" s="528">
        <v>6300</v>
      </c>
    </row>
    <row r="40" spans="1:6" ht="13.5" customHeight="1">
      <c r="A40" s="14">
        <v>37</v>
      </c>
      <c r="B40" s="529" t="s">
        <v>488</v>
      </c>
      <c r="C40" s="526">
        <v>1250</v>
      </c>
      <c r="D40" s="526">
        <v>1300</v>
      </c>
      <c r="E40" s="527">
        <v>1300</v>
      </c>
      <c r="F40" s="528">
        <v>1325</v>
      </c>
    </row>
    <row r="41" spans="1:6" ht="13.5" customHeight="1">
      <c r="A41" s="14">
        <v>38</v>
      </c>
      <c r="B41" s="16" t="s">
        <v>489</v>
      </c>
      <c r="C41" s="526">
        <v>2200</v>
      </c>
      <c r="D41" s="526">
        <v>2300</v>
      </c>
      <c r="E41" s="527">
        <v>2300</v>
      </c>
      <c r="F41" s="528">
        <v>2200</v>
      </c>
    </row>
    <row r="42" spans="1:6" ht="13.5" customHeight="1">
      <c r="A42" s="14">
        <v>39</v>
      </c>
      <c r="B42" s="529" t="s">
        <v>490</v>
      </c>
      <c r="C42" s="526">
        <v>1700</v>
      </c>
      <c r="D42" s="526">
        <v>1600</v>
      </c>
      <c r="E42" s="527">
        <v>1700</v>
      </c>
      <c r="F42" s="528">
        <v>1600</v>
      </c>
    </row>
    <row r="43" spans="1:6" ht="12.75" customHeight="1">
      <c r="A43" s="14">
        <v>40</v>
      </c>
      <c r="B43" s="531" t="s">
        <v>491</v>
      </c>
      <c r="C43" s="532">
        <v>1570</v>
      </c>
      <c r="D43" s="532">
        <v>1570</v>
      </c>
      <c r="E43" s="527">
        <v>1650</v>
      </c>
      <c r="F43" s="528">
        <v>1550</v>
      </c>
    </row>
    <row r="44" spans="1:6" ht="12.75" customHeight="1">
      <c r="A44" s="14">
        <v>41</v>
      </c>
      <c r="B44" s="531" t="s">
        <v>492</v>
      </c>
      <c r="C44" s="532">
        <v>1863.3333333333333</v>
      </c>
      <c r="D44" s="532">
        <v>1690</v>
      </c>
      <c r="E44" s="527">
        <v>1890</v>
      </c>
      <c r="F44" s="528">
        <v>1805</v>
      </c>
    </row>
    <row r="45" spans="1:6" ht="12.75" customHeight="1">
      <c r="A45" s="14">
        <v>42</v>
      </c>
      <c r="B45" s="531" t="s">
        <v>493</v>
      </c>
      <c r="C45" s="532">
        <v>1890</v>
      </c>
      <c r="D45" s="532">
        <v>1790</v>
      </c>
      <c r="E45" s="533">
        <v>1910</v>
      </c>
      <c r="F45" s="528">
        <v>1903</v>
      </c>
    </row>
    <row r="46" spans="1:6" ht="12.75" customHeight="1">
      <c r="C46" s="534"/>
    </row>
    <row r="47" spans="1:6" ht="12.75" customHeight="1">
      <c r="C47" s="534"/>
    </row>
  </sheetData>
  <mergeCells count="1">
    <mergeCell ref="A1:F1"/>
  </mergeCells>
  <conditionalFormatting sqref="E23:E42 D43 E14:E21 E2:E12 B2:B42 A1:A45 C2:D3 C4:C47">
    <cfRule type="cellIs" dxfId="0" priority="1" stopIfTrue="1" operator="lessThan">
      <formula>0.001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S35"/>
  <sheetViews>
    <sheetView topLeftCell="A7" workbookViewId="0">
      <selection activeCell="D17" sqref="D17"/>
    </sheetView>
  </sheetViews>
  <sheetFormatPr defaultRowHeight="15"/>
  <cols>
    <col min="1" max="7" width="9.140625" style="1"/>
    <col min="8" max="8" width="17.7109375" style="1" customWidth="1"/>
    <col min="9" max="9" width="10.85546875" style="1" customWidth="1"/>
    <col min="10" max="10" width="3.140625" style="1" customWidth="1"/>
    <col min="11" max="11" width="5.5703125" style="1" customWidth="1"/>
    <col min="12" max="13" width="7.28515625" style="5" customWidth="1"/>
    <col min="14" max="18" width="7.28515625" style="6" customWidth="1"/>
    <col min="19" max="19" width="7.42578125" style="1" customWidth="1"/>
    <col min="20" max="263" width="9.140625" style="1"/>
    <col min="264" max="264" width="17.7109375" style="1" customWidth="1"/>
    <col min="265" max="265" width="10.85546875" style="1" customWidth="1"/>
    <col min="266" max="266" width="3.140625" style="1" customWidth="1"/>
    <col min="267" max="267" width="5.5703125" style="1" customWidth="1"/>
    <col min="268" max="274" width="7.28515625" style="1" customWidth="1"/>
    <col min="275" max="275" width="7.42578125" style="1" customWidth="1"/>
    <col min="276" max="519" width="9.140625" style="1"/>
    <col min="520" max="520" width="17.7109375" style="1" customWidth="1"/>
    <col min="521" max="521" width="10.85546875" style="1" customWidth="1"/>
    <col min="522" max="522" width="3.140625" style="1" customWidth="1"/>
    <col min="523" max="523" width="5.5703125" style="1" customWidth="1"/>
    <col min="524" max="530" width="7.28515625" style="1" customWidth="1"/>
    <col min="531" max="531" width="7.42578125" style="1" customWidth="1"/>
    <col min="532" max="775" width="9.140625" style="1"/>
    <col min="776" max="776" width="17.7109375" style="1" customWidth="1"/>
    <col min="777" max="777" width="10.85546875" style="1" customWidth="1"/>
    <col min="778" max="778" width="3.140625" style="1" customWidth="1"/>
    <col min="779" max="779" width="5.5703125" style="1" customWidth="1"/>
    <col min="780" max="786" width="7.28515625" style="1" customWidth="1"/>
    <col min="787" max="787" width="7.42578125" style="1" customWidth="1"/>
    <col min="788" max="1031" width="9.140625" style="1"/>
    <col min="1032" max="1032" width="17.7109375" style="1" customWidth="1"/>
    <col min="1033" max="1033" width="10.85546875" style="1" customWidth="1"/>
    <col min="1034" max="1034" width="3.140625" style="1" customWidth="1"/>
    <col min="1035" max="1035" width="5.5703125" style="1" customWidth="1"/>
    <col min="1036" max="1042" width="7.28515625" style="1" customWidth="1"/>
    <col min="1043" max="1043" width="7.42578125" style="1" customWidth="1"/>
    <col min="1044" max="1287" width="9.140625" style="1"/>
    <col min="1288" max="1288" width="17.7109375" style="1" customWidth="1"/>
    <col min="1289" max="1289" width="10.85546875" style="1" customWidth="1"/>
    <col min="1290" max="1290" width="3.140625" style="1" customWidth="1"/>
    <col min="1291" max="1291" width="5.5703125" style="1" customWidth="1"/>
    <col min="1292" max="1298" width="7.28515625" style="1" customWidth="1"/>
    <col min="1299" max="1299" width="7.42578125" style="1" customWidth="1"/>
    <col min="1300" max="1543" width="9.140625" style="1"/>
    <col min="1544" max="1544" width="17.7109375" style="1" customWidth="1"/>
    <col min="1545" max="1545" width="10.85546875" style="1" customWidth="1"/>
    <col min="1546" max="1546" width="3.140625" style="1" customWidth="1"/>
    <col min="1547" max="1547" width="5.5703125" style="1" customWidth="1"/>
    <col min="1548" max="1554" width="7.28515625" style="1" customWidth="1"/>
    <col min="1555" max="1555" width="7.42578125" style="1" customWidth="1"/>
    <col min="1556" max="1799" width="9.140625" style="1"/>
    <col min="1800" max="1800" width="17.7109375" style="1" customWidth="1"/>
    <col min="1801" max="1801" width="10.85546875" style="1" customWidth="1"/>
    <col min="1802" max="1802" width="3.140625" style="1" customWidth="1"/>
    <col min="1803" max="1803" width="5.5703125" style="1" customWidth="1"/>
    <col min="1804" max="1810" width="7.28515625" style="1" customWidth="1"/>
    <col min="1811" max="1811" width="7.42578125" style="1" customWidth="1"/>
    <col min="1812" max="2055" width="9.140625" style="1"/>
    <col min="2056" max="2056" width="17.7109375" style="1" customWidth="1"/>
    <col min="2057" max="2057" width="10.85546875" style="1" customWidth="1"/>
    <col min="2058" max="2058" width="3.140625" style="1" customWidth="1"/>
    <col min="2059" max="2059" width="5.5703125" style="1" customWidth="1"/>
    <col min="2060" max="2066" width="7.28515625" style="1" customWidth="1"/>
    <col min="2067" max="2067" width="7.42578125" style="1" customWidth="1"/>
    <col min="2068" max="2311" width="9.140625" style="1"/>
    <col min="2312" max="2312" width="17.7109375" style="1" customWidth="1"/>
    <col min="2313" max="2313" width="10.85546875" style="1" customWidth="1"/>
    <col min="2314" max="2314" width="3.140625" style="1" customWidth="1"/>
    <col min="2315" max="2315" width="5.5703125" style="1" customWidth="1"/>
    <col min="2316" max="2322" width="7.28515625" style="1" customWidth="1"/>
    <col min="2323" max="2323" width="7.42578125" style="1" customWidth="1"/>
    <col min="2324" max="2567" width="9.140625" style="1"/>
    <col min="2568" max="2568" width="17.7109375" style="1" customWidth="1"/>
    <col min="2569" max="2569" width="10.85546875" style="1" customWidth="1"/>
    <col min="2570" max="2570" width="3.140625" style="1" customWidth="1"/>
    <col min="2571" max="2571" width="5.5703125" style="1" customWidth="1"/>
    <col min="2572" max="2578" width="7.28515625" style="1" customWidth="1"/>
    <col min="2579" max="2579" width="7.42578125" style="1" customWidth="1"/>
    <col min="2580" max="2823" width="9.140625" style="1"/>
    <col min="2824" max="2824" width="17.7109375" style="1" customWidth="1"/>
    <col min="2825" max="2825" width="10.85546875" style="1" customWidth="1"/>
    <col min="2826" max="2826" width="3.140625" style="1" customWidth="1"/>
    <col min="2827" max="2827" width="5.5703125" style="1" customWidth="1"/>
    <col min="2828" max="2834" width="7.28515625" style="1" customWidth="1"/>
    <col min="2835" max="2835" width="7.42578125" style="1" customWidth="1"/>
    <col min="2836" max="3079" width="9.140625" style="1"/>
    <col min="3080" max="3080" width="17.7109375" style="1" customWidth="1"/>
    <col min="3081" max="3081" width="10.85546875" style="1" customWidth="1"/>
    <col min="3082" max="3082" width="3.140625" style="1" customWidth="1"/>
    <col min="3083" max="3083" width="5.5703125" style="1" customWidth="1"/>
    <col min="3084" max="3090" width="7.28515625" style="1" customWidth="1"/>
    <col min="3091" max="3091" width="7.42578125" style="1" customWidth="1"/>
    <col min="3092" max="3335" width="9.140625" style="1"/>
    <col min="3336" max="3336" width="17.7109375" style="1" customWidth="1"/>
    <col min="3337" max="3337" width="10.85546875" style="1" customWidth="1"/>
    <col min="3338" max="3338" width="3.140625" style="1" customWidth="1"/>
    <col min="3339" max="3339" width="5.5703125" style="1" customWidth="1"/>
    <col min="3340" max="3346" width="7.28515625" style="1" customWidth="1"/>
    <col min="3347" max="3347" width="7.42578125" style="1" customWidth="1"/>
    <col min="3348" max="3591" width="9.140625" style="1"/>
    <col min="3592" max="3592" width="17.7109375" style="1" customWidth="1"/>
    <col min="3593" max="3593" width="10.85546875" style="1" customWidth="1"/>
    <col min="3594" max="3594" width="3.140625" style="1" customWidth="1"/>
    <col min="3595" max="3595" width="5.5703125" style="1" customWidth="1"/>
    <col min="3596" max="3602" width="7.28515625" style="1" customWidth="1"/>
    <col min="3603" max="3603" width="7.42578125" style="1" customWidth="1"/>
    <col min="3604" max="3847" width="9.140625" style="1"/>
    <col min="3848" max="3848" width="17.7109375" style="1" customWidth="1"/>
    <col min="3849" max="3849" width="10.85546875" style="1" customWidth="1"/>
    <col min="3850" max="3850" width="3.140625" style="1" customWidth="1"/>
    <col min="3851" max="3851" width="5.5703125" style="1" customWidth="1"/>
    <col min="3852" max="3858" width="7.28515625" style="1" customWidth="1"/>
    <col min="3859" max="3859" width="7.42578125" style="1" customWidth="1"/>
    <col min="3860" max="4103" width="9.140625" style="1"/>
    <col min="4104" max="4104" width="17.7109375" style="1" customWidth="1"/>
    <col min="4105" max="4105" width="10.85546875" style="1" customWidth="1"/>
    <col min="4106" max="4106" width="3.140625" style="1" customWidth="1"/>
    <col min="4107" max="4107" width="5.5703125" style="1" customWidth="1"/>
    <col min="4108" max="4114" width="7.28515625" style="1" customWidth="1"/>
    <col min="4115" max="4115" width="7.42578125" style="1" customWidth="1"/>
    <col min="4116" max="4359" width="9.140625" style="1"/>
    <col min="4360" max="4360" width="17.7109375" style="1" customWidth="1"/>
    <col min="4361" max="4361" width="10.85546875" style="1" customWidth="1"/>
    <col min="4362" max="4362" width="3.140625" style="1" customWidth="1"/>
    <col min="4363" max="4363" width="5.5703125" style="1" customWidth="1"/>
    <col min="4364" max="4370" width="7.28515625" style="1" customWidth="1"/>
    <col min="4371" max="4371" width="7.42578125" style="1" customWidth="1"/>
    <col min="4372" max="4615" width="9.140625" style="1"/>
    <col min="4616" max="4616" width="17.7109375" style="1" customWidth="1"/>
    <col min="4617" max="4617" width="10.85546875" style="1" customWidth="1"/>
    <col min="4618" max="4618" width="3.140625" style="1" customWidth="1"/>
    <col min="4619" max="4619" width="5.5703125" style="1" customWidth="1"/>
    <col min="4620" max="4626" width="7.28515625" style="1" customWidth="1"/>
    <col min="4627" max="4627" width="7.42578125" style="1" customWidth="1"/>
    <col min="4628" max="4871" width="9.140625" style="1"/>
    <col min="4872" max="4872" width="17.7109375" style="1" customWidth="1"/>
    <col min="4873" max="4873" width="10.85546875" style="1" customWidth="1"/>
    <col min="4874" max="4874" width="3.140625" style="1" customWidth="1"/>
    <col min="4875" max="4875" width="5.5703125" style="1" customWidth="1"/>
    <col min="4876" max="4882" width="7.28515625" style="1" customWidth="1"/>
    <col min="4883" max="4883" width="7.42578125" style="1" customWidth="1"/>
    <col min="4884" max="5127" width="9.140625" style="1"/>
    <col min="5128" max="5128" width="17.7109375" style="1" customWidth="1"/>
    <col min="5129" max="5129" width="10.85546875" style="1" customWidth="1"/>
    <col min="5130" max="5130" width="3.140625" style="1" customWidth="1"/>
    <col min="5131" max="5131" width="5.5703125" style="1" customWidth="1"/>
    <col min="5132" max="5138" width="7.28515625" style="1" customWidth="1"/>
    <col min="5139" max="5139" width="7.42578125" style="1" customWidth="1"/>
    <col min="5140" max="5383" width="9.140625" style="1"/>
    <col min="5384" max="5384" width="17.7109375" style="1" customWidth="1"/>
    <col min="5385" max="5385" width="10.85546875" style="1" customWidth="1"/>
    <col min="5386" max="5386" width="3.140625" style="1" customWidth="1"/>
    <col min="5387" max="5387" width="5.5703125" style="1" customWidth="1"/>
    <col min="5388" max="5394" width="7.28515625" style="1" customWidth="1"/>
    <col min="5395" max="5395" width="7.42578125" style="1" customWidth="1"/>
    <col min="5396" max="5639" width="9.140625" style="1"/>
    <col min="5640" max="5640" width="17.7109375" style="1" customWidth="1"/>
    <col min="5641" max="5641" width="10.85546875" style="1" customWidth="1"/>
    <col min="5642" max="5642" width="3.140625" style="1" customWidth="1"/>
    <col min="5643" max="5643" width="5.5703125" style="1" customWidth="1"/>
    <col min="5644" max="5650" width="7.28515625" style="1" customWidth="1"/>
    <col min="5651" max="5651" width="7.42578125" style="1" customWidth="1"/>
    <col min="5652" max="5895" width="9.140625" style="1"/>
    <col min="5896" max="5896" width="17.7109375" style="1" customWidth="1"/>
    <col min="5897" max="5897" width="10.85546875" style="1" customWidth="1"/>
    <col min="5898" max="5898" width="3.140625" style="1" customWidth="1"/>
    <col min="5899" max="5899" width="5.5703125" style="1" customWidth="1"/>
    <col min="5900" max="5906" width="7.28515625" style="1" customWidth="1"/>
    <col min="5907" max="5907" width="7.42578125" style="1" customWidth="1"/>
    <col min="5908" max="6151" width="9.140625" style="1"/>
    <col min="6152" max="6152" width="17.7109375" style="1" customWidth="1"/>
    <col min="6153" max="6153" width="10.85546875" style="1" customWidth="1"/>
    <col min="6154" max="6154" width="3.140625" style="1" customWidth="1"/>
    <col min="6155" max="6155" width="5.5703125" style="1" customWidth="1"/>
    <col min="6156" max="6162" width="7.28515625" style="1" customWidth="1"/>
    <col min="6163" max="6163" width="7.42578125" style="1" customWidth="1"/>
    <col min="6164" max="6407" width="9.140625" style="1"/>
    <col min="6408" max="6408" width="17.7109375" style="1" customWidth="1"/>
    <col min="6409" max="6409" width="10.85546875" style="1" customWidth="1"/>
    <col min="6410" max="6410" width="3.140625" style="1" customWidth="1"/>
    <col min="6411" max="6411" width="5.5703125" style="1" customWidth="1"/>
    <col min="6412" max="6418" width="7.28515625" style="1" customWidth="1"/>
    <col min="6419" max="6419" width="7.42578125" style="1" customWidth="1"/>
    <col min="6420" max="6663" width="9.140625" style="1"/>
    <col min="6664" max="6664" width="17.7109375" style="1" customWidth="1"/>
    <col min="6665" max="6665" width="10.85546875" style="1" customWidth="1"/>
    <col min="6666" max="6666" width="3.140625" style="1" customWidth="1"/>
    <col min="6667" max="6667" width="5.5703125" style="1" customWidth="1"/>
    <col min="6668" max="6674" width="7.28515625" style="1" customWidth="1"/>
    <col min="6675" max="6675" width="7.42578125" style="1" customWidth="1"/>
    <col min="6676" max="6919" width="9.140625" style="1"/>
    <col min="6920" max="6920" width="17.7109375" style="1" customWidth="1"/>
    <col min="6921" max="6921" width="10.85546875" style="1" customWidth="1"/>
    <col min="6922" max="6922" width="3.140625" style="1" customWidth="1"/>
    <col min="6923" max="6923" width="5.5703125" style="1" customWidth="1"/>
    <col min="6924" max="6930" width="7.28515625" style="1" customWidth="1"/>
    <col min="6931" max="6931" width="7.42578125" style="1" customWidth="1"/>
    <col min="6932" max="7175" width="9.140625" style="1"/>
    <col min="7176" max="7176" width="17.7109375" style="1" customWidth="1"/>
    <col min="7177" max="7177" width="10.85546875" style="1" customWidth="1"/>
    <col min="7178" max="7178" width="3.140625" style="1" customWidth="1"/>
    <col min="7179" max="7179" width="5.5703125" style="1" customWidth="1"/>
    <col min="7180" max="7186" width="7.28515625" style="1" customWidth="1"/>
    <col min="7187" max="7187" width="7.42578125" style="1" customWidth="1"/>
    <col min="7188" max="7431" width="9.140625" style="1"/>
    <col min="7432" max="7432" width="17.7109375" style="1" customWidth="1"/>
    <col min="7433" max="7433" width="10.85546875" style="1" customWidth="1"/>
    <col min="7434" max="7434" width="3.140625" style="1" customWidth="1"/>
    <col min="7435" max="7435" width="5.5703125" style="1" customWidth="1"/>
    <col min="7436" max="7442" width="7.28515625" style="1" customWidth="1"/>
    <col min="7443" max="7443" width="7.42578125" style="1" customWidth="1"/>
    <col min="7444" max="7687" width="9.140625" style="1"/>
    <col min="7688" max="7688" width="17.7109375" style="1" customWidth="1"/>
    <col min="7689" max="7689" width="10.85546875" style="1" customWidth="1"/>
    <col min="7690" max="7690" width="3.140625" style="1" customWidth="1"/>
    <col min="7691" max="7691" width="5.5703125" style="1" customWidth="1"/>
    <col min="7692" max="7698" width="7.28515625" style="1" customWidth="1"/>
    <col min="7699" max="7699" width="7.42578125" style="1" customWidth="1"/>
    <col min="7700" max="7943" width="9.140625" style="1"/>
    <col min="7944" max="7944" width="17.7109375" style="1" customWidth="1"/>
    <col min="7945" max="7945" width="10.85546875" style="1" customWidth="1"/>
    <col min="7946" max="7946" width="3.140625" style="1" customWidth="1"/>
    <col min="7947" max="7947" width="5.5703125" style="1" customWidth="1"/>
    <col min="7948" max="7954" width="7.28515625" style="1" customWidth="1"/>
    <col min="7955" max="7955" width="7.42578125" style="1" customWidth="1"/>
    <col min="7956" max="8199" width="9.140625" style="1"/>
    <col min="8200" max="8200" width="17.7109375" style="1" customWidth="1"/>
    <col min="8201" max="8201" width="10.85546875" style="1" customWidth="1"/>
    <col min="8202" max="8202" width="3.140625" style="1" customWidth="1"/>
    <col min="8203" max="8203" width="5.5703125" style="1" customWidth="1"/>
    <col min="8204" max="8210" width="7.28515625" style="1" customWidth="1"/>
    <col min="8211" max="8211" width="7.42578125" style="1" customWidth="1"/>
    <col min="8212" max="8455" width="9.140625" style="1"/>
    <col min="8456" max="8456" width="17.7109375" style="1" customWidth="1"/>
    <col min="8457" max="8457" width="10.85546875" style="1" customWidth="1"/>
    <col min="8458" max="8458" width="3.140625" style="1" customWidth="1"/>
    <col min="8459" max="8459" width="5.5703125" style="1" customWidth="1"/>
    <col min="8460" max="8466" width="7.28515625" style="1" customWidth="1"/>
    <col min="8467" max="8467" width="7.42578125" style="1" customWidth="1"/>
    <col min="8468" max="8711" width="9.140625" style="1"/>
    <col min="8712" max="8712" width="17.7109375" style="1" customWidth="1"/>
    <col min="8713" max="8713" width="10.85546875" style="1" customWidth="1"/>
    <col min="8714" max="8714" width="3.140625" style="1" customWidth="1"/>
    <col min="8715" max="8715" width="5.5703125" style="1" customWidth="1"/>
    <col min="8716" max="8722" width="7.28515625" style="1" customWidth="1"/>
    <col min="8723" max="8723" width="7.42578125" style="1" customWidth="1"/>
    <col min="8724" max="8967" width="9.140625" style="1"/>
    <col min="8968" max="8968" width="17.7109375" style="1" customWidth="1"/>
    <col min="8969" max="8969" width="10.85546875" style="1" customWidth="1"/>
    <col min="8970" max="8970" width="3.140625" style="1" customWidth="1"/>
    <col min="8971" max="8971" width="5.5703125" style="1" customWidth="1"/>
    <col min="8972" max="8978" width="7.28515625" style="1" customWidth="1"/>
    <col min="8979" max="8979" width="7.42578125" style="1" customWidth="1"/>
    <col min="8980" max="9223" width="9.140625" style="1"/>
    <col min="9224" max="9224" width="17.7109375" style="1" customWidth="1"/>
    <col min="9225" max="9225" width="10.85546875" style="1" customWidth="1"/>
    <col min="9226" max="9226" width="3.140625" style="1" customWidth="1"/>
    <col min="9227" max="9227" width="5.5703125" style="1" customWidth="1"/>
    <col min="9228" max="9234" width="7.28515625" style="1" customWidth="1"/>
    <col min="9235" max="9235" width="7.42578125" style="1" customWidth="1"/>
    <col min="9236" max="9479" width="9.140625" style="1"/>
    <col min="9480" max="9480" width="17.7109375" style="1" customWidth="1"/>
    <col min="9481" max="9481" width="10.85546875" style="1" customWidth="1"/>
    <col min="9482" max="9482" width="3.140625" style="1" customWidth="1"/>
    <col min="9483" max="9483" width="5.5703125" style="1" customWidth="1"/>
    <col min="9484" max="9490" width="7.28515625" style="1" customWidth="1"/>
    <col min="9491" max="9491" width="7.42578125" style="1" customWidth="1"/>
    <col min="9492" max="9735" width="9.140625" style="1"/>
    <col min="9736" max="9736" width="17.7109375" style="1" customWidth="1"/>
    <col min="9737" max="9737" width="10.85546875" style="1" customWidth="1"/>
    <col min="9738" max="9738" width="3.140625" style="1" customWidth="1"/>
    <col min="9739" max="9739" width="5.5703125" style="1" customWidth="1"/>
    <col min="9740" max="9746" width="7.28515625" style="1" customWidth="1"/>
    <col min="9747" max="9747" width="7.42578125" style="1" customWidth="1"/>
    <col min="9748" max="9991" width="9.140625" style="1"/>
    <col min="9992" max="9992" width="17.7109375" style="1" customWidth="1"/>
    <col min="9993" max="9993" width="10.85546875" style="1" customWidth="1"/>
    <col min="9994" max="9994" width="3.140625" style="1" customWidth="1"/>
    <col min="9995" max="9995" width="5.5703125" style="1" customWidth="1"/>
    <col min="9996" max="10002" width="7.28515625" style="1" customWidth="1"/>
    <col min="10003" max="10003" width="7.42578125" style="1" customWidth="1"/>
    <col min="10004" max="10247" width="9.140625" style="1"/>
    <col min="10248" max="10248" width="17.7109375" style="1" customWidth="1"/>
    <col min="10249" max="10249" width="10.85546875" style="1" customWidth="1"/>
    <col min="10250" max="10250" width="3.140625" style="1" customWidth="1"/>
    <col min="10251" max="10251" width="5.5703125" style="1" customWidth="1"/>
    <col min="10252" max="10258" width="7.28515625" style="1" customWidth="1"/>
    <col min="10259" max="10259" width="7.42578125" style="1" customWidth="1"/>
    <col min="10260" max="10503" width="9.140625" style="1"/>
    <col min="10504" max="10504" width="17.7109375" style="1" customWidth="1"/>
    <col min="10505" max="10505" width="10.85546875" style="1" customWidth="1"/>
    <col min="10506" max="10506" width="3.140625" style="1" customWidth="1"/>
    <col min="10507" max="10507" width="5.5703125" style="1" customWidth="1"/>
    <col min="10508" max="10514" width="7.28515625" style="1" customWidth="1"/>
    <col min="10515" max="10515" width="7.42578125" style="1" customWidth="1"/>
    <col min="10516" max="10759" width="9.140625" style="1"/>
    <col min="10760" max="10760" width="17.7109375" style="1" customWidth="1"/>
    <col min="10761" max="10761" width="10.85546875" style="1" customWidth="1"/>
    <col min="10762" max="10762" width="3.140625" style="1" customWidth="1"/>
    <col min="10763" max="10763" width="5.5703125" style="1" customWidth="1"/>
    <col min="10764" max="10770" width="7.28515625" style="1" customWidth="1"/>
    <col min="10771" max="10771" width="7.42578125" style="1" customWidth="1"/>
    <col min="10772" max="11015" width="9.140625" style="1"/>
    <col min="11016" max="11016" width="17.7109375" style="1" customWidth="1"/>
    <col min="11017" max="11017" width="10.85546875" style="1" customWidth="1"/>
    <col min="11018" max="11018" width="3.140625" style="1" customWidth="1"/>
    <col min="11019" max="11019" width="5.5703125" style="1" customWidth="1"/>
    <col min="11020" max="11026" width="7.28515625" style="1" customWidth="1"/>
    <col min="11027" max="11027" width="7.42578125" style="1" customWidth="1"/>
    <col min="11028" max="11271" width="9.140625" style="1"/>
    <col min="11272" max="11272" width="17.7109375" style="1" customWidth="1"/>
    <col min="11273" max="11273" width="10.85546875" style="1" customWidth="1"/>
    <col min="11274" max="11274" width="3.140625" style="1" customWidth="1"/>
    <col min="11275" max="11275" width="5.5703125" style="1" customWidth="1"/>
    <col min="11276" max="11282" width="7.28515625" style="1" customWidth="1"/>
    <col min="11283" max="11283" width="7.42578125" style="1" customWidth="1"/>
    <col min="11284" max="11527" width="9.140625" style="1"/>
    <col min="11528" max="11528" width="17.7109375" style="1" customWidth="1"/>
    <col min="11529" max="11529" width="10.85546875" style="1" customWidth="1"/>
    <col min="11530" max="11530" width="3.140625" style="1" customWidth="1"/>
    <col min="11531" max="11531" width="5.5703125" style="1" customWidth="1"/>
    <col min="11532" max="11538" width="7.28515625" style="1" customWidth="1"/>
    <col min="11539" max="11539" width="7.42578125" style="1" customWidth="1"/>
    <col min="11540" max="11783" width="9.140625" style="1"/>
    <col min="11784" max="11784" width="17.7109375" style="1" customWidth="1"/>
    <col min="11785" max="11785" width="10.85546875" style="1" customWidth="1"/>
    <col min="11786" max="11786" width="3.140625" style="1" customWidth="1"/>
    <col min="11787" max="11787" width="5.5703125" style="1" customWidth="1"/>
    <col min="11788" max="11794" width="7.28515625" style="1" customWidth="1"/>
    <col min="11795" max="11795" width="7.42578125" style="1" customWidth="1"/>
    <col min="11796" max="12039" width="9.140625" style="1"/>
    <col min="12040" max="12040" width="17.7109375" style="1" customWidth="1"/>
    <col min="12041" max="12041" width="10.85546875" style="1" customWidth="1"/>
    <col min="12042" max="12042" width="3.140625" style="1" customWidth="1"/>
    <col min="12043" max="12043" width="5.5703125" style="1" customWidth="1"/>
    <col min="12044" max="12050" width="7.28515625" style="1" customWidth="1"/>
    <col min="12051" max="12051" width="7.42578125" style="1" customWidth="1"/>
    <col min="12052" max="12295" width="9.140625" style="1"/>
    <col min="12296" max="12296" width="17.7109375" style="1" customWidth="1"/>
    <col min="12297" max="12297" width="10.85546875" style="1" customWidth="1"/>
    <col min="12298" max="12298" width="3.140625" style="1" customWidth="1"/>
    <col min="12299" max="12299" width="5.5703125" style="1" customWidth="1"/>
    <col min="12300" max="12306" width="7.28515625" style="1" customWidth="1"/>
    <col min="12307" max="12307" width="7.42578125" style="1" customWidth="1"/>
    <col min="12308" max="12551" width="9.140625" style="1"/>
    <col min="12552" max="12552" width="17.7109375" style="1" customWidth="1"/>
    <col min="12553" max="12553" width="10.85546875" style="1" customWidth="1"/>
    <col min="12554" max="12554" width="3.140625" style="1" customWidth="1"/>
    <col min="12555" max="12555" width="5.5703125" style="1" customWidth="1"/>
    <col min="12556" max="12562" width="7.28515625" style="1" customWidth="1"/>
    <col min="12563" max="12563" width="7.42578125" style="1" customWidth="1"/>
    <col min="12564" max="12807" width="9.140625" style="1"/>
    <col min="12808" max="12808" width="17.7109375" style="1" customWidth="1"/>
    <col min="12809" max="12809" width="10.85546875" style="1" customWidth="1"/>
    <col min="12810" max="12810" width="3.140625" style="1" customWidth="1"/>
    <col min="12811" max="12811" width="5.5703125" style="1" customWidth="1"/>
    <col min="12812" max="12818" width="7.28515625" style="1" customWidth="1"/>
    <col min="12819" max="12819" width="7.42578125" style="1" customWidth="1"/>
    <col min="12820" max="13063" width="9.140625" style="1"/>
    <col min="13064" max="13064" width="17.7109375" style="1" customWidth="1"/>
    <col min="13065" max="13065" width="10.85546875" style="1" customWidth="1"/>
    <col min="13066" max="13066" width="3.140625" style="1" customWidth="1"/>
    <col min="13067" max="13067" width="5.5703125" style="1" customWidth="1"/>
    <col min="13068" max="13074" width="7.28515625" style="1" customWidth="1"/>
    <col min="13075" max="13075" width="7.42578125" style="1" customWidth="1"/>
    <col min="13076" max="13319" width="9.140625" style="1"/>
    <col min="13320" max="13320" width="17.7109375" style="1" customWidth="1"/>
    <col min="13321" max="13321" width="10.85546875" style="1" customWidth="1"/>
    <col min="13322" max="13322" width="3.140625" style="1" customWidth="1"/>
    <col min="13323" max="13323" width="5.5703125" style="1" customWidth="1"/>
    <col min="13324" max="13330" width="7.28515625" style="1" customWidth="1"/>
    <col min="13331" max="13331" width="7.42578125" style="1" customWidth="1"/>
    <col min="13332" max="13575" width="9.140625" style="1"/>
    <col min="13576" max="13576" width="17.7109375" style="1" customWidth="1"/>
    <col min="13577" max="13577" width="10.85546875" style="1" customWidth="1"/>
    <col min="13578" max="13578" width="3.140625" style="1" customWidth="1"/>
    <col min="13579" max="13579" width="5.5703125" style="1" customWidth="1"/>
    <col min="13580" max="13586" width="7.28515625" style="1" customWidth="1"/>
    <col min="13587" max="13587" width="7.42578125" style="1" customWidth="1"/>
    <col min="13588" max="13831" width="9.140625" style="1"/>
    <col min="13832" max="13832" width="17.7109375" style="1" customWidth="1"/>
    <col min="13833" max="13833" width="10.85546875" style="1" customWidth="1"/>
    <col min="13834" max="13834" width="3.140625" style="1" customWidth="1"/>
    <col min="13835" max="13835" width="5.5703125" style="1" customWidth="1"/>
    <col min="13836" max="13842" width="7.28515625" style="1" customWidth="1"/>
    <col min="13843" max="13843" width="7.42578125" style="1" customWidth="1"/>
    <col min="13844" max="14087" width="9.140625" style="1"/>
    <col min="14088" max="14088" width="17.7109375" style="1" customWidth="1"/>
    <col min="14089" max="14089" width="10.85546875" style="1" customWidth="1"/>
    <col min="14090" max="14090" width="3.140625" style="1" customWidth="1"/>
    <col min="14091" max="14091" width="5.5703125" style="1" customWidth="1"/>
    <col min="14092" max="14098" width="7.28515625" style="1" customWidth="1"/>
    <col min="14099" max="14099" width="7.42578125" style="1" customWidth="1"/>
    <col min="14100" max="14343" width="9.140625" style="1"/>
    <col min="14344" max="14344" width="17.7109375" style="1" customWidth="1"/>
    <col min="14345" max="14345" width="10.85546875" style="1" customWidth="1"/>
    <col min="14346" max="14346" width="3.140625" style="1" customWidth="1"/>
    <col min="14347" max="14347" width="5.5703125" style="1" customWidth="1"/>
    <col min="14348" max="14354" width="7.28515625" style="1" customWidth="1"/>
    <col min="14355" max="14355" width="7.42578125" style="1" customWidth="1"/>
    <col min="14356" max="14599" width="9.140625" style="1"/>
    <col min="14600" max="14600" width="17.7109375" style="1" customWidth="1"/>
    <col min="14601" max="14601" width="10.85546875" style="1" customWidth="1"/>
    <col min="14602" max="14602" width="3.140625" style="1" customWidth="1"/>
    <col min="14603" max="14603" width="5.5703125" style="1" customWidth="1"/>
    <col min="14604" max="14610" width="7.28515625" style="1" customWidth="1"/>
    <col min="14611" max="14611" width="7.42578125" style="1" customWidth="1"/>
    <col min="14612" max="14855" width="9.140625" style="1"/>
    <col min="14856" max="14856" width="17.7109375" style="1" customWidth="1"/>
    <col min="14857" max="14857" width="10.85546875" style="1" customWidth="1"/>
    <col min="14858" max="14858" width="3.140625" style="1" customWidth="1"/>
    <col min="14859" max="14859" width="5.5703125" style="1" customWidth="1"/>
    <col min="14860" max="14866" width="7.28515625" style="1" customWidth="1"/>
    <col min="14867" max="14867" width="7.42578125" style="1" customWidth="1"/>
    <col min="14868" max="15111" width="9.140625" style="1"/>
    <col min="15112" max="15112" width="17.7109375" style="1" customWidth="1"/>
    <col min="15113" max="15113" width="10.85546875" style="1" customWidth="1"/>
    <col min="15114" max="15114" width="3.140625" style="1" customWidth="1"/>
    <col min="15115" max="15115" width="5.5703125" style="1" customWidth="1"/>
    <col min="15116" max="15122" width="7.28515625" style="1" customWidth="1"/>
    <col min="15123" max="15123" width="7.42578125" style="1" customWidth="1"/>
    <col min="15124" max="15367" width="9.140625" style="1"/>
    <col min="15368" max="15368" width="17.7109375" style="1" customWidth="1"/>
    <col min="15369" max="15369" width="10.85546875" style="1" customWidth="1"/>
    <col min="15370" max="15370" width="3.140625" style="1" customWidth="1"/>
    <col min="15371" max="15371" width="5.5703125" style="1" customWidth="1"/>
    <col min="15372" max="15378" width="7.28515625" style="1" customWidth="1"/>
    <col min="15379" max="15379" width="7.42578125" style="1" customWidth="1"/>
    <col min="15380" max="15623" width="9.140625" style="1"/>
    <col min="15624" max="15624" width="17.7109375" style="1" customWidth="1"/>
    <col min="15625" max="15625" width="10.85546875" style="1" customWidth="1"/>
    <col min="15626" max="15626" width="3.140625" style="1" customWidth="1"/>
    <col min="15627" max="15627" width="5.5703125" style="1" customWidth="1"/>
    <col min="15628" max="15634" width="7.28515625" style="1" customWidth="1"/>
    <col min="15635" max="15635" width="7.42578125" style="1" customWidth="1"/>
    <col min="15636" max="15879" width="9.140625" style="1"/>
    <col min="15880" max="15880" width="17.7109375" style="1" customWidth="1"/>
    <col min="15881" max="15881" width="10.85546875" style="1" customWidth="1"/>
    <col min="15882" max="15882" width="3.140625" style="1" customWidth="1"/>
    <col min="15883" max="15883" width="5.5703125" style="1" customWidth="1"/>
    <col min="15884" max="15890" width="7.28515625" style="1" customWidth="1"/>
    <col min="15891" max="15891" width="7.42578125" style="1" customWidth="1"/>
    <col min="15892" max="16135" width="9.140625" style="1"/>
    <col min="16136" max="16136" width="17.7109375" style="1" customWidth="1"/>
    <col min="16137" max="16137" width="10.85546875" style="1" customWidth="1"/>
    <col min="16138" max="16138" width="3.140625" style="1" customWidth="1"/>
    <col min="16139" max="16139" width="5.5703125" style="1" customWidth="1"/>
    <col min="16140" max="16146" width="7.28515625" style="1" customWidth="1"/>
    <col min="16147" max="16147" width="7.42578125" style="1" customWidth="1"/>
    <col min="16148" max="16384" width="9.140625" style="1"/>
  </cols>
  <sheetData>
    <row r="1" spans="9:19">
      <c r="I1" s="2" t="s">
        <v>0</v>
      </c>
      <c r="J1" s="2"/>
      <c r="K1" s="2"/>
      <c r="L1" s="2"/>
      <c r="M1" s="2"/>
      <c r="N1" s="2"/>
      <c r="O1" s="3"/>
      <c r="P1" s="3"/>
      <c r="Q1" s="3"/>
      <c r="R1" s="3"/>
      <c r="S1" s="3"/>
    </row>
    <row r="2" spans="9:19">
      <c r="I2" s="4"/>
      <c r="J2" s="4"/>
      <c r="K2" s="4"/>
    </row>
    <row r="3" spans="9:19">
      <c r="I3" s="7"/>
      <c r="J3" s="7"/>
      <c r="K3" s="8" t="s">
        <v>1</v>
      </c>
      <c r="L3" s="9" t="s">
        <v>2</v>
      </c>
      <c r="M3" s="9" t="s">
        <v>3</v>
      </c>
      <c r="N3" s="9"/>
      <c r="O3" s="9"/>
      <c r="P3" s="9"/>
      <c r="Q3" s="7"/>
      <c r="R3" s="7"/>
      <c r="S3" s="10"/>
    </row>
    <row r="4" spans="9:19">
      <c r="I4" s="7"/>
      <c r="J4" s="7"/>
      <c r="K4" s="8"/>
      <c r="L4" s="9"/>
      <c r="M4" s="11" t="s">
        <v>4</v>
      </c>
      <c r="N4" s="11" t="s">
        <v>5</v>
      </c>
      <c r="O4" s="11" t="s">
        <v>6</v>
      </c>
      <c r="P4" s="11" t="s">
        <v>7</v>
      </c>
      <c r="Q4" s="11" t="s">
        <v>8</v>
      </c>
      <c r="R4" s="11" t="s">
        <v>9</v>
      </c>
      <c r="S4" s="11" t="s">
        <v>10</v>
      </c>
    </row>
    <row r="5" spans="9:19">
      <c r="I5" s="12" t="s">
        <v>11</v>
      </c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9:19">
      <c r="I6" s="12" t="s">
        <v>12</v>
      </c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9:19">
      <c r="I7" s="13" t="s">
        <v>13</v>
      </c>
      <c r="J7" s="14" t="s">
        <v>14</v>
      </c>
      <c r="K7" s="14" t="s">
        <v>15</v>
      </c>
      <c r="L7" s="15">
        <v>1257.6923000000002</v>
      </c>
      <c r="M7" s="15">
        <v>1257.6923000000002</v>
      </c>
      <c r="N7" s="15">
        <v>1257.6923000000002</v>
      </c>
      <c r="O7" s="15">
        <v>1374.1818000000001</v>
      </c>
      <c r="P7" s="15">
        <v>1374.1818000000001</v>
      </c>
      <c r="Q7" s="15">
        <v>1374.1818000000001</v>
      </c>
      <c r="R7" s="15">
        <v>1420.8333</v>
      </c>
      <c r="S7" s="15">
        <v>1420.8333</v>
      </c>
    </row>
    <row r="8" spans="9:19">
      <c r="I8" s="13"/>
      <c r="J8" s="14" t="s">
        <v>16</v>
      </c>
      <c r="K8" s="14" t="s">
        <v>15</v>
      </c>
      <c r="L8" s="15">
        <v>1036.9231</v>
      </c>
      <c r="M8" s="15">
        <v>1036.9231</v>
      </c>
      <c r="N8" s="15">
        <v>1036.9231</v>
      </c>
      <c r="O8" s="15">
        <v>1115</v>
      </c>
      <c r="P8" s="15">
        <v>1115</v>
      </c>
      <c r="Q8" s="15">
        <v>1115</v>
      </c>
      <c r="R8" s="15">
        <v>1155</v>
      </c>
      <c r="S8" s="15">
        <v>1155</v>
      </c>
    </row>
    <row r="9" spans="9:19">
      <c r="I9" s="13" t="s">
        <v>17</v>
      </c>
      <c r="J9" s="14" t="s">
        <v>14</v>
      </c>
      <c r="K9" s="14" t="s">
        <v>15</v>
      </c>
      <c r="L9" s="15">
        <v>679.23080000000004</v>
      </c>
      <c r="M9" s="15">
        <v>679.23080000000004</v>
      </c>
      <c r="N9" s="15">
        <v>679.23080000000004</v>
      </c>
      <c r="O9" s="15">
        <v>823.44</v>
      </c>
      <c r="P9" s="15">
        <v>823.44</v>
      </c>
      <c r="Q9" s="15">
        <v>823.44</v>
      </c>
      <c r="R9" s="15">
        <v>827.27269999999999</v>
      </c>
      <c r="S9" s="15">
        <v>827.27269999999999</v>
      </c>
    </row>
    <row r="10" spans="9:19">
      <c r="I10" s="13"/>
      <c r="J10" s="14" t="s">
        <v>16</v>
      </c>
      <c r="K10" s="14" t="s">
        <v>15</v>
      </c>
      <c r="L10" s="15">
        <v>707.69230000000005</v>
      </c>
      <c r="M10" s="15">
        <v>707.69230000000005</v>
      </c>
      <c r="N10" s="15">
        <v>707.69230000000005</v>
      </c>
      <c r="O10" s="15">
        <v>801.5</v>
      </c>
      <c r="P10" s="15">
        <v>801.5</v>
      </c>
      <c r="Q10" s="15">
        <v>801.5</v>
      </c>
      <c r="R10" s="15">
        <v>801.81819999999993</v>
      </c>
      <c r="S10" s="15">
        <v>801.81819999999993</v>
      </c>
    </row>
    <row r="11" spans="9:19">
      <c r="I11" s="16" t="s">
        <v>18</v>
      </c>
      <c r="J11" s="14"/>
      <c r="K11" s="14"/>
      <c r="L11" s="17"/>
      <c r="M11" s="17"/>
      <c r="N11" s="17"/>
      <c r="O11" s="17"/>
      <c r="P11" s="17"/>
      <c r="Q11" s="17"/>
      <c r="R11" s="17"/>
      <c r="S11" s="17"/>
    </row>
    <row r="12" spans="9:19">
      <c r="I12" s="13" t="s">
        <v>13</v>
      </c>
      <c r="J12" s="14" t="s">
        <v>14</v>
      </c>
      <c r="K12" s="14" t="s">
        <v>15</v>
      </c>
      <c r="L12" s="18">
        <v>888</v>
      </c>
      <c r="M12" s="18">
        <v>888</v>
      </c>
      <c r="N12" s="18">
        <v>888</v>
      </c>
      <c r="O12" s="18">
        <v>996.15380000000005</v>
      </c>
      <c r="P12" s="18">
        <v>996.15380000000005</v>
      </c>
      <c r="Q12" s="18">
        <v>996.15380000000005</v>
      </c>
      <c r="R12" s="15">
        <v>989.28569999999991</v>
      </c>
      <c r="S12" s="15">
        <v>989.28569999999991</v>
      </c>
    </row>
    <row r="13" spans="9:19">
      <c r="I13" s="13"/>
      <c r="J13" s="14" t="s">
        <v>16</v>
      </c>
      <c r="K13" s="14" t="s">
        <v>15</v>
      </c>
      <c r="L13" s="18">
        <v>811.5385</v>
      </c>
      <c r="M13" s="18">
        <v>811.5385</v>
      </c>
      <c r="N13" s="18">
        <v>811.5385</v>
      </c>
      <c r="O13" s="18">
        <v>958.33330000000001</v>
      </c>
      <c r="P13" s="18">
        <v>958.33330000000001</v>
      </c>
      <c r="Q13" s="18">
        <v>958.33330000000001</v>
      </c>
      <c r="R13" s="15">
        <v>938.4615</v>
      </c>
      <c r="S13" s="15">
        <v>938.4615</v>
      </c>
    </row>
    <row r="14" spans="9:19">
      <c r="I14" s="13" t="s">
        <v>17</v>
      </c>
      <c r="J14" s="14" t="s">
        <v>14</v>
      </c>
      <c r="K14" s="14" t="s">
        <v>15</v>
      </c>
      <c r="L14" s="18">
        <v>596.15380000000005</v>
      </c>
      <c r="M14" s="18">
        <v>596.15380000000005</v>
      </c>
      <c r="N14" s="18">
        <v>596.15380000000005</v>
      </c>
      <c r="O14" s="18">
        <v>758.16669999999999</v>
      </c>
      <c r="P14" s="18">
        <v>758.16669999999999</v>
      </c>
      <c r="Q14" s="18">
        <v>758.16669999999999</v>
      </c>
      <c r="R14" s="15">
        <v>739.23080000000004</v>
      </c>
      <c r="S14" s="15">
        <v>739.23080000000004</v>
      </c>
    </row>
    <row r="15" spans="9:19">
      <c r="I15" s="13"/>
      <c r="J15" s="14" t="s">
        <v>16</v>
      </c>
      <c r="K15" s="14" t="s">
        <v>15</v>
      </c>
      <c r="L15" s="18">
        <v>573.07690000000002</v>
      </c>
      <c r="M15" s="18">
        <v>573.07690000000002</v>
      </c>
      <c r="N15" s="18">
        <v>573.07690000000002</v>
      </c>
      <c r="O15" s="18">
        <v>775.72730000000001</v>
      </c>
      <c r="P15" s="18">
        <v>775.72730000000001</v>
      </c>
      <c r="Q15" s="18">
        <v>775.72730000000001</v>
      </c>
      <c r="R15" s="15">
        <v>730.76919999999996</v>
      </c>
      <c r="S15" s="15">
        <v>730.76919999999996</v>
      </c>
    </row>
    <row r="16" spans="9:19">
      <c r="I16" s="16" t="s">
        <v>19</v>
      </c>
      <c r="J16" s="14"/>
      <c r="K16" s="14"/>
      <c r="L16" s="17"/>
      <c r="M16" s="17"/>
      <c r="N16" s="17"/>
      <c r="O16" s="17"/>
      <c r="P16" s="17"/>
      <c r="Q16" s="17"/>
      <c r="R16" s="17"/>
      <c r="S16" s="17"/>
    </row>
    <row r="17" spans="9:19">
      <c r="I17" s="13" t="s">
        <v>20</v>
      </c>
      <c r="J17" s="14" t="s">
        <v>14</v>
      </c>
      <c r="K17" s="14" t="s">
        <v>15</v>
      </c>
      <c r="L17" s="18">
        <v>1242.3076999999998</v>
      </c>
      <c r="M17" s="18">
        <v>1242.3076999999998</v>
      </c>
      <c r="N17" s="18">
        <v>1242.3076999999998</v>
      </c>
      <c r="O17" s="18">
        <v>1331.9167</v>
      </c>
      <c r="P17" s="18">
        <v>1331.9167</v>
      </c>
      <c r="Q17" s="18">
        <v>1331.9167</v>
      </c>
      <c r="R17" s="18">
        <v>1337.5</v>
      </c>
      <c r="S17" s="18">
        <v>1337.5</v>
      </c>
    </row>
    <row r="18" spans="9:19">
      <c r="I18" s="13"/>
      <c r="J18" s="14" t="s">
        <v>16</v>
      </c>
      <c r="K18" s="14" t="s">
        <v>15</v>
      </c>
      <c r="L18" s="18">
        <v>1125</v>
      </c>
      <c r="M18" s="18">
        <v>1125</v>
      </c>
      <c r="N18" s="18">
        <v>1125</v>
      </c>
      <c r="O18" s="18">
        <v>1201.4545000000001</v>
      </c>
      <c r="P18" s="18">
        <v>1201.4545000000001</v>
      </c>
      <c r="Q18" s="18">
        <v>1201.4545000000001</v>
      </c>
      <c r="R18" s="18">
        <v>1179.1667</v>
      </c>
      <c r="S18" s="18">
        <v>1179.1667</v>
      </c>
    </row>
    <row r="19" spans="9:19">
      <c r="I19" s="13" t="s">
        <v>17</v>
      </c>
      <c r="J19" s="14" t="s">
        <v>14</v>
      </c>
      <c r="K19" s="14" t="s">
        <v>15</v>
      </c>
      <c r="L19" s="18">
        <v>792.30769999999995</v>
      </c>
      <c r="M19" s="18">
        <v>792.30769999999995</v>
      </c>
      <c r="N19" s="18">
        <v>792.30769999999995</v>
      </c>
      <c r="O19" s="18">
        <v>937.8818</v>
      </c>
      <c r="P19" s="18">
        <v>937.8818</v>
      </c>
      <c r="Q19" s="18">
        <v>937.8818</v>
      </c>
      <c r="R19" s="18">
        <v>954.16669999999999</v>
      </c>
      <c r="S19" s="18">
        <v>954.16669999999999</v>
      </c>
    </row>
    <row r="20" spans="9:19">
      <c r="I20" s="13"/>
      <c r="J20" s="14" t="s">
        <v>16</v>
      </c>
      <c r="K20" s="14" t="s">
        <v>15</v>
      </c>
      <c r="L20" s="18">
        <v>761.5385</v>
      </c>
      <c r="M20" s="18">
        <v>761.5385</v>
      </c>
      <c r="N20" s="18">
        <v>761.5385</v>
      </c>
      <c r="O20" s="18">
        <v>878.79090000000008</v>
      </c>
      <c r="P20" s="18">
        <v>878.79090000000008</v>
      </c>
      <c r="Q20" s="18">
        <v>878.79090000000008</v>
      </c>
      <c r="R20" s="18">
        <v>850</v>
      </c>
      <c r="S20" s="18">
        <v>850</v>
      </c>
    </row>
    <row r="21" spans="9:19">
      <c r="I21" s="13" t="s">
        <v>21</v>
      </c>
      <c r="J21" s="14" t="s">
        <v>14</v>
      </c>
      <c r="K21" s="14" t="s">
        <v>15</v>
      </c>
      <c r="L21" s="18">
        <v>197.33329999999998</v>
      </c>
      <c r="M21" s="18">
        <v>197.33329999999998</v>
      </c>
      <c r="N21" s="18">
        <v>197.33329999999998</v>
      </c>
      <c r="O21" s="18">
        <v>220.5333</v>
      </c>
      <c r="P21" s="18">
        <v>220.5333</v>
      </c>
      <c r="Q21" s="18">
        <v>220.5333</v>
      </c>
      <c r="R21" s="18">
        <v>220</v>
      </c>
      <c r="S21" s="18">
        <v>220</v>
      </c>
    </row>
    <row r="22" spans="9:19">
      <c r="I22" s="13"/>
      <c r="J22" s="14" t="s">
        <v>16</v>
      </c>
      <c r="K22" s="14" t="s">
        <v>15</v>
      </c>
      <c r="L22" s="18">
        <v>162</v>
      </c>
      <c r="M22" s="18">
        <v>162</v>
      </c>
      <c r="N22" s="18">
        <v>162</v>
      </c>
      <c r="O22" s="18">
        <v>159.36150000000001</v>
      </c>
      <c r="P22" s="18">
        <v>159.36150000000001</v>
      </c>
      <c r="Q22" s="18">
        <v>159.36150000000001</v>
      </c>
      <c r="R22" s="18">
        <v>164.28570000000002</v>
      </c>
      <c r="S22" s="18">
        <v>164.28570000000002</v>
      </c>
    </row>
    <row r="23" spans="9:19">
      <c r="I23" s="13" t="s">
        <v>22</v>
      </c>
      <c r="J23" s="14" t="s">
        <v>14</v>
      </c>
      <c r="K23" s="14" t="s">
        <v>15</v>
      </c>
      <c r="L23" s="18">
        <v>141.33329999999998</v>
      </c>
      <c r="M23" s="18">
        <v>141.33329999999998</v>
      </c>
      <c r="N23" s="18">
        <v>141.33329999999998</v>
      </c>
      <c r="O23" s="18">
        <v>160.41670000000002</v>
      </c>
      <c r="P23" s="18">
        <v>160.41670000000002</v>
      </c>
      <c r="Q23" s="18">
        <v>160.41670000000002</v>
      </c>
      <c r="R23" s="18">
        <v>157.8571</v>
      </c>
      <c r="S23" s="18">
        <v>157.8571</v>
      </c>
    </row>
    <row r="24" spans="9:19">
      <c r="I24" s="13"/>
      <c r="J24" s="14" t="s">
        <v>16</v>
      </c>
      <c r="K24" s="14" t="s">
        <v>15</v>
      </c>
      <c r="L24" s="18">
        <v>105.33330000000001</v>
      </c>
      <c r="M24" s="18">
        <v>105.33330000000001</v>
      </c>
      <c r="N24" s="18">
        <v>105.33330000000001</v>
      </c>
      <c r="O24" s="18">
        <v>116.66669999999999</v>
      </c>
      <c r="P24" s="18">
        <v>116.66669999999999</v>
      </c>
      <c r="Q24" s="18">
        <v>116.66669999999999</v>
      </c>
      <c r="R24" s="18">
        <v>119.16669999999999</v>
      </c>
      <c r="S24" s="18">
        <v>119.16669999999999</v>
      </c>
    </row>
    <row r="25" spans="9:19">
      <c r="I25" s="12" t="s">
        <v>23</v>
      </c>
      <c r="J25" s="19"/>
      <c r="K25" s="19"/>
      <c r="L25" s="12"/>
      <c r="M25" s="20"/>
      <c r="N25" s="20"/>
      <c r="O25" s="20"/>
      <c r="P25" s="20"/>
      <c r="Q25" s="20"/>
      <c r="R25" s="20"/>
      <c r="S25" s="20"/>
    </row>
    <row r="26" spans="9:19">
      <c r="I26" s="21" t="s">
        <v>24</v>
      </c>
      <c r="J26" s="21"/>
      <c r="K26" s="14" t="s">
        <v>25</v>
      </c>
      <c r="L26" s="14" t="s">
        <v>26</v>
      </c>
      <c r="M26" s="20" t="s">
        <v>26</v>
      </c>
      <c r="N26" s="20" t="s">
        <v>26</v>
      </c>
      <c r="O26" s="20" t="s">
        <v>26</v>
      </c>
      <c r="P26" s="20" t="s">
        <v>26</v>
      </c>
      <c r="Q26" s="20" t="s">
        <v>26</v>
      </c>
      <c r="R26" s="20" t="s">
        <v>26</v>
      </c>
      <c r="S26" s="20" t="s">
        <v>26</v>
      </c>
    </row>
    <row r="27" spans="9:19">
      <c r="I27" s="21" t="s">
        <v>27</v>
      </c>
      <c r="J27" s="21"/>
      <c r="K27" s="14" t="s">
        <v>25</v>
      </c>
      <c r="L27" s="14">
        <v>55.3</v>
      </c>
      <c r="M27" s="22">
        <v>55.3</v>
      </c>
      <c r="N27" s="22">
        <v>58.7</v>
      </c>
      <c r="O27" s="22">
        <v>85</v>
      </c>
      <c r="P27" s="22">
        <v>75</v>
      </c>
      <c r="Q27" s="22">
        <v>65</v>
      </c>
      <c r="R27" s="22">
        <v>60.1</v>
      </c>
      <c r="S27" s="22">
        <v>60.1</v>
      </c>
    </row>
    <row r="28" spans="9:19">
      <c r="I28" s="21" t="s">
        <v>28</v>
      </c>
      <c r="J28" s="21"/>
      <c r="K28" s="23" t="s">
        <v>29</v>
      </c>
      <c r="L28" s="14">
        <v>14</v>
      </c>
      <c r="M28" s="22">
        <v>17.3</v>
      </c>
      <c r="N28" s="22">
        <v>17.3</v>
      </c>
      <c r="O28" s="22">
        <v>16.3</v>
      </c>
      <c r="P28" s="22">
        <v>16.3</v>
      </c>
      <c r="Q28" s="22">
        <v>18</v>
      </c>
      <c r="R28" s="22">
        <v>19.3</v>
      </c>
      <c r="S28" s="22">
        <v>20</v>
      </c>
    </row>
    <row r="29" spans="9:19">
      <c r="I29" s="21" t="s">
        <v>30</v>
      </c>
      <c r="J29" s="21"/>
      <c r="K29" s="23" t="s">
        <v>29</v>
      </c>
      <c r="L29" s="20">
        <v>30</v>
      </c>
      <c r="M29" s="22">
        <v>30</v>
      </c>
      <c r="N29" s="22">
        <v>30</v>
      </c>
      <c r="O29" s="22">
        <v>25.7</v>
      </c>
      <c r="P29" s="22">
        <v>25.7</v>
      </c>
      <c r="Q29" s="22">
        <v>25.7</v>
      </c>
      <c r="R29" s="22">
        <v>18.3</v>
      </c>
      <c r="S29" s="22">
        <v>18.5</v>
      </c>
    </row>
    <row r="30" spans="9:19">
      <c r="I30" s="13" t="s">
        <v>31</v>
      </c>
      <c r="J30" s="13"/>
      <c r="K30" s="24" t="s">
        <v>29</v>
      </c>
      <c r="L30" s="14">
        <v>22.3</v>
      </c>
      <c r="M30" s="22">
        <v>26.6</v>
      </c>
      <c r="N30" s="22">
        <v>26</v>
      </c>
      <c r="O30" s="22">
        <v>25</v>
      </c>
      <c r="P30" s="22">
        <v>25</v>
      </c>
      <c r="Q30" s="22">
        <v>25</v>
      </c>
      <c r="R30" s="22">
        <v>23</v>
      </c>
      <c r="S30" s="22">
        <v>22</v>
      </c>
    </row>
    <row r="31" spans="9:19">
      <c r="I31" s="13" t="s">
        <v>32</v>
      </c>
      <c r="J31" s="13"/>
      <c r="K31" s="24" t="s">
        <v>29</v>
      </c>
      <c r="L31" s="14">
        <v>26.7</v>
      </c>
      <c r="M31" s="22">
        <v>27.6</v>
      </c>
      <c r="N31" s="22">
        <v>31.7</v>
      </c>
      <c r="O31" s="22">
        <v>30</v>
      </c>
      <c r="P31" s="22">
        <v>30</v>
      </c>
      <c r="Q31" s="22">
        <v>30</v>
      </c>
      <c r="R31" s="22">
        <v>28</v>
      </c>
      <c r="S31" s="22">
        <v>28</v>
      </c>
    </row>
    <row r="32" spans="9:19">
      <c r="I32" s="13" t="s">
        <v>33</v>
      </c>
      <c r="J32" s="13"/>
      <c r="K32" s="24" t="s">
        <v>29</v>
      </c>
      <c r="L32" s="20">
        <v>11</v>
      </c>
      <c r="M32" s="22">
        <v>10</v>
      </c>
      <c r="N32" s="22">
        <v>8</v>
      </c>
      <c r="O32" s="22">
        <v>5</v>
      </c>
      <c r="P32" s="22">
        <v>5</v>
      </c>
      <c r="Q32" s="22">
        <v>5</v>
      </c>
      <c r="R32" s="22">
        <v>5</v>
      </c>
      <c r="S32" s="22">
        <v>5</v>
      </c>
    </row>
    <row r="33" spans="9:19">
      <c r="I33" s="13" t="s">
        <v>34</v>
      </c>
      <c r="J33" s="13"/>
      <c r="K33" s="11" t="s">
        <v>29</v>
      </c>
      <c r="L33" s="14">
        <v>17.7</v>
      </c>
      <c r="M33" s="22">
        <v>30</v>
      </c>
      <c r="N33" s="22">
        <v>32</v>
      </c>
      <c r="O33" s="22">
        <v>31.3</v>
      </c>
      <c r="P33" s="22" t="s">
        <v>26</v>
      </c>
      <c r="Q33" s="22" t="s">
        <v>26</v>
      </c>
      <c r="R33" s="22" t="s">
        <v>26</v>
      </c>
      <c r="S33" s="22" t="s">
        <v>26</v>
      </c>
    </row>
    <row r="34" spans="9:19">
      <c r="K34" s="25"/>
    </row>
    <row r="35" spans="9:19">
      <c r="K35" s="25"/>
    </row>
  </sheetData>
  <mergeCells count="21">
    <mergeCell ref="I31:J31"/>
    <mergeCell ref="I32:J32"/>
    <mergeCell ref="I33:J33"/>
    <mergeCell ref="I23:I24"/>
    <mergeCell ref="I26:J26"/>
    <mergeCell ref="I27:J27"/>
    <mergeCell ref="I28:J28"/>
    <mergeCell ref="I29:J29"/>
    <mergeCell ref="I30:J30"/>
    <mergeCell ref="I9:I10"/>
    <mergeCell ref="I12:I13"/>
    <mergeCell ref="I14:I15"/>
    <mergeCell ref="I17:I18"/>
    <mergeCell ref="I19:I20"/>
    <mergeCell ref="I21:I22"/>
    <mergeCell ref="I1:S1"/>
    <mergeCell ref="I3:J4"/>
    <mergeCell ref="K3:K4"/>
    <mergeCell ref="L3:L4"/>
    <mergeCell ref="M3:S3"/>
    <mergeCell ref="I7:I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34" workbookViewId="0">
      <selection activeCell="L5" sqref="L5"/>
    </sheetView>
  </sheetViews>
  <sheetFormatPr defaultRowHeight="12.75"/>
  <cols>
    <col min="1" max="1" width="13.42578125" style="318" customWidth="1"/>
    <col min="2" max="3" width="6.85546875" style="318" customWidth="1"/>
    <col min="4" max="12" width="6.85546875" style="337" customWidth="1"/>
    <col min="13" max="13" width="6.85546875" style="316" customWidth="1"/>
    <col min="14" max="15" width="6.85546875" style="337" customWidth="1"/>
    <col min="16" max="256" width="9.140625" style="318"/>
    <col min="257" max="257" width="13.42578125" style="318" customWidth="1"/>
    <col min="258" max="271" width="6.85546875" style="318" customWidth="1"/>
    <col min="272" max="512" width="9.140625" style="318"/>
    <col min="513" max="513" width="13.42578125" style="318" customWidth="1"/>
    <col min="514" max="527" width="6.85546875" style="318" customWidth="1"/>
    <col min="528" max="768" width="9.140625" style="318"/>
    <col min="769" max="769" width="13.42578125" style="318" customWidth="1"/>
    <col min="770" max="783" width="6.85546875" style="318" customWidth="1"/>
    <col min="784" max="1024" width="9.140625" style="318"/>
    <col min="1025" max="1025" width="13.42578125" style="318" customWidth="1"/>
    <col min="1026" max="1039" width="6.85546875" style="318" customWidth="1"/>
    <col min="1040" max="1280" width="9.140625" style="318"/>
    <col min="1281" max="1281" width="13.42578125" style="318" customWidth="1"/>
    <col min="1282" max="1295" width="6.85546875" style="318" customWidth="1"/>
    <col min="1296" max="1536" width="9.140625" style="318"/>
    <col min="1537" max="1537" width="13.42578125" style="318" customWidth="1"/>
    <col min="1538" max="1551" width="6.85546875" style="318" customWidth="1"/>
    <col min="1552" max="1792" width="9.140625" style="318"/>
    <col min="1793" max="1793" width="13.42578125" style="318" customWidth="1"/>
    <col min="1794" max="1807" width="6.85546875" style="318" customWidth="1"/>
    <col min="1808" max="2048" width="9.140625" style="318"/>
    <col min="2049" max="2049" width="13.42578125" style="318" customWidth="1"/>
    <col min="2050" max="2063" width="6.85546875" style="318" customWidth="1"/>
    <col min="2064" max="2304" width="9.140625" style="318"/>
    <col min="2305" max="2305" width="13.42578125" style="318" customWidth="1"/>
    <col min="2306" max="2319" width="6.85546875" style="318" customWidth="1"/>
    <col min="2320" max="2560" width="9.140625" style="318"/>
    <col min="2561" max="2561" width="13.42578125" style="318" customWidth="1"/>
    <col min="2562" max="2575" width="6.85546875" style="318" customWidth="1"/>
    <col min="2576" max="2816" width="9.140625" style="318"/>
    <col min="2817" max="2817" width="13.42578125" style="318" customWidth="1"/>
    <col min="2818" max="2831" width="6.85546875" style="318" customWidth="1"/>
    <col min="2832" max="3072" width="9.140625" style="318"/>
    <col min="3073" max="3073" width="13.42578125" style="318" customWidth="1"/>
    <col min="3074" max="3087" width="6.85546875" style="318" customWidth="1"/>
    <col min="3088" max="3328" width="9.140625" style="318"/>
    <col min="3329" max="3329" width="13.42578125" style="318" customWidth="1"/>
    <col min="3330" max="3343" width="6.85546875" style="318" customWidth="1"/>
    <col min="3344" max="3584" width="9.140625" style="318"/>
    <col min="3585" max="3585" width="13.42578125" style="318" customWidth="1"/>
    <col min="3586" max="3599" width="6.85546875" style="318" customWidth="1"/>
    <col min="3600" max="3840" width="9.140625" style="318"/>
    <col min="3841" max="3841" width="13.42578125" style="318" customWidth="1"/>
    <col min="3842" max="3855" width="6.85546875" style="318" customWidth="1"/>
    <col min="3856" max="4096" width="9.140625" style="318"/>
    <col min="4097" max="4097" width="13.42578125" style="318" customWidth="1"/>
    <col min="4098" max="4111" width="6.85546875" style="318" customWidth="1"/>
    <col min="4112" max="4352" width="9.140625" style="318"/>
    <col min="4353" max="4353" width="13.42578125" style="318" customWidth="1"/>
    <col min="4354" max="4367" width="6.85546875" style="318" customWidth="1"/>
    <col min="4368" max="4608" width="9.140625" style="318"/>
    <col min="4609" max="4609" width="13.42578125" style="318" customWidth="1"/>
    <col min="4610" max="4623" width="6.85546875" style="318" customWidth="1"/>
    <col min="4624" max="4864" width="9.140625" style="318"/>
    <col min="4865" max="4865" width="13.42578125" style="318" customWidth="1"/>
    <col min="4866" max="4879" width="6.85546875" style="318" customWidth="1"/>
    <col min="4880" max="5120" width="9.140625" style="318"/>
    <col min="5121" max="5121" width="13.42578125" style="318" customWidth="1"/>
    <col min="5122" max="5135" width="6.85546875" style="318" customWidth="1"/>
    <col min="5136" max="5376" width="9.140625" style="318"/>
    <col min="5377" max="5377" width="13.42578125" style="318" customWidth="1"/>
    <col min="5378" max="5391" width="6.85546875" style="318" customWidth="1"/>
    <col min="5392" max="5632" width="9.140625" style="318"/>
    <col min="5633" max="5633" width="13.42578125" style="318" customWidth="1"/>
    <col min="5634" max="5647" width="6.85546875" style="318" customWidth="1"/>
    <col min="5648" max="5888" width="9.140625" style="318"/>
    <col min="5889" max="5889" width="13.42578125" style="318" customWidth="1"/>
    <col min="5890" max="5903" width="6.85546875" style="318" customWidth="1"/>
    <col min="5904" max="6144" width="9.140625" style="318"/>
    <col min="6145" max="6145" width="13.42578125" style="318" customWidth="1"/>
    <col min="6146" max="6159" width="6.85546875" style="318" customWidth="1"/>
    <col min="6160" max="6400" width="9.140625" style="318"/>
    <col min="6401" max="6401" width="13.42578125" style="318" customWidth="1"/>
    <col min="6402" max="6415" width="6.85546875" style="318" customWidth="1"/>
    <col min="6416" max="6656" width="9.140625" style="318"/>
    <col min="6657" max="6657" width="13.42578125" style="318" customWidth="1"/>
    <col min="6658" max="6671" width="6.85546875" style="318" customWidth="1"/>
    <col min="6672" max="6912" width="9.140625" style="318"/>
    <col min="6913" max="6913" width="13.42578125" style="318" customWidth="1"/>
    <col min="6914" max="6927" width="6.85546875" style="318" customWidth="1"/>
    <col min="6928" max="7168" width="9.140625" style="318"/>
    <col min="7169" max="7169" width="13.42578125" style="318" customWidth="1"/>
    <col min="7170" max="7183" width="6.85546875" style="318" customWidth="1"/>
    <col min="7184" max="7424" width="9.140625" style="318"/>
    <col min="7425" max="7425" width="13.42578125" style="318" customWidth="1"/>
    <col min="7426" max="7439" width="6.85546875" style="318" customWidth="1"/>
    <col min="7440" max="7680" width="9.140625" style="318"/>
    <col min="7681" max="7681" width="13.42578125" style="318" customWidth="1"/>
    <col min="7682" max="7695" width="6.85546875" style="318" customWidth="1"/>
    <col min="7696" max="7936" width="9.140625" style="318"/>
    <col min="7937" max="7937" width="13.42578125" style="318" customWidth="1"/>
    <col min="7938" max="7951" width="6.85546875" style="318" customWidth="1"/>
    <col min="7952" max="8192" width="9.140625" style="318"/>
    <col min="8193" max="8193" width="13.42578125" style="318" customWidth="1"/>
    <col min="8194" max="8207" width="6.85546875" style="318" customWidth="1"/>
    <col min="8208" max="8448" width="9.140625" style="318"/>
    <col min="8449" max="8449" width="13.42578125" style="318" customWidth="1"/>
    <col min="8450" max="8463" width="6.85546875" style="318" customWidth="1"/>
    <col min="8464" max="8704" width="9.140625" style="318"/>
    <col min="8705" max="8705" width="13.42578125" style="318" customWidth="1"/>
    <col min="8706" max="8719" width="6.85546875" style="318" customWidth="1"/>
    <col min="8720" max="8960" width="9.140625" style="318"/>
    <col min="8961" max="8961" width="13.42578125" style="318" customWidth="1"/>
    <col min="8962" max="8975" width="6.85546875" style="318" customWidth="1"/>
    <col min="8976" max="9216" width="9.140625" style="318"/>
    <col min="9217" max="9217" width="13.42578125" style="318" customWidth="1"/>
    <col min="9218" max="9231" width="6.85546875" style="318" customWidth="1"/>
    <col min="9232" max="9472" width="9.140625" style="318"/>
    <col min="9473" max="9473" width="13.42578125" style="318" customWidth="1"/>
    <col min="9474" max="9487" width="6.85546875" style="318" customWidth="1"/>
    <col min="9488" max="9728" width="9.140625" style="318"/>
    <col min="9729" max="9729" width="13.42578125" style="318" customWidth="1"/>
    <col min="9730" max="9743" width="6.85546875" style="318" customWidth="1"/>
    <col min="9744" max="9984" width="9.140625" style="318"/>
    <col min="9985" max="9985" width="13.42578125" style="318" customWidth="1"/>
    <col min="9986" max="9999" width="6.85546875" style="318" customWidth="1"/>
    <col min="10000" max="10240" width="9.140625" style="318"/>
    <col min="10241" max="10241" width="13.42578125" style="318" customWidth="1"/>
    <col min="10242" max="10255" width="6.85546875" style="318" customWidth="1"/>
    <col min="10256" max="10496" width="9.140625" style="318"/>
    <col min="10497" max="10497" width="13.42578125" style="318" customWidth="1"/>
    <col min="10498" max="10511" width="6.85546875" style="318" customWidth="1"/>
    <col min="10512" max="10752" width="9.140625" style="318"/>
    <col min="10753" max="10753" width="13.42578125" style="318" customWidth="1"/>
    <col min="10754" max="10767" width="6.85546875" style="318" customWidth="1"/>
    <col min="10768" max="11008" width="9.140625" style="318"/>
    <col min="11009" max="11009" width="13.42578125" style="318" customWidth="1"/>
    <col min="11010" max="11023" width="6.85546875" style="318" customWidth="1"/>
    <col min="11024" max="11264" width="9.140625" style="318"/>
    <col min="11265" max="11265" width="13.42578125" style="318" customWidth="1"/>
    <col min="11266" max="11279" width="6.85546875" style="318" customWidth="1"/>
    <col min="11280" max="11520" width="9.140625" style="318"/>
    <col min="11521" max="11521" width="13.42578125" style="318" customWidth="1"/>
    <col min="11522" max="11535" width="6.85546875" style="318" customWidth="1"/>
    <col min="11536" max="11776" width="9.140625" style="318"/>
    <col min="11777" max="11777" width="13.42578125" style="318" customWidth="1"/>
    <col min="11778" max="11791" width="6.85546875" style="318" customWidth="1"/>
    <col min="11792" max="12032" width="9.140625" style="318"/>
    <col min="12033" max="12033" width="13.42578125" style="318" customWidth="1"/>
    <col min="12034" max="12047" width="6.85546875" style="318" customWidth="1"/>
    <col min="12048" max="12288" width="9.140625" style="318"/>
    <col min="12289" max="12289" width="13.42578125" style="318" customWidth="1"/>
    <col min="12290" max="12303" width="6.85546875" style="318" customWidth="1"/>
    <col min="12304" max="12544" width="9.140625" style="318"/>
    <col min="12545" max="12545" width="13.42578125" style="318" customWidth="1"/>
    <col min="12546" max="12559" width="6.85546875" style="318" customWidth="1"/>
    <col min="12560" max="12800" width="9.140625" style="318"/>
    <col min="12801" max="12801" width="13.42578125" style="318" customWidth="1"/>
    <col min="12802" max="12815" width="6.85546875" style="318" customWidth="1"/>
    <col min="12816" max="13056" width="9.140625" style="318"/>
    <col min="13057" max="13057" width="13.42578125" style="318" customWidth="1"/>
    <col min="13058" max="13071" width="6.85546875" style="318" customWidth="1"/>
    <col min="13072" max="13312" width="9.140625" style="318"/>
    <col min="13313" max="13313" width="13.42578125" style="318" customWidth="1"/>
    <col min="13314" max="13327" width="6.85546875" style="318" customWidth="1"/>
    <col min="13328" max="13568" width="9.140625" style="318"/>
    <col min="13569" max="13569" width="13.42578125" style="318" customWidth="1"/>
    <col min="13570" max="13583" width="6.85546875" style="318" customWidth="1"/>
    <col min="13584" max="13824" width="9.140625" style="318"/>
    <col min="13825" max="13825" width="13.42578125" style="318" customWidth="1"/>
    <col min="13826" max="13839" width="6.85546875" style="318" customWidth="1"/>
    <col min="13840" max="14080" width="9.140625" style="318"/>
    <col min="14081" max="14081" width="13.42578125" style="318" customWidth="1"/>
    <col min="14082" max="14095" width="6.85546875" style="318" customWidth="1"/>
    <col min="14096" max="14336" width="9.140625" style="318"/>
    <col min="14337" max="14337" width="13.42578125" style="318" customWidth="1"/>
    <col min="14338" max="14351" width="6.85546875" style="318" customWidth="1"/>
    <col min="14352" max="14592" width="9.140625" style="318"/>
    <col min="14593" max="14593" width="13.42578125" style="318" customWidth="1"/>
    <col min="14594" max="14607" width="6.85546875" style="318" customWidth="1"/>
    <col min="14608" max="14848" width="9.140625" style="318"/>
    <col min="14849" max="14849" width="13.42578125" style="318" customWidth="1"/>
    <col min="14850" max="14863" width="6.85546875" style="318" customWidth="1"/>
    <col min="14864" max="15104" width="9.140625" style="318"/>
    <col min="15105" max="15105" width="13.42578125" style="318" customWidth="1"/>
    <col min="15106" max="15119" width="6.85546875" style="318" customWidth="1"/>
    <col min="15120" max="15360" width="9.140625" style="318"/>
    <col min="15361" max="15361" width="13.42578125" style="318" customWidth="1"/>
    <col min="15362" max="15375" width="6.85546875" style="318" customWidth="1"/>
    <col min="15376" max="15616" width="9.140625" style="318"/>
    <col min="15617" max="15617" width="13.42578125" style="318" customWidth="1"/>
    <col min="15618" max="15631" width="6.85546875" style="318" customWidth="1"/>
    <col min="15632" max="15872" width="9.140625" style="318"/>
    <col min="15873" max="15873" width="13.42578125" style="318" customWidth="1"/>
    <col min="15874" max="15887" width="6.85546875" style="318" customWidth="1"/>
    <col min="15888" max="16128" width="9.140625" style="318"/>
    <col min="16129" max="16129" width="13.42578125" style="318" customWidth="1"/>
    <col min="16130" max="16143" width="6.85546875" style="318" customWidth="1"/>
    <col min="16144" max="16384" width="9.140625" style="318"/>
  </cols>
  <sheetData>
    <row r="1" ht="15" customHeight="1"/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spans="1:13" ht="15">
      <c r="A33" s="338" t="s">
        <v>339</v>
      </c>
      <c r="B33" s="338"/>
      <c r="C33" s="338"/>
      <c r="D33" s="338"/>
      <c r="E33" s="338"/>
      <c r="F33" s="338"/>
      <c r="G33" s="338"/>
      <c r="H33" s="338"/>
      <c r="I33" s="338"/>
      <c r="J33" s="338"/>
      <c r="K33" s="338"/>
      <c r="L33" s="338"/>
      <c r="M33" s="338"/>
    </row>
    <row r="34" spans="1:13" ht="21.75" customHeight="1">
      <c r="A34" s="318" t="s">
        <v>248</v>
      </c>
    </row>
    <row r="35" spans="1:13" s="343" customFormat="1" ht="43.5" customHeight="1">
      <c r="A35" s="339" t="s">
        <v>340</v>
      </c>
      <c r="B35" s="340" t="s">
        <v>341</v>
      </c>
      <c r="C35" s="340"/>
      <c r="D35" s="340" t="s">
        <v>342</v>
      </c>
      <c r="E35" s="340"/>
      <c r="F35" s="340" t="s">
        <v>343</v>
      </c>
      <c r="G35" s="340"/>
      <c r="H35" s="341" t="s">
        <v>344</v>
      </c>
      <c r="I35" s="342"/>
      <c r="J35" s="340" t="s">
        <v>345</v>
      </c>
      <c r="K35" s="340"/>
      <c r="L35" s="340" t="s">
        <v>346</v>
      </c>
      <c r="M35" s="340"/>
    </row>
    <row r="36" spans="1:13" s="324" customFormat="1" ht="16.5" customHeight="1">
      <c r="A36" s="32"/>
      <c r="B36" s="344">
        <v>2013</v>
      </c>
      <c r="C36" s="344">
        <v>2014</v>
      </c>
      <c r="D36" s="344">
        <v>2013</v>
      </c>
      <c r="E36" s="344">
        <v>2014</v>
      </c>
      <c r="F36" s="344">
        <v>2013</v>
      </c>
      <c r="G36" s="344">
        <v>2014</v>
      </c>
      <c r="H36" s="344">
        <v>2013</v>
      </c>
      <c r="I36" s="344">
        <v>2014</v>
      </c>
      <c r="J36" s="344">
        <v>2013</v>
      </c>
      <c r="K36" s="344">
        <v>2014</v>
      </c>
      <c r="L36" s="344">
        <v>2013</v>
      </c>
      <c r="M36" s="344">
        <v>2014</v>
      </c>
    </row>
    <row r="37" spans="1:13" s="324" customFormat="1" ht="14.25" customHeight="1">
      <c r="A37" s="345" t="s">
        <v>87</v>
      </c>
      <c r="B37" s="346">
        <v>1</v>
      </c>
      <c r="C37" s="346">
        <v>1</v>
      </c>
      <c r="D37" s="346">
        <v>1</v>
      </c>
      <c r="E37" s="346">
        <v>1</v>
      </c>
      <c r="F37" s="298">
        <v>7</v>
      </c>
      <c r="G37" s="298">
        <v>11</v>
      </c>
      <c r="H37" s="298">
        <v>0</v>
      </c>
      <c r="I37" s="298">
        <v>3</v>
      </c>
      <c r="J37" s="347">
        <v>0</v>
      </c>
      <c r="K37" s="347">
        <v>0</v>
      </c>
      <c r="L37" s="347">
        <v>0</v>
      </c>
      <c r="M37" s="347">
        <v>1</v>
      </c>
    </row>
    <row r="38" spans="1:13" s="324" customFormat="1" ht="14.25" customHeight="1">
      <c r="A38" s="348" t="s">
        <v>246</v>
      </c>
      <c r="B38" s="349">
        <v>2</v>
      </c>
      <c r="C38" s="349">
        <v>6</v>
      </c>
      <c r="D38" s="349">
        <v>2</v>
      </c>
      <c r="E38" s="349">
        <v>6</v>
      </c>
      <c r="F38" s="303">
        <v>7</v>
      </c>
      <c r="G38" s="303">
        <v>8</v>
      </c>
      <c r="H38" s="303">
        <v>0</v>
      </c>
      <c r="I38" s="303">
        <v>0</v>
      </c>
      <c r="J38" s="303">
        <v>0</v>
      </c>
      <c r="K38" s="303">
        <v>0</v>
      </c>
      <c r="L38" s="303">
        <v>0</v>
      </c>
      <c r="M38" s="303">
        <v>0</v>
      </c>
    </row>
    <row r="39" spans="1:13" s="324" customFormat="1" ht="14.25" customHeight="1">
      <c r="A39" s="348" t="s">
        <v>89</v>
      </c>
      <c r="B39" s="349">
        <v>26</v>
      </c>
      <c r="C39" s="349">
        <v>22</v>
      </c>
      <c r="D39" s="349">
        <v>26</v>
      </c>
      <c r="E39" s="349">
        <v>22</v>
      </c>
      <c r="F39" s="303">
        <v>2</v>
      </c>
      <c r="G39" s="303">
        <v>6</v>
      </c>
      <c r="H39" s="303">
        <v>1</v>
      </c>
      <c r="I39" s="303">
        <v>1</v>
      </c>
      <c r="J39" s="303">
        <v>0</v>
      </c>
      <c r="K39" s="303">
        <v>0</v>
      </c>
      <c r="L39" s="303">
        <v>0</v>
      </c>
      <c r="M39" s="303">
        <v>0</v>
      </c>
    </row>
    <row r="40" spans="1:13" s="324" customFormat="1" ht="14.25" customHeight="1">
      <c r="A40" s="348" t="s">
        <v>90</v>
      </c>
      <c r="B40" s="349">
        <v>1</v>
      </c>
      <c r="C40" s="349">
        <v>0</v>
      </c>
      <c r="D40" s="349">
        <v>1</v>
      </c>
      <c r="E40" s="349">
        <v>0</v>
      </c>
      <c r="F40" s="303">
        <v>1</v>
      </c>
      <c r="G40" s="303">
        <v>5</v>
      </c>
      <c r="H40" s="303">
        <v>0</v>
      </c>
      <c r="I40" s="303">
        <v>1</v>
      </c>
      <c r="J40" s="303">
        <v>0</v>
      </c>
      <c r="K40" s="303">
        <v>0</v>
      </c>
      <c r="L40" s="303">
        <v>0</v>
      </c>
      <c r="M40" s="303">
        <v>0</v>
      </c>
    </row>
    <row r="41" spans="1:13" s="324" customFormat="1" ht="14.25" customHeight="1">
      <c r="A41" s="348" t="s">
        <v>91</v>
      </c>
      <c r="B41" s="349">
        <v>0</v>
      </c>
      <c r="C41" s="349">
        <v>1</v>
      </c>
      <c r="D41" s="349">
        <v>0</v>
      </c>
      <c r="E41" s="349">
        <v>1</v>
      </c>
      <c r="F41" s="303">
        <v>4</v>
      </c>
      <c r="G41" s="303">
        <v>3</v>
      </c>
      <c r="H41" s="303">
        <v>1</v>
      </c>
      <c r="I41" s="303">
        <v>0</v>
      </c>
      <c r="J41" s="303">
        <v>0</v>
      </c>
      <c r="K41" s="303">
        <v>0</v>
      </c>
      <c r="L41" s="303">
        <v>0</v>
      </c>
      <c r="M41" s="303">
        <v>1</v>
      </c>
    </row>
    <row r="42" spans="1:13" s="324" customFormat="1" ht="14.25" customHeight="1">
      <c r="A42" s="348" t="s">
        <v>92</v>
      </c>
      <c r="B42" s="349">
        <v>4</v>
      </c>
      <c r="C42" s="349">
        <v>2</v>
      </c>
      <c r="D42" s="349">
        <v>4</v>
      </c>
      <c r="E42" s="349">
        <v>2</v>
      </c>
      <c r="F42" s="303">
        <v>3</v>
      </c>
      <c r="G42" s="303">
        <v>3</v>
      </c>
      <c r="H42" s="303">
        <v>0</v>
      </c>
      <c r="I42" s="303">
        <v>1</v>
      </c>
      <c r="J42" s="303">
        <v>0</v>
      </c>
      <c r="K42" s="303">
        <v>0</v>
      </c>
      <c r="L42" s="303">
        <v>0</v>
      </c>
      <c r="M42" s="303">
        <v>1</v>
      </c>
    </row>
    <row r="43" spans="1:13" s="324" customFormat="1" ht="14.25" customHeight="1">
      <c r="A43" s="348" t="s">
        <v>93</v>
      </c>
      <c r="B43" s="349">
        <v>1</v>
      </c>
      <c r="C43" s="349">
        <v>1</v>
      </c>
      <c r="D43" s="349">
        <v>1</v>
      </c>
      <c r="E43" s="349">
        <v>1</v>
      </c>
      <c r="F43" s="303">
        <v>5</v>
      </c>
      <c r="G43" s="303">
        <v>4</v>
      </c>
      <c r="H43" s="303">
        <v>1</v>
      </c>
      <c r="I43" s="303">
        <v>0</v>
      </c>
      <c r="J43" s="303">
        <v>0</v>
      </c>
      <c r="K43" s="303">
        <v>0</v>
      </c>
      <c r="L43" s="303">
        <v>0</v>
      </c>
      <c r="M43" s="303">
        <v>0</v>
      </c>
    </row>
    <row r="44" spans="1:13" s="324" customFormat="1" ht="14.25" customHeight="1">
      <c r="A44" s="348" t="s">
        <v>94</v>
      </c>
      <c r="B44" s="349">
        <v>10</v>
      </c>
      <c r="C44" s="349">
        <v>10</v>
      </c>
      <c r="D44" s="349">
        <v>10</v>
      </c>
      <c r="E44" s="349">
        <v>10</v>
      </c>
      <c r="F44" s="303">
        <v>5</v>
      </c>
      <c r="G44" s="303">
        <v>4</v>
      </c>
      <c r="H44" s="303">
        <v>0</v>
      </c>
      <c r="I44" s="303">
        <v>1</v>
      </c>
      <c r="J44" s="303">
        <v>0</v>
      </c>
      <c r="K44" s="303">
        <v>0</v>
      </c>
      <c r="L44" s="303">
        <v>0</v>
      </c>
      <c r="M44" s="303">
        <v>0</v>
      </c>
    </row>
    <row r="45" spans="1:13" s="324" customFormat="1" ht="14.25" customHeight="1">
      <c r="A45" s="348" t="s">
        <v>95</v>
      </c>
      <c r="B45" s="349">
        <v>1</v>
      </c>
      <c r="C45" s="349">
        <v>0</v>
      </c>
      <c r="D45" s="349">
        <v>1</v>
      </c>
      <c r="E45" s="349">
        <v>0</v>
      </c>
      <c r="F45" s="303">
        <v>7</v>
      </c>
      <c r="G45" s="303">
        <v>6</v>
      </c>
      <c r="H45" s="303">
        <v>1</v>
      </c>
      <c r="I45" s="303">
        <v>0</v>
      </c>
      <c r="J45" s="119">
        <v>1</v>
      </c>
      <c r="K45" s="119">
        <v>1</v>
      </c>
      <c r="L45" s="303">
        <v>0</v>
      </c>
      <c r="M45" s="303">
        <v>0</v>
      </c>
    </row>
    <row r="46" spans="1:13" s="324" customFormat="1" ht="14.25" customHeight="1">
      <c r="A46" s="348" t="s">
        <v>96</v>
      </c>
      <c r="B46" s="349">
        <v>1</v>
      </c>
      <c r="C46" s="349">
        <v>2</v>
      </c>
      <c r="D46" s="349">
        <v>1</v>
      </c>
      <c r="E46" s="349">
        <v>2</v>
      </c>
      <c r="F46" s="303">
        <v>3</v>
      </c>
      <c r="G46" s="303">
        <v>4</v>
      </c>
      <c r="H46" s="303">
        <v>1</v>
      </c>
      <c r="I46" s="303">
        <v>0</v>
      </c>
      <c r="J46" s="303">
        <v>0</v>
      </c>
      <c r="K46" s="303">
        <v>0</v>
      </c>
      <c r="L46" s="303">
        <v>0</v>
      </c>
      <c r="M46" s="303">
        <v>0</v>
      </c>
    </row>
    <row r="47" spans="1:13" s="324" customFormat="1" ht="14.25" customHeight="1">
      <c r="A47" s="348" t="s">
        <v>97</v>
      </c>
      <c r="B47" s="349">
        <v>8</v>
      </c>
      <c r="C47" s="349">
        <v>12</v>
      </c>
      <c r="D47" s="349">
        <v>8</v>
      </c>
      <c r="E47" s="349">
        <v>12</v>
      </c>
      <c r="F47" s="303">
        <v>5</v>
      </c>
      <c r="G47" s="303">
        <v>7</v>
      </c>
      <c r="H47" s="303">
        <v>0</v>
      </c>
      <c r="I47" s="303">
        <v>0</v>
      </c>
      <c r="J47" s="303">
        <v>0</v>
      </c>
      <c r="K47" s="303">
        <v>0</v>
      </c>
      <c r="L47" s="303">
        <v>0</v>
      </c>
      <c r="M47" s="303">
        <v>0</v>
      </c>
    </row>
    <row r="48" spans="1:13" s="324" customFormat="1" ht="14.25" customHeight="1">
      <c r="A48" s="348" t="s">
        <v>98</v>
      </c>
      <c r="B48" s="349">
        <v>12</v>
      </c>
      <c r="C48" s="349">
        <v>4</v>
      </c>
      <c r="D48" s="349">
        <v>12</v>
      </c>
      <c r="E48" s="349">
        <v>4</v>
      </c>
      <c r="F48" s="303">
        <v>3</v>
      </c>
      <c r="G48" s="303">
        <v>4</v>
      </c>
      <c r="H48" s="303">
        <v>2</v>
      </c>
      <c r="I48" s="303">
        <v>2</v>
      </c>
      <c r="J48" s="303">
        <v>0</v>
      </c>
      <c r="K48" s="303">
        <v>0</v>
      </c>
      <c r="L48" s="303">
        <v>0</v>
      </c>
      <c r="M48" s="303">
        <v>0</v>
      </c>
    </row>
    <row r="49" spans="1:15" s="324" customFormat="1" ht="14.25" customHeight="1">
      <c r="A49" s="348" t="s">
        <v>99</v>
      </c>
      <c r="B49" s="349">
        <v>31</v>
      </c>
      <c r="C49" s="349">
        <v>15</v>
      </c>
      <c r="D49" s="349">
        <v>31</v>
      </c>
      <c r="E49" s="349">
        <v>15</v>
      </c>
      <c r="F49" s="303">
        <v>20</v>
      </c>
      <c r="G49" s="303">
        <v>18</v>
      </c>
      <c r="H49" s="303">
        <v>2</v>
      </c>
      <c r="I49" s="303">
        <v>0</v>
      </c>
      <c r="J49" s="303">
        <v>0</v>
      </c>
      <c r="K49" s="303">
        <v>0</v>
      </c>
      <c r="L49" s="303">
        <v>1</v>
      </c>
      <c r="M49" s="303">
        <v>0</v>
      </c>
    </row>
    <row r="50" spans="1:15" s="324" customFormat="1" ht="14.25" customHeight="1">
      <c r="A50" s="348" t="s">
        <v>100</v>
      </c>
      <c r="B50" s="349">
        <v>410</v>
      </c>
      <c r="C50" s="349">
        <v>497</v>
      </c>
      <c r="D50" s="349">
        <v>408</v>
      </c>
      <c r="E50" s="349">
        <v>498</v>
      </c>
      <c r="F50" s="303">
        <v>51</v>
      </c>
      <c r="G50" s="303">
        <v>59</v>
      </c>
      <c r="H50" s="303">
        <v>13</v>
      </c>
      <c r="I50" s="303">
        <v>12</v>
      </c>
      <c r="J50" s="303">
        <v>4</v>
      </c>
      <c r="K50" s="303">
        <v>9</v>
      </c>
      <c r="L50" s="303">
        <v>1</v>
      </c>
      <c r="M50" s="303">
        <v>0</v>
      </c>
    </row>
    <row r="51" spans="1:15" s="324" customFormat="1" ht="14.25" customHeight="1">
      <c r="A51" s="350" t="s">
        <v>101</v>
      </c>
      <c r="B51" s="334">
        <v>10</v>
      </c>
      <c r="C51" s="334">
        <v>9</v>
      </c>
      <c r="D51" s="334">
        <v>10</v>
      </c>
      <c r="E51" s="334">
        <v>9</v>
      </c>
      <c r="F51" s="334">
        <v>8</v>
      </c>
      <c r="G51" s="334">
        <v>7</v>
      </c>
      <c r="H51" s="334">
        <v>0</v>
      </c>
      <c r="I51" s="334">
        <v>1</v>
      </c>
      <c r="J51" s="334">
        <v>0</v>
      </c>
      <c r="K51" s="334">
        <v>0</v>
      </c>
      <c r="L51" s="334">
        <v>1</v>
      </c>
      <c r="M51" s="334">
        <v>0</v>
      </c>
    </row>
    <row r="52" spans="1:15" ht="15" customHeight="1">
      <c r="A52" s="351" t="s">
        <v>102</v>
      </c>
      <c r="B52" s="352">
        <f>SUM(B37:B51)</f>
        <v>518</v>
      </c>
      <c r="C52" s="352">
        <f t="shared" ref="C52:M52" si="0">SUM(C37:C51)</f>
        <v>582</v>
      </c>
      <c r="D52" s="352">
        <f t="shared" si="0"/>
        <v>516</v>
      </c>
      <c r="E52" s="352">
        <f t="shared" si="0"/>
        <v>583</v>
      </c>
      <c r="F52" s="352">
        <f t="shared" si="0"/>
        <v>131</v>
      </c>
      <c r="G52" s="352">
        <f t="shared" si="0"/>
        <v>149</v>
      </c>
      <c r="H52" s="352">
        <f t="shared" si="0"/>
        <v>22</v>
      </c>
      <c r="I52" s="352">
        <f t="shared" si="0"/>
        <v>22</v>
      </c>
      <c r="J52" s="352">
        <f t="shared" si="0"/>
        <v>5</v>
      </c>
      <c r="K52" s="352">
        <f t="shared" si="0"/>
        <v>10</v>
      </c>
      <c r="L52" s="352">
        <f t="shared" si="0"/>
        <v>3</v>
      </c>
      <c r="M52" s="352">
        <f t="shared" si="0"/>
        <v>3</v>
      </c>
      <c r="N52" s="353"/>
      <c r="O52" s="318"/>
    </row>
  </sheetData>
  <mergeCells count="8">
    <mergeCell ref="A33:M33"/>
    <mergeCell ref="A35:A36"/>
    <mergeCell ref="B35:C35"/>
    <mergeCell ref="D35:E35"/>
    <mergeCell ref="F35:G35"/>
    <mergeCell ref="H35:I35"/>
    <mergeCell ref="J35:K35"/>
    <mergeCell ref="L35:M3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activeCell="Q13" sqref="Q13"/>
    </sheetView>
  </sheetViews>
  <sheetFormatPr defaultRowHeight="12.75"/>
  <cols>
    <col min="1" max="1" width="5.5703125" style="354" customWidth="1"/>
    <col min="2" max="3" width="6.140625" style="356" customWidth="1"/>
    <col min="4" max="4" width="6.7109375" style="356" customWidth="1"/>
    <col min="5" max="5" width="6.28515625" style="356" customWidth="1"/>
    <col min="6" max="8" width="5.140625" style="356" customWidth="1"/>
    <col min="9" max="9" width="4.7109375" style="356" customWidth="1"/>
    <col min="10" max="10" width="5.42578125" style="356" customWidth="1"/>
    <col min="11" max="11" width="5.28515625" style="356" customWidth="1"/>
    <col min="12" max="12" width="5" style="356" customWidth="1"/>
    <col min="13" max="14" width="5.28515625" style="356" customWidth="1"/>
    <col min="15" max="15" width="5" style="356" customWidth="1"/>
    <col min="16" max="256" width="9.140625" style="356"/>
    <col min="257" max="257" width="5.5703125" style="356" customWidth="1"/>
    <col min="258" max="259" width="6.140625" style="356" customWidth="1"/>
    <col min="260" max="260" width="6.7109375" style="356" customWidth="1"/>
    <col min="261" max="261" width="6.28515625" style="356" customWidth="1"/>
    <col min="262" max="264" width="5.140625" style="356" customWidth="1"/>
    <col min="265" max="265" width="4.7109375" style="356" customWidth="1"/>
    <col min="266" max="266" width="5.42578125" style="356" customWidth="1"/>
    <col min="267" max="267" width="5.28515625" style="356" customWidth="1"/>
    <col min="268" max="268" width="5" style="356" customWidth="1"/>
    <col min="269" max="270" width="5.28515625" style="356" customWidth="1"/>
    <col min="271" max="271" width="5" style="356" customWidth="1"/>
    <col min="272" max="512" width="9.140625" style="356"/>
    <col min="513" max="513" width="5.5703125" style="356" customWidth="1"/>
    <col min="514" max="515" width="6.140625" style="356" customWidth="1"/>
    <col min="516" max="516" width="6.7109375" style="356" customWidth="1"/>
    <col min="517" max="517" width="6.28515625" style="356" customWidth="1"/>
    <col min="518" max="520" width="5.140625" style="356" customWidth="1"/>
    <col min="521" max="521" width="4.7109375" style="356" customWidth="1"/>
    <col min="522" max="522" width="5.42578125" style="356" customWidth="1"/>
    <col min="523" max="523" width="5.28515625" style="356" customWidth="1"/>
    <col min="524" max="524" width="5" style="356" customWidth="1"/>
    <col min="525" max="526" width="5.28515625" style="356" customWidth="1"/>
    <col min="527" max="527" width="5" style="356" customWidth="1"/>
    <col min="528" max="768" width="9.140625" style="356"/>
    <col min="769" max="769" width="5.5703125" style="356" customWidth="1"/>
    <col min="770" max="771" width="6.140625" style="356" customWidth="1"/>
    <col min="772" max="772" width="6.7109375" style="356" customWidth="1"/>
    <col min="773" max="773" width="6.28515625" style="356" customWidth="1"/>
    <col min="774" max="776" width="5.140625" style="356" customWidth="1"/>
    <col min="777" max="777" width="4.7109375" style="356" customWidth="1"/>
    <col min="778" max="778" width="5.42578125" style="356" customWidth="1"/>
    <col min="779" max="779" width="5.28515625" style="356" customWidth="1"/>
    <col min="780" max="780" width="5" style="356" customWidth="1"/>
    <col min="781" max="782" width="5.28515625" style="356" customWidth="1"/>
    <col min="783" max="783" width="5" style="356" customWidth="1"/>
    <col min="784" max="1024" width="9.140625" style="356"/>
    <col min="1025" max="1025" width="5.5703125" style="356" customWidth="1"/>
    <col min="1026" max="1027" width="6.140625" style="356" customWidth="1"/>
    <col min="1028" max="1028" width="6.7109375" style="356" customWidth="1"/>
    <col min="1029" max="1029" width="6.28515625" style="356" customWidth="1"/>
    <col min="1030" max="1032" width="5.140625" style="356" customWidth="1"/>
    <col min="1033" max="1033" width="4.7109375" style="356" customWidth="1"/>
    <col min="1034" max="1034" width="5.42578125" style="356" customWidth="1"/>
    <col min="1035" max="1035" width="5.28515625" style="356" customWidth="1"/>
    <col min="1036" max="1036" width="5" style="356" customWidth="1"/>
    <col min="1037" max="1038" width="5.28515625" style="356" customWidth="1"/>
    <col min="1039" max="1039" width="5" style="356" customWidth="1"/>
    <col min="1040" max="1280" width="9.140625" style="356"/>
    <col min="1281" max="1281" width="5.5703125" style="356" customWidth="1"/>
    <col min="1282" max="1283" width="6.140625" style="356" customWidth="1"/>
    <col min="1284" max="1284" width="6.7109375" style="356" customWidth="1"/>
    <col min="1285" max="1285" width="6.28515625" style="356" customWidth="1"/>
    <col min="1286" max="1288" width="5.140625" style="356" customWidth="1"/>
    <col min="1289" max="1289" width="4.7109375" style="356" customWidth="1"/>
    <col min="1290" max="1290" width="5.42578125" style="356" customWidth="1"/>
    <col min="1291" max="1291" width="5.28515625" style="356" customWidth="1"/>
    <col min="1292" max="1292" width="5" style="356" customWidth="1"/>
    <col min="1293" max="1294" width="5.28515625" style="356" customWidth="1"/>
    <col min="1295" max="1295" width="5" style="356" customWidth="1"/>
    <col min="1296" max="1536" width="9.140625" style="356"/>
    <col min="1537" max="1537" width="5.5703125" style="356" customWidth="1"/>
    <col min="1538" max="1539" width="6.140625" style="356" customWidth="1"/>
    <col min="1540" max="1540" width="6.7109375" style="356" customWidth="1"/>
    <col min="1541" max="1541" width="6.28515625" style="356" customWidth="1"/>
    <col min="1542" max="1544" width="5.140625" style="356" customWidth="1"/>
    <col min="1545" max="1545" width="4.7109375" style="356" customWidth="1"/>
    <col min="1546" max="1546" width="5.42578125" style="356" customWidth="1"/>
    <col min="1547" max="1547" width="5.28515625" style="356" customWidth="1"/>
    <col min="1548" max="1548" width="5" style="356" customWidth="1"/>
    <col min="1549" max="1550" width="5.28515625" style="356" customWidth="1"/>
    <col min="1551" max="1551" width="5" style="356" customWidth="1"/>
    <col min="1552" max="1792" width="9.140625" style="356"/>
    <col min="1793" max="1793" width="5.5703125" style="356" customWidth="1"/>
    <col min="1794" max="1795" width="6.140625" style="356" customWidth="1"/>
    <col min="1796" max="1796" width="6.7109375" style="356" customWidth="1"/>
    <col min="1797" max="1797" width="6.28515625" style="356" customWidth="1"/>
    <col min="1798" max="1800" width="5.140625" style="356" customWidth="1"/>
    <col min="1801" max="1801" width="4.7109375" style="356" customWidth="1"/>
    <col min="1802" max="1802" width="5.42578125" style="356" customWidth="1"/>
    <col min="1803" max="1803" width="5.28515625" style="356" customWidth="1"/>
    <col min="1804" max="1804" width="5" style="356" customWidth="1"/>
    <col min="1805" max="1806" width="5.28515625" style="356" customWidth="1"/>
    <col min="1807" max="1807" width="5" style="356" customWidth="1"/>
    <col min="1808" max="2048" width="9.140625" style="356"/>
    <col min="2049" max="2049" width="5.5703125" style="356" customWidth="1"/>
    <col min="2050" max="2051" width="6.140625" style="356" customWidth="1"/>
    <col min="2052" max="2052" width="6.7109375" style="356" customWidth="1"/>
    <col min="2053" max="2053" width="6.28515625" style="356" customWidth="1"/>
    <col min="2054" max="2056" width="5.140625" style="356" customWidth="1"/>
    <col min="2057" max="2057" width="4.7109375" style="356" customWidth="1"/>
    <col min="2058" max="2058" width="5.42578125" style="356" customWidth="1"/>
    <col min="2059" max="2059" width="5.28515625" style="356" customWidth="1"/>
    <col min="2060" max="2060" width="5" style="356" customWidth="1"/>
    <col min="2061" max="2062" width="5.28515625" style="356" customWidth="1"/>
    <col min="2063" max="2063" width="5" style="356" customWidth="1"/>
    <col min="2064" max="2304" width="9.140625" style="356"/>
    <col min="2305" max="2305" width="5.5703125" style="356" customWidth="1"/>
    <col min="2306" max="2307" width="6.140625" style="356" customWidth="1"/>
    <col min="2308" max="2308" width="6.7109375" style="356" customWidth="1"/>
    <col min="2309" max="2309" width="6.28515625" style="356" customWidth="1"/>
    <col min="2310" max="2312" width="5.140625" style="356" customWidth="1"/>
    <col min="2313" max="2313" width="4.7109375" style="356" customWidth="1"/>
    <col min="2314" max="2314" width="5.42578125" style="356" customWidth="1"/>
    <col min="2315" max="2315" width="5.28515625" style="356" customWidth="1"/>
    <col min="2316" max="2316" width="5" style="356" customWidth="1"/>
    <col min="2317" max="2318" width="5.28515625" style="356" customWidth="1"/>
    <col min="2319" max="2319" width="5" style="356" customWidth="1"/>
    <col min="2320" max="2560" width="9.140625" style="356"/>
    <col min="2561" max="2561" width="5.5703125" style="356" customWidth="1"/>
    <col min="2562" max="2563" width="6.140625" style="356" customWidth="1"/>
    <col min="2564" max="2564" width="6.7109375" style="356" customWidth="1"/>
    <col min="2565" max="2565" width="6.28515625" style="356" customWidth="1"/>
    <col min="2566" max="2568" width="5.140625" style="356" customWidth="1"/>
    <col min="2569" max="2569" width="4.7109375" style="356" customWidth="1"/>
    <col min="2570" max="2570" width="5.42578125" style="356" customWidth="1"/>
    <col min="2571" max="2571" width="5.28515625" style="356" customWidth="1"/>
    <col min="2572" max="2572" width="5" style="356" customWidth="1"/>
    <col min="2573" max="2574" width="5.28515625" style="356" customWidth="1"/>
    <col min="2575" max="2575" width="5" style="356" customWidth="1"/>
    <col min="2576" max="2816" width="9.140625" style="356"/>
    <col min="2817" max="2817" width="5.5703125" style="356" customWidth="1"/>
    <col min="2818" max="2819" width="6.140625" style="356" customWidth="1"/>
    <col min="2820" max="2820" width="6.7109375" style="356" customWidth="1"/>
    <col min="2821" max="2821" width="6.28515625" style="356" customWidth="1"/>
    <col min="2822" max="2824" width="5.140625" style="356" customWidth="1"/>
    <col min="2825" max="2825" width="4.7109375" style="356" customWidth="1"/>
    <col min="2826" max="2826" width="5.42578125" style="356" customWidth="1"/>
    <col min="2827" max="2827" width="5.28515625" style="356" customWidth="1"/>
    <col min="2828" max="2828" width="5" style="356" customWidth="1"/>
    <col min="2829" max="2830" width="5.28515625" style="356" customWidth="1"/>
    <col min="2831" max="2831" width="5" style="356" customWidth="1"/>
    <col min="2832" max="3072" width="9.140625" style="356"/>
    <col min="3073" max="3073" width="5.5703125" style="356" customWidth="1"/>
    <col min="3074" max="3075" width="6.140625" style="356" customWidth="1"/>
    <col min="3076" max="3076" width="6.7109375" style="356" customWidth="1"/>
    <col min="3077" max="3077" width="6.28515625" style="356" customWidth="1"/>
    <col min="3078" max="3080" width="5.140625" style="356" customWidth="1"/>
    <col min="3081" max="3081" width="4.7109375" style="356" customWidth="1"/>
    <col min="3082" max="3082" width="5.42578125" style="356" customWidth="1"/>
    <col min="3083" max="3083" width="5.28515625" style="356" customWidth="1"/>
    <col min="3084" max="3084" width="5" style="356" customWidth="1"/>
    <col min="3085" max="3086" width="5.28515625" style="356" customWidth="1"/>
    <col min="3087" max="3087" width="5" style="356" customWidth="1"/>
    <col min="3088" max="3328" width="9.140625" style="356"/>
    <col min="3329" max="3329" width="5.5703125" style="356" customWidth="1"/>
    <col min="3330" max="3331" width="6.140625" style="356" customWidth="1"/>
    <col min="3332" max="3332" width="6.7109375" style="356" customWidth="1"/>
    <col min="3333" max="3333" width="6.28515625" style="356" customWidth="1"/>
    <col min="3334" max="3336" width="5.140625" style="356" customWidth="1"/>
    <col min="3337" max="3337" width="4.7109375" style="356" customWidth="1"/>
    <col min="3338" max="3338" width="5.42578125" style="356" customWidth="1"/>
    <col min="3339" max="3339" width="5.28515625" style="356" customWidth="1"/>
    <col min="3340" max="3340" width="5" style="356" customWidth="1"/>
    <col min="3341" max="3342" width="5.28515625" style="356" customWidth="1"/>
    <col min="3343" max="3343" width="5" style="356" customWidth="1"/>
    <col min="3344" max="3584" width="9.140625" style="356"/>
    <col min="3585" max="3585" width="5.5703125" style="356" customWidth="1"/>
    <col min="3586" max="3587" width="6.140625" style="356" customWidth="1"/>
    <col min="3588" max="3588" width="6.7109375" style="356" customWidth="1"/>
    <col min="3589" max="3589" width="6.28515625" style="356" customWidth="1"/>
    <col min="3590" max="3592" width="5.140625" style="356" customWidth="1"/>
    <col min="3593" max="3593" width="4.7109375" style="356" customWidth="1"/>
    <col min="3594" max="3594" width="5.42578125" style="356" customWidth="1"/>
    <col min="3595" max="3595" width="5.28515625" style="356" customWidth="1"/>
    <col min="3596" max="3596" width="5" style="356" customWidth="1"/>
    <col min="3597" max="3598" width="5.28515625" style="356" customWidth="1"/>
    <col min="3599" max="3599" width="5" style="356" customWidth="1"/>
    <col min="3600" max="3840" width="9.140625" style="356"/>
    <col min="3841" max="3841" width="5.5703125" style="356" customWidth="1"/>
    <col min="3842" max="3843" width="6.140625" style="356" customWidth="1"/>
    <col min="3844" max="3844" width="6.7109375" style="356" customWidth="1"/>
    <col min="3845" max="3845" width="6.28515625" style="356" customWidth="1"/>
    <col min="3846" max="3848" width="5.140625" style="356" customWidth="1"/>
    <col min="3849" max="3849" width="4.7109375" style="356" customWidth="1"/>
    <col min="3850" max="3850" width="5.42578125" style="356" customWidth="1"/>
    <col min="3851" max="3851" width="5.28515625" style="356" customWidth="1"/>
    <col min="3852" max="3852" width="5" style="356" customWidth="1"/>
    <col min="3853" max="3854" width="5.28515625" style="356" customWidth="1"/>
    <col min="3855" max="3855" width="5" style="356" customWidth="1"/>
    <col min="3856" max="4096" width="9.140625" style="356"/>
    <col min="4097" max="4097" width="5.5703125" style="356" customWidth="1"/>
    <col min="4098" max="4099" width="6.140625" style="356" customWidth="1"/>
    <col min="4100" max="4100" width="6.7109375" style="356" customWidth="1"/>
    <col min="4101" max="4101" width="6.28515625" style="356" customWidth="1"/>
    <col min="4102" max="4104" width="5.140625" style="356" customWidth="1"/>
    <col min="4105" max="4105" width="4.7109375" style="356" customWidth="1"/>
    <col min="4106" max="4106" width="5.42578125" style="356" customWidth="1"/>
    <col min="4107" max="4107" width="5.28515625" style="356" customWidth="1"/>
    <col min="4108" max="4108" width="5" style="356" customWidth="1"/>
    <col min="4109" max="4110" width="5.28515625" style="356" customWidth="1"/>
    <col min="4111" max="4111" width="5" style="356" customWidth="1"/>
    <col min="4112" max="4352" width="9.140625" style="356"/>
    <col min="4353" max="4353" width="5.5703125" style="356" customWidth="1"/>
    <col min="4354" max="4355" width="6.140625" style="356" customWidth="1"/>
    <col min="4356" max="4356" width="6.7109375" style="356" customWidth="1"/>
    <col min="4357" max="4357" width="6.28515625" style="356" customWidth="1"/>
    <col min="4358" max="4360" width="5.140625" style="356" customWidth="1"/>
    <col min="4361" max="4361" width="4.7109375" style="356" customWidth="1"/>
    <col min="4362" max="4362" width="5.42578125" style="356" customWidth="1"/>
    <col min="4363" max="4363" width="5.28515625" style="356" customWidth="1"/>
    <col min="4364" max="4364" width="5" style="356" customWidth="1"/>
    <col min="4365" max="4366" width="5.28515625" style="356" customWidth="1"/>
    <col min="4367" max="4367" width="5" style="356" customWidth="1"/>
    <col min="4368" max="4608" width="9.140625" style="356"/>
    <col min="4609" max="4609" width="5.5703125" style="356" customWidth="1"/>
    <col min="4610" max="4611" width="6.140625" style="356" customWidth="1"/>
    <col min="4612" max="4612" width="6.7109375" style="356" customWidth="1"/>
    <col min="4613" max="4613" width="6.28515625" style="356" customWidth="1"/>
    <col min="4614" max="4616" width="5.140625" style="356" customWidth="1"/>
    <col min="4617" max="4617" width="4.7109375" style="356" customWidth="1"/>
    <col min="4618" max="4618" width="5.42578125" style="356" customWidth="1"/>
    <col min="4619" max="4619" width="5.28515625" style="356" customWidth="1"/>
    <col min="4620" max="4620" width="5" style="356" customWidth="1"/>
    <col min="4621" max="4622" width="5.28515625" style="356" customWidth="1"/>
    <col min="4623" max="4623" width="5" style="356" customWidth="1"/>
    <col min="4624" max="4864" width="9.140625" style="356"/>
    <col min="4865" max="4865" width="5.5703125" style="356" customWidth="1"/>
    <col min="4866" max="4867" width="6.140625" style="356" customWidth="1"/>
    <col min="4868" max="4868" width="6.7109375" style="356" customWidth="1"/>
    <col min="4869" max="4869" width="6.28515625" style="356" customWidth="1"/>
    <col min="4870" max="4872" width="5.140625" style="356" customWidth="1"/>
    <col min="4873" max="4873" width="4.7109375" style="356" customWidth="1"/>
    <col min="4874" max="4874" width="5.42578125" style="356" customWidth="1"/>
    <col min="4875" max="4875" width="5.28515625" style="356" customWidth="1"/>
    <col min="4876" max="4876" width="5" style="356" customWidth="1"/>
    <col min="4877" max="4878" width="5.28515625" style="356" customWidth="1"/>
    <col min="4879" max="4879" width="5" style="356" customWidth="1"/>
    <col min="4880" max="5120" width="9.140625" style="356"/>
    <col min="5121" max="5121" width="5.5703125" style="356" customWidth="1"/>
    <col min="5122" max="5123" width="6.140625" style="356" customWidth="1"/>
    <col min="5124" max="5124" width="6.7109375" style="356" customWidth="1"/>
    <col min="5125" max="5125" width="6.28515625" style="356" customWidth="1"/>
    <col min="5126" max="5128" width="5.140625" style="356" customWidth="1"/>
    <col min="5129" max="5129" width="4.7109375" style="356" customWidth="1"/>
    <col min="5130" max="5130" width="5.42578125" style="356" customWidth="1"/>
    <col min="5131" max="5131" width="5.28515625" style="356" customWidth="1"/>
    <col min="5132" max="5132" width="5" style="356" customWidth="1"/>
    <col min="5133" max="5134" width="5.28515625" style="356" customWidth="1"/>
    <col min="5135" max="5135" width="5" style="356" customWidth="1"/>
    <col min="5136" max="5376" width="9.140625" style="356"/>
    <col min="5377" max="5377" width="5.5703125" style="356" customWidth="1"/>
    <col min="5378" max="5379" width="6.140625" style="356" customWidth="1"/>
    <col min="5380" max="5380" width="6.7109375" style="356" customWidth="1"/>
    <col min="5381" max="5381" width="6.28515625" style="356" customWidth="1"/>
    <col min="5382" max="5384" width="5.140625" style="356" customWidth="1"/>
    <col min="5385" max="5385" width="4.7109375" style="356" customWidth="1"/>
    <col min="5386" max="5386" width="5.42578125" style="356" customWidth="1"/>
    <col min="5387" max="5387" width="5.28515625" style="356" customWidth="1"/>
    <col min="5388" max="5388" width="5" style="356" customWidth="1"/>
    <col min="5389" max="5390" width="5.28515625" style="356" customWidth="1"/>
    <col min="5391" max="5391" width="5" style="356" customWidth="1"/>
    <col min="5392" max="5632" width="9.140625" style="356"/>
    <col min="5633" max="5633" width="5.5703125" style="356" customWidth="1"/>
    <col min="5634" max="5635" width="6.140625" style="356" customWidth="1"/>
    <col min="5636" max="5636" width="6.7109375" style="356" customWidth="1"/>
    <col min="5637" max="5637" width="6.28515625" style="356" customWidth="1"/>
    <col min="5638" max="5640" width="5.140625" style="356" customWidth="1"/>
    <col min="5641" max="5641" width="4.7109375" style="356" customWidth="1"/>
    <col min="5642" max="5642" width="5.42578125" style="356" customWidth="1"/>
    <col min="5643" max="5643" width="5.28515625" style="356" customWidth="1"/>
    <col min="5644" max="5644" width="5" style="356" customWidth="1"/>
    <col min="5645" max="5646" width="5.28515625" style="356" customWidth="1"/>
    <col min="5647" max="5647" width="5" style="356" customWidth="1"/>
    <col min="5648" max="5888" width="9.140625" style="356"/>
    <col min="5889" max="5889" width="5.5703125" style="356" customWidth="1"/>
    <col min="5890" max="5891" width="6.140625" style="356" customWidth="1"/>
    <col min="5892" max="5892" width="6.7109375" style="356" customWidth="1"/>
    <col min="5893" max="5893" width="6.28515625" style="356" customWidth="1"/>
    <col min="5894" max="5896" width="5.140625" style="356" customWidth="1"/>
    <col min="5897" max="5897" width="4.7109375" style="356" customWidth="1"/>
    <col min="5898" max="5898" width="5.42578125" style="356" customWidth="1"/>
    <col min="5899" max="5899" width="5.28515625" style="356" customWidth="1"/>
    <col min="5900" max="5900" width="5" style="356" customWidth="1"/>
    <col min="5901" max="5902" width="5.28515625" style="356" customWidth="1"/>
    <col min="5903" max="5903" width="5" style="356" customWidth="1"/>
    <col min="5904" max="6144" width="9.140625" style="356"/>
    <col min="6145" max="6145" width="5.5703125" style="356" customWidth="1"/>
    <col min="6146" max="6147" width="6.140625" style="356" customWidth="1"/>
    <col min="6148" max="6148" width="6.7109375" style="356" customWidth="1"/>
    <col min="6149" max="6149" width="6.28515625" style="356" customWidth="1"/>
    <col min="6150" max="6152" width="5.140625" style="356" customWidth="1"/>
    <col min="6153" max="6153" width="4.7109375" style="356" customWidth="1"/>
    <col min="6154" max="6154" width="5.42578125" style="356" customWidth="1"/>
    <col min="6155" max="6155" width="5.28515625" style="356" customWidth="1"/>
    <col min="6156" max="6156" width="5" style="356" customWidth="1"/>
    <col min="6157" max="6158" width="5.28515625" style="356" customWidth="1"/>
    <col min="6159" max="6159" width="5" style="356" customWidth="1"/>
    <col min="6160" max="6400" width="9.140625" style="356"/>
    <col min="6401" max="6401" width="5.5703125" style="356" customWidth="1"/>
    <col min="6402" max="6403" width="6.140625" style="356" customWidth="1"/>
    <col min="6404" max="6404" width="6.7109375" style="356" customWidth="1"/>
    <col min="6405" max="6405" width="6.28515625" style="356" customWidth="1"/>
    <col min="6406" max="6408" width="5.140625" style="356" customWidth="1"/>
    <col min="6409" max="6409" width="4.7109375" style="356" customWidth="1"/>
    <col min="6410" max="6410" width="5.42578125" style="356" customWidth="1"/>
    <col min="6411" max="6411" width="5.28515625" style="356" customWidth="1"/>
    <col min="6412" max="6412" width="5" style="356" customWidth="1"/>
    <col min="6413" max="6414" width="5.28515625" style="356" customWidth="1"/>
    <col min="6415" max="6415" width="5" style="356" customWidth="1"/>
    <col min="6416" max="6656" width="9.140625" style="356"/>
    <col min="6657" max="6657" width="5.5703125" style="356" customWidth="1"/>
    <col min="6658" max="6659" width="6.140625" style="356" customWidth="1"/>
    <col min="6660" max="6660" width="6.7109375" style="356" customWidth="1"/>
    <col min="6661" max="6661" width="6.28515625" style="356" customWidth="1"/>
    <col min="6662" max="6664" width="5.140625" style="356" customWidth="1"/>
    <col min="6665" max="6665" width="4.7109375" style="356" customWidth="1"/>
    <col min="6666" max="6666" width="5.42578125" style="356" customWidth="1"/>
    <col min="6667" max="6667" width="5.28515625" style="356" customWidth="1"/>
    <col min="6668" max="6668" width="5" style="356" customWidth="1"/>
    <col min="6669" max="6670" width="5.28515625" style="356" customWidth="1"/>
    <col min="6671" max="6671" width="5" style="356" customWidth="1"/>
    <col min="6672" max="6912" width="9.140625" style="356"/>
    <col min="6913" max="6913" width="5.5703125" style="356" customWidth="1"/>
    <col min="6914" max="6915" width="6.140625" style="356" customWidth="1"/>
    <col min="6916" max="6916" width="6.7109375" style="356" customWidth="1"/>
    <col min="6917" max="6917" width="6.28515625" style="356" customWidth="1"/>
    <col min="6918" max="6920" width="5.140625" style="356" customWidth="1"/>
    <col min="6921" max="6921" width="4.7109375" style="356" customWidth="1"/>
    <col min="6922" max="6922" width="5.42578125" style="356" customWidth="1"/>
    <col min="6923" max="6923" width="5.28515625" style="356" customWidth="1"/>
    <col min="6924" max="6924" width="5" style="356" customWidth="1"/>
    <col min="6925" max="6926" width="5.28515625" style="356" customWidth="1"/>
    <col min="6927" max="6927" width="5" style="356" customWidth="1"/>
    <col min="6928" max="7168" width="9.140625" style="356"/>
    <col min="7169" max="7169" width="5.5703125" style="356" customWidth="1"/>
    <col min="7170" max="7171" width="6.140625" style="356" customWidth="1"/>
    <col min="7172" max="7172" width="6.7109375" style="356" customWidth="1"/>
    <col min="7173" max="7173" width="6.28515625" style="356" customWidth="1"/>
    <col min="7174" max="7176" width="5.140625" style="356" customWidth="1"/>
    <col min="7177" max="7177" width="4.7109375" style="356" customWidth="1"/>
    <col min="7178" max="7178" width="5.42578125" style="356" customWidth="1"/>
    <col min="7179" max="7179" width="5.28515625" style="356" customWidth="1"/>
    <col min="7180" max="7180" width="5" style="356" customWidth="1"/>
    <col min="7181" max="7182" width="5.28515625" style="356" customWidth="1"/>
    <col min="7183" max="7183" width="5" style="356" customWidth="1"/>
    <col min="7184" max="7424" width="9.140625" style="356"/>
    <col min="7425" max="7425" width="5.5703125" style="356" customWidth="1"/>
    <col min="7426" max="7427" width="6.140625" style="356" customWidth="1"/>
    <col min="7428" max="7428" width="6.7109375" style="356" customWidth="1"/>
    <col min="7429" max="7429" width="6.28515625" style="356" customWidth="1"/>
    <col min="7430" max="7432" width="5.140625" style="356" customWidth="1"/>
    <col min="7433" max="7433" width="4.7109375" style="356" customWidth="1"/>
    <col min="7434" max="7434" width="5.42578125" style="356" customWidth="1"/>
    <col min="7435" max="7435" width="5.28515625" style="356" customWidth="1"/>
    <col min="7436" max="7436" width="5" style="356" customWidth="1"/>
    <col min="7437" max="7438" width="5.28515625" style="356" customWidth="1"/>
    <col min="7439" max="7439" width="5" style="356" customWidth="1"/>
    <col min="7440" max="7680" width="9.140625" style="356"/>
    <col min="7681" max="7681" width="5.5703125" style="356" customWidth="1"/>
    <col min="7682" max="7683" width="6.140625" style="356" customWidth="1"/>
    <col min="7684" max="7684" width="6.7109375" style="356" customWidth="1"/>
    <col min="7685" max="7685" width="6.28515625" style="356" customWidth="1"/>
    <col min="7686" max="7688" width="5.140625" style="356" customWidth="1"/>
    <col min="7689" max="7689" width="4.7109375" style="356" customWidth="1"/>
    <col min="7690" max="7690" width="5.42578125" style="356" customWidth="1"/>
    <col min="7691" max="7691" width="5.28515625" style="356" customWidth="1"/>
    <col min="7692" max="7692" width="5" style="356" customWidth="1"/>
    <col min="7693" max="7694" width="5.28515625" style="356" customWidth="1"/>
    <col min="7695" max="7695" width="5" style="356" customWidth="1"/>
    <col min="7696" max="7936" width="9.140625" style="356"/>
    <col min="7937" max="7937" width="5.5703125" style="356" customWidth="1"/>
    <col min="7938" max="7939" width="6.140625" style="356" customWidth="1"/>
    <col min="7940" max="7940" width="6.7109375" style="356" customWidth="1"/>
    <col min="7941" max="7941" width="6.28515625" style="356" customWidth="1"/>
    <col min="7942" max="7944" width="5.140625" style="356" customWidth="1"/>
    <col min="7945" max="7945" width="4.7109375" style="356" customWidth="1"/>
    <col min="7946" max="7946" width="5.42578125" style="356" customWidth="1"/>
    <col min="7947" max="7947" width="5.28515625" style="356" customWidth="1"/>
    <col min="7948" max="7948" width="5" style="356" customWidth="1"/>
    <col min="7949" max="7950" width="5.28515625" style="356" customWidth="1"/>
    <col min="7951" max="7951" width="5" style="356" customWidth="1"/>
    <col min="7952" max="8192" width="9.140625" style="356"/>
    <col min="8193" max="8193" width="5.5703125" style="356" customWidth="1"/>
    <col min="8194" max="8195" width="6.140625" style="356" customWidth="1"/>
    <col min="8196" max="8196" width="6.7109375" style="356" customWidth="1"/>
    <col min="8197" max="8197" width="6.28515625" style="356" customWidth="1"/>
    <col min="8198" max="8200" width="5.140625" style="356" customWidth="1"/>
    <col min="8201" max="8201" width="4.7109375" style="356" customWidth="1"/>
    <col min="8202" max="8202" width="5.42578125" style="356" customWidth="1"/>
    <col min="8203" max="8203" width="5.28515625" style="356" customWidth="1"/>
    <col min="8204" max="8204" width="5" style="356" customWidth="1"/>
    <col min="8205" max="8206" width="5.28515625" style="356" customWidth="1"/>
    <col min="8207" max="8207" width="5" style="356" customWidth="1"/>
    <col min="8208" max="8448" width="9.140625" style="356"/>
    <col min="8449" max="8449" width="5.5703125" style="356" customWidth="1"/>
    <col min="8450" max="8451" width="6.140625" style="356" customWidth="1"/>
    <col min="8452" max="8452" width="6.7109375" style="356" customWidth="1"/>
    <col min="8453" max="8453" width="6.28515625" style="356" customWidth="1"/>
    <col min="8454" max="8456" width="5.140625" style="356" customWidth="1"/>
    <col min="8457" max="8457" width="4.7109375" style="356" customWidth="1"/>
    <col min="8458" max="8458" width="5.42578125" style="356" customWidth="1"/>
    <col min="8459" max="8459" width="5.28515625" style="356" customWidth="1"/>
    <col min="8460" max="8460" width="5" style="356" customWidth="1"/>
    <col min="8461" max="8462" width="5.28515625" style="356" customWidth="1"/>
    <col min="8463" max="8463" width="5" style="356" customWidth="1"/>
    <col min="8464" max="8704" width="9.140625" style="356"/>
    <col min="8705" max="8705" width="5.5703125" style="356" customWidth="1"/>
    <col min="8706" max="8707" width="6.140625" style="356" customWidth="1"/>
    <col min="8708" max="8708" width="6.7109375" style="356" customWidth="1"/>
    <col min="8709" max="8709" width="6.28515625" style="356" customWidth="1"/>
    <col min="8710" max="8712" width="5.140625" style="356" customWidth="1"/>
    <col min="8713" max="8713" width="4.7109375" style="356" customWidth="1"/>
    <col min="8714" max="8714" width="5.42578125" style="356" customWidth="1"/>
    <col min="8715" max="8715" width="5.28515625" style="356" customWidth="1"/>
    <col min="8716" max="8716" width="5" style="356" customWidth="1"/>
    <col min="8717" max="8718" width="5.28515625" style="356" customWidth="1"/>
    <col min="8719" max="8719" width="5" style="356" customWidth="1"/>
    <col min="8720" max="8960" width="9.140625" style="356"/>
    <col min="8961" max="8961" width="5.5703125" style="356" customWidth="1"/>
    <col min="8962" max="8963" width="6.140625" style="356" customWidth="1"/>
    <col min="8964" max="8964" width="6.7109375" style="356" customWidth="1"/>
    <col min="8965" max="8965" width="6.28515625" style="356" customWidth="1"/>
    <col min="8966" max="8968" width="5.140625" style="356" customWidth="1"/>
    <col min="8969" max="8969" width="4.7109375" style="356" customWidth="1"/>
    <col min="8970" max="8970" width="5.42578125" style="356" customWidth="1"/>
    <col min="8971" max="8971" width="5.28515625" style="356" customWidth="1"/>
    <col min="8972" max="8972" width="5" style="356" customWidth="1"/>
    <col min="8973" max="8974" width="5.28515625" style="356" customWidth="1"/>
    <col min="8975" max="8975" width="5" style="356" customWidth="1"/>
    <col min="8976" max="9216" width="9.140625" style="356"/>
    <col min="9217" max="9217" width="5.5703125" style="356" customWidth="1"/>
    <col min="9218" max="9219" width="6.140625" style="356" customWidth="1"/>
    <col min="9220" max="9220" width="6.7109375" style="356" customWidth="1"/>
    <col min="9221" max="9221" width="6.28515625" style="356" customWidth="1"/>
    <col min="9222" max="9224" width="5.140625" style="356" customWidth="1"/>
    <col min="9225" max="9225" width="4.7109375" style="356" customWidth="1"/>
    <col min="9226" max="9226" width="5.42578125" style="356" customWidth="1"/>
    <col min="9227" max="9227" width="5.28515625" style="356" customWidth="1"/>
    <col min="9228" max="9228" width="5" style="356" customWidth="1"/>
    <col min="9229" max="9230" width="5.28515625" style="356" customWidth="1"/>
    <col min="9231" max="9231" width="5" style="356" customWidth="1"/>
    <col min="9232" max="9472" width="9.140625" style="356"/>
    <col min="9473" max="9473" width="5.5703125" style="356" customWidth="1"/>
    <col min="9474" max="9475" width="6.140625" style="356" customWidth="1"/>
    <col min="9476" max="9476" width="6.7109375" style="356" customWidth="1"/>
    <col min="9477" max="9477" width="6.28515625" style="356" customWidth="1"/>
    <col min="9478" max="9480" width="5.140625" style="356" customWidth="1"/>
    <col min="9481" max="9481" width="4.7109375" style="356" customWidth="1"/>
    <col min="9482" max="9482" width="5.42578125" style="356" customWidth="1"/>
    <col min="9483" max="9483" width="5.28515625" style="356" customWidth="1"/>
    <col min="9484" max="9484" width="5" style="356" customWidth="1"/>
    <col min="9485" max="9486" width="5.28515625" style="356" customWidth="1"/>
    <col min="9487" max="9487" width="5" style="356" customWidth="1"/>
    <col min="9488" max="9728" width="9.140625" style="356"/>
    <col min="9729" max="9729" width="5.5703125" style="356" customWidth="1"/>
    <col min="9730" max="9731" width="6.140625" style="356" customWidth="1"/>
    <col min="9732" max="9732" width="6.7109375" style="356" customWidth="1"/>
    <col min="9733" max="9733" width="6.28515625" style="356" customWidth="1"/>
    <col min="9734" max="9736" width="5.140625" style="356" customWidth="1"/>
    <col min="9737" max="9737" width="4.7109375" style="356" customWidth="1"/>
    <col min="9738" max="9738" width="5.42578125" style="356" customWidth="1"/>
    <col min="9739" max="9739" width="5.28515625" style="356" customWidth="1"/>
    <col min="9740" max="9740" width="5" style="356" customWidth="1"/>
    <col min="9741" max="9742" width="5.28515625" style="356" customWidth="1"/>
    <col min="9743" max="9743" width="5" style="356" customWidth="1"/>
    <col min="9744" max="9984" width="9.140625" style="356"/>
    <col min="9985" max="9985" width="5.5703125" style="356" customWidth="1"/>
    <col min="9986" max="9987" width="6.140625" style="356" customWidth="1"/>
    <col min="9988" max="9988" width="6.7109375" style="356" customWidth="1"/>
    <col min="9989" max="9989" width="6.28515625" style="356" customWidth="1"/>
    <col min="9990" max="9992" width="5.140625" style="356" customWidth="1"/>
    <col min="9993" max="9993" width="4.7109375" style="356" customWidth="1"/>
    <col min="9994" max="9994" width="5.42578125" style="356" customWidth="1"/>
    <col min="9995" max="9995" width="5.28515625" style="356" customWidth="1"/>
    <col min="9996" max="9996" width="5" style="356" customWidth="1"/>
    <col min="9997" max="9998" width="5.28515625" style="356" customWidth="1"/>
    <col min="9999" max="9999" width="5" style="356" customWidth="1"/>
    <col min="10000" max="10240" width="9.140625" style="356"/>
    <col min="10241" max="10241" width="5.5703125" style="356" customWidth="1"/>
    <col min="10242" max="10243" width="6.140625" style="356" customWidth="1"/>
    <col min="10244" max="10244" width="6.7109375" style="356" customWidth="1"/>
    <col min="10245" max="10245" width="6.28515625" style="356" customWidth="1"/>
    <col min="10246" max="10248" width="5.140625" style="356" customWidth="1"/>
    <col min="10249" max="10249" width="4.7109375" style="356" customWidth="1"/>
    <col min="10250" max="10250" width="5.42578125" style="356" customWidth="1"/>
    <col min="10251" max="10251" width="5.28515625" style="356" customWidth="1"/>
    <col min="10252" max="10252" width="5" style="356" customWidth="1"/>
    <col min="10253" max="10254" width="5.28515625" style="356" customWidth="1"/>
    <col min="10255" max="10255" width="5" style="356" customWidth="1"/>
    <col min="10256" max="10496" width="9.140625" style="356"/>
    <col min="10497" max="10497" width="5.5703125" style="356" customWidth="1"/>
    <col min="10498" max="10499" width="6.140625" style="356" customWidth="1"/>
    <col min="10500" max="10500" width="6.7109375" style="356" customWidth="1"/>
    <col min="10501" max="10501" width="6.28515625" style="356" customWidth="1"/>
    <col min="10502" max="10504" width="5.140625" style="356" customWidth="1"/>
    <col min="10505" max="10505" width="4.7109375" style="356" customWidth="1"/>
    <col min="10506" max="10506" width="5.42578125" style="356" customWidth="1"/>
    <col min="10507" max="10507" width="5.28515625" style="356" customWidth="1"/>
    <col min="10508" max="10508" width="5" style="356" customWidth="1"/>
    <col min="10509" max="10510" width="5.28515625" style="356" customWidth="1"/>
    <col min="10511" max="10511" width="5" style="356" customWidth="1"/>
    <col min="10512" max="10752" width="9.140625" style="356"/>
    <col min="10753" max="10753" width="5.5703125" style="356" customWidth="1"/>
    <col min="10754" max="10755" width="6.140625" style="356" customWidth="1"/>
    <col min="10756" max="10756" width="6.7109375" style="356" customWidth="1"/>
    <col min="10757" max="10757" width="6.28515625" style="356" customWidth="1"/>
    <col min="10758" max="10760" width="5.140625" style="356" customWidth="1"/>
    <col min="10761" max="10761" width="4.7109375" style="356" customWidth="1"/>
    <col min="10762" max="10762" width="5.42578125" style="356" customWidth="1"/>
    <col min="10763" max="10763" width="5.28515625" style="356" customWidth="1"/>
    <col min="10764" max="10764" width="5" style="356" customWidth="1"/>
    <col min="10765" max="10766" width="5.28515625" style="356" customWidth="1"/>
    <col min="10767" max="10767" width="5" style="356" customWidth="1"/>
    <col min="10768" max="11008" width="9.140625" style="356"/>
    <col min="11009" max="11009" width="5.5703125" style="356" customWidth="1"/>
    <col min="11010" max="11011" width="6.140625" style="356" customWidth="1"/>
    <col min="11012" max="11012" width="6.7109375" style="356" customWidth="1"/>
    <col min="11013" max="11013" width="6.28515625" style="356" customWidth="1"/>
    <col min="11014" max="11016" width="5.140625" style="356" customWidth="1"/>
    <col min="11017" max="11017" width="4.7109375" style="356" customWidth="1"/>
    <col min="11018" max="11018" width="5.42578125" style="356" customWidth="1"/>
    <col min="11019" max="11019" width="5.28515625" style="356" customWidth="1"/>
    <col min="11020" max="11020" width="5" style="356" customWidth="1"/>
    <col min="11021" max="11022" width="5.28515625" style="356" customWidth="1"/>
    <col min="11023" max="11023" width="5" style="356" customWidth="1"/>
    <col min="11024" max="11264" width="9.140625" style="356"/>
    <col min="11265" max="11265" width="5.5703125" style="356" customWidth="1"/>
    <col min="11266" max="11267" width="6.140625" style="356" customWidth="1"/>
    <col min="11268" max="11268" width="6.7109375" style="356" customWidth="1"/>
    <col min="11269" max="11269" width="6.28515625" style="356" customWidth="1"/>
    <col min="11270" max="11272" width="5.140625" style="356" customWidth="1"/>
    <col min="11273" max="11273" width="4.7109375" style="356" customWidth="1"/>
    <col min="11274" max="11274" width="5.42578125" style="356" customWidth="1"/>
    <col min="11275" max="11275" width="5.28515625" style="356" customWidth="1"/>
    <col min="11276" max="11276" width="5" style="356" customWidth="1"/>
    <col min="11277" max="11278" width="5.28515625" style="356" customWidth="1"/>
    <col min="11279" max="11279" width="5" style="356" customWidth="1"/>
    <col min="11280" max="11520" width="9.140625" style="356"/>
    <col min="11521" max="11521" width="5.5703125" style="356" customWidth="1"/>
    <col min="11522" max="11523" width="6.140625" style="356" customWidth="1"/>
    <col min="11524" max="11524" width="6.7109375" style="356" customWidth="1"/>
    <col min="11525" max="11525" width="6.28515625" style="356" customWidth="1"/>
    <col min="11526" max="11528" width="5.140625" style="356" customWidth="1"/>
    <col min="11529" max="11529" width="4.7109375" style="356" customWidth="1"/>
    <col min="11530" max="11530" width="5.42578125" style="356" customWidth="1"/>
    <col min="11531" max="11531" width="5.28515625" style="356" customWidth="1"/>
    <col min="11532" max="11532" width="5" style="356" customWidth="1"/>
    <col min="11533" max="11534" width="5.28515625" style="356" customWidth="1"/>
    <col min="11535" max="11535" width="5" style="356" customWidth="1"/>
    <col min="11536" max="11776" width="9.140625" style="356"/>
    <col min="11777" max="11777" width="5.5703125" style="356" customWidth="1"/>
    <col min="11778" max="11779" width="6.140625" style="356" customWidth="1"/>
    <col min="11780" max="11780" width="6.7109375" style="356" customWidth="1"/>
    <col min="11781" max="11781" width="6.28515625" style="356" customWidth="1"/>
    <col min="11782" max="11784" width="5.140625" style="356" customWidth="1"/>
    <col min="11785" max="11785" width="4.7109375" style="356" customWidth="1"/>
    <col min="11786" max="11786" width="5.42578125" style="356" customWidth="1"/>
    <col min="11787" max="11787" width="5.28515625" style="356" customWidth="1"/>
    <col min="11788" max="11788" width="5" style="356" customWidth="1"/>
    <col min="11789" max="11790" width="5.28515625" style="356" customWidth="1"/>
    <col min="11791" max="11791" width="5" style="356" customWidth="1"/>
    <col min="11792" max="12032" width="9.140625" style="356"/>
    <col min="12033" max="12033" width="5.5703125" style="356" customWidth="1"/>
    <col min="12034" max="12035" width="6.140625" style="356" customWidth="1"/>
    <col min="12036" max="12036" width="6.7109375" style="356" customWidth="1"/>
    <col min="12037" max="12037" width="6.28515625" style="356" customWidth="1"/>
    <col min="12038" max="12040" width="5.140625" style="356" customWidth="1"/>
    <col min="12041" max="12041" width="4.7109375" style="356" customWidth="1"/>
    <col min="12042" max="12042" width="5.42578125" style="356" customWidth="1"/>
    <col min="12043" max="12043" width="5.28515625" style="356" customWidth="1"/>
    <col min="12044" max="12044" width="5" style="356" customWidth="1"/>
    <col min="12045" max="12046" width="5.28515625" style="356" customWidth="1"/>
    <col min="12047" max="12047" width="5" style="356" customWidth="1"/>
    <col min="12048" max="12288" width="9.140625" style="356"/>
    <col min="12289" max="12289" width="5.5703125" style="356" customWidth="1"/>
    <col min="12290" max="12291" width="6.140625" style="356" customWidth="1"/>
    <col min="12292" max="12292" width="6.7109375" style="356" customWidth="1"/>
    <col min="12293" max="12293" width="6.28515625" style="356" customWidth="1"/>
    <col min="12294" max="12296" width="5.140625" style="356" customWidth="1"/>
    <col min="12297" max="12297" width="4.7109375" style="356" customWidth="1"/>
    <col min="12298" max="12298" width="5.42578125" style="356" customWidth="1"/>
    <col min="12299" max="12299" width="5.28515625" style="356" customWidth="1"/>
    <col min="12300" max="12300" width="5" style="356" customWidth="1"/>
    <col min="12301" max="12302" width="5.28515625" style="356" customWidth="1"/>
    <col min="12303" max="12303" width="5" style="356" customWidth="1"/>
    <col min="12304" max="12544" width="9.140625" style="356"/>
    <col min="12545" max="12545" width="5.5703125" style="356" customWidth="1"/>
    <col min="12546" max="12547" width="6.140625" style="356" customWidth="1"/>
    <col min="12548" max="12548" width="6.7109375" style="356" customWidth="1"/>
    <col min="12549" max="12549" width="6.28515625" style="356" customWidth="1"/>
    <col min="12550" max="12552" width="5.140625" style="356" customWidth="1"/>
    <col min="12553" max="12553" width="4.7109375" style="356" customWidth="1"/>
    <col min="12554" max="12554" width="5.42578125" style="356" customWidth="1"/>
    <col min="12555" max="12555" width="5.28515625" style="356" customWidth="1"/>
    <col min="12556" max="12556" width="5" style="356" customWidth="1"/>
    <col min="12557" max="12558" width="5.28515625" style="356" customWidth="1"/>
    <col min="12559" max="12559" width="5" style="356" customWidth="1"/>
    <col min="12560" max="12800" width="9.140625" style="356"/>
    <col min="12801" max="12801" width="5.5703125" style="356" customWidth="1"/>
    <col min="12802" max="12803" width="6.140625" style="356" customWidth="1"/>
    <col min="12804" max="12804" width="6.7109375" style="356" customWidth="1"/>
    <col min="12805" max="12805" width="6.28515625" style="356" customWidth="1"/>
    <col min="12806" max="12808" width="5.140625" style="356" customWidth="1"/>
    <col min="12809" max="12809" width="4.7109375" style="356" customWidth="1"/>
    <col min="12810" max="12810" width="5.42578125" style="356" customWidth="1"/>
    <col min="12811" max="12811" width="5.28515625" style="356" customWidth="1"/>
    <col min="12812" max="12812" width="5" style="356" customWidth="1"/>
    <col min="12813" max="12814" width="5.28515625" style="356" customWidth="1"/>
    <col min="12815" max="12815" width="5" style="356" customWidth="1"/>
    <col min="12816" max="13056" width="9.140625" style="356"/>
    <col min="13057" max="13057" width="5.5703125" style="356" customWidth="1"/>
    <col min="13058" max="13059" width="6.140625" style="356" customWidth="1"/>
    <col min="13060" max="13060" width="6.7109375" style="356" customWidth="1"/>
    <col min="13061" max="13061" width="6.28515625" style="356" customWidth="1"/>
    <col min="13062" max="13064" width="5.140625" style="356" customWidth="1"/>
    <col min="13065" max="13065" width="4.7109375" style="356" customWidth="1"/>
    <col min="13066" max="13066" width="5.42578125" style="356" customWidth="1"/>
    <col min="13067" max="13067" width="5.28515625" style="356" customWidth="1"/>
    <col min="13068" max="13068" width="5" style="356" customWidth="1"/>
    <col min="13069" max="13070" width="5.28515625" style="356" customWidth="1"/>
    <col min="13071" max="13071" width="5" style="356" customWidth="1"/>
    <col min="13072" max="13312" width="9.140625" style="356"/>
    <col min="13313" max="13313" width="5.5703125" style="356" customWidth="1"/>
    <col min="13314" max="13315" width="6.140625" style="356" customWidth="1"/>
    <col min="13316" max="13316" width="6.7109375" style="356" customWidth="1"/>
    <col min="13317" max="13317" width="6.28515625" style="356" customWidth="1"/>
    <col min="13318" max="13320" width="5.140625" style="356" customWidth="1"/>
    <col min="13321" max="13321" width="4.7109375" style="356" customWidth="1"/>
    <col min="13322" max="13322" width="5.42578125" style="356" customWidth="1"/>
    <col min="13323" max="13323" width="5.28515625" style="356" customWidth="1"/>
    <col min="13324" max="13324" width="5" style="356" customWidth="1"/>
    <col min="13325" max="13326" width="5.28515625" style="356" customWidth="1"/>
    <col min="13327" max="13327" width="5" style="356" customWidth="1"/>
    <col min="13328" max="13568" width="9.140625" style="356"/>
    <col min="13569" max="13569" width="5.5703125" style="356" customWidth="1"/>
    <col min="13570" max="13571" width="6.140625" style="356" customWidth="1"/>
    <col min="13572" max="13572" width="6.7109375" style="356" customWidth="1"/>
    <col min="13573" max="13573" width="6.28515625" style="356" customWidth="1"/>
    <col min="13574" max="13576" width="5.140625" style="356" customWidth="1"/>
    <col min="13577" max="13577" width="4.7109375" style="356" customWidth="1"/>
    <col min="13578" max="13578" width="5.42578125" style="356" customWidth="1"/>
    <col min="13579" max="13579" width="5.28515625" style="356" customWidth="1"/>
    <col min="13580" max="13580" width="5" style="356" customWidth="1"/>
    <col min="13581" max="13582" width="5.28515625" style="356" customWidth="1"/>
    <col min="13583" max="13583" width="5" style="356" customWidth="1"/>
    <col min="13584" max="13824" width="9.140625" style="356"/>
    <col min="13825" max="13825" width="5.5703125" style="356" customWidth="1"/>
    <col min="13826" max="13827" width="6.140625" style="356" customWidth="1"/>
    <col min="13828" max="13828" width="6.7109375" style="356" customWidth="1"/>
    <col min="13829" max="13829" width="6.28515625" style="356" customWidth="1"/>
    <col min="13830" max="13832" width="5.140625" style="356" customWidth="1"/>
    <col min="13833" max="13833" width="4.7109375" style="356" customWidth="1"/>
    <col min="13834" max="13834" width="5.42578125" style="356" customWidth="1"/>
    <col min="13835" max="13835" width="5.28515625" style="356" customWidth="1"/>
    <col min="13836" max="13836" width="5" style="356" customWidth="1"/>
    <col min="13837" max="13838" width="5.28515625" style="356" customWidth="1"/>
    <col min="13839" max="13839" width="5" style="356" customWidth="1"/>
    <col min="13840" max="14080" width="9.140625" style="356"/>
    <col min="14081" max="14081" width="5.5703125" style="356" customWidth="1"/>
    <col min="14082" max="14083" width="6.140625" style="356" customWidth="1"/>
    <col min="14084" max="14084" width="6.7109375" style="356" customWidth="1"/>
    <col min="14085" max="14085" width="6.28515625" style="356" customWidth="1"/>
    <col min="14086" max="14088" width="5.140625" style="356" customWidth="1"/>
    <col min="14089" max="14089" width="4.7109375" style="356" customWidth="1"/>
    <col min="14090" max="14090" width="5.42578125" style="356" customWidth="1"/>
    <col min="14091" max="14091" width="5.28515625" style="356" customWidth="1"/>
    <col min="14092" max="14092" width="5" style="356" customWidth="1"/>
    <col min="14093" max="14094" width="5.28515625" style="356" customWidth="1"/>
    <col min="14095" max="14095" width="5" style="356" customWidth="1"/>
    <col min="14096" max="14336" width="9.140625" style="356"/>
    <col min="14337" max="14337" width="5.5703125" style="356" customWidth="1"/>
    <col min="14338" max="14339" width="6.140625" style="356" customWidth="1"/>
    <col min="14340" max="14340" width="6.7109375" style="356" customWidth="1"/>
    <col min="14341" max="14341" width="6.28515625" style="356" customWidth="1"/>
    <col min="14342" max="14344" width="5.140625" style="356" customWidth="1"/>
    <col min="14345" max="14345" width="4.7109375" style="356" customWidth="1"/>
    <col min="14346" max="14346" width="5.42578125" style="356" customWidth="1"/>
    <col min="14347" max="14347" width="5.28515625" style="356" customWidth="1"/>
    <col min="14348" max="14348" width="5" style="356" customWidth="1"/>
    <col min="14349" max="14350" width="5.28515625" style="356" customWidth="1"/>
    <col min="14351" max="14351" width="5" style="356" customWidth="1"/>
    <col min="14352" max="14592" width="9.140625" style="356"/>
    <col min="14593" max="14593" width="5.5703125" style="356" customWidth="1"/>
    <col min="14594" max="14595" width="6.140625" style="356" customWidth="1"/>
    <col min="14596" max="14596" width="6.7109375" style="356" customWidth="1"/>
    <col min="14597" max="14597" width="6.28515625" style="356" customWidth="1"/>
    <col min="14598" max="14600" width="5.140625" style="356" customWidth="1"/>
    <col min="14601" max="14601" width="4.7109375" style="356" customWidth="1"/>
    <col min="14602" max="14602" width="5.42578125" style="356" customWidth="1"/>
    <col min="14603" max="14603" width="5.28515625" style="356" customWidth="1"/>
    <col min="14604" max="14604" width="5" style="356" customWidth="1"/>
    <col min="14605" max="14606" width="5.28515625" style="356" customWidth="1"/>
    <col min="14607" max="14607" width="5" style="356" customWidth="1"/>
    <col min="14608" max="14848" width="9.140625" style="356"/>
    <col min="14849" max="14849" width="5.5703125" style="356" customWidth="1"/>
    <col min="14850" max="14851" width="6.140625" style="356" customWidth="1"/>
    <col min="14852" max="14852" width="6.7109375" style="356" customWidth="1"/>
    <col min="14853" max="14853" width="6.28515625" style="356" customWidth="1"/>
    <col min="14854" max="14856" width="5.140625" style="356" customWidth="1"/>
    <col min="14857" max="14857" width="4.7109375" style="356" customWidth="1"/>
    <col min="14858" max="14858" width="5.42578125" style="356" customWidth="1"/>
    <col min="14859" max="14859" width="5.28515625" style="356" customWidth="1"/>
    <col min="14860" max="14860" width="5" style="356" customWidth="1"/>
    <col min="14861" max="14862" width="5.28515625" style="356" customWidth="1"/>
    <col min="14863" max="14863" width="5" style="356" customWidth="1"/>
    <col min="14864" max="15104" width="9.140625" style="356"/>
    <col min="15105" max="15105" width="5.5703125" style="356" customWidth="1"/>
    <col min="15106" max="15107" width="6.140625" style="356" customWidth="1"/>
    <col min="15108" max="15108" width="6.7109375" style="356" customWidth="1"/>
    <col min="15109" max="15109" width="6.28515625" style="356" customWidth="1"/>
    <col min="15110" max="15112" width="5.140625" style="356" customWidth="1"/>
    <col min="15113" max="15113" width="4.7109375" style="356" customWidth="1"/>
    <col min="15114" max="15114" width="5.42578125" style="356" customWidth="1"/>
    <col min="15115" max="15115" width="5.28515625" style="356" customWidth="1"/>
    <col min="15116" max="15116" width="5" style="356" customWidth="1"/>
    <col min="15117" max="15118" width="5.28515625" style="356" customWidth="1"/>
    <col min="15119" max="15119" width="5" style="356" customWidth="1"/>
    <col min="15120" max="15360" width="9.140625" style="356"/>
    <col min="15361" max="15361" width="5.5703125" style="356" customWidth="1"/>
    <col min="15362" max="15363" width="6.140625" style="356" customWidth="1"/>
    <col min="15364" max="15364" width="6.7109375" style="356" customWidth="1"/>
    <col min="15365" max="15365" width="6.28515625" style="356" customWidth="1"/>
    <col min="15366" max="15368" width="5.140625" style="356" customWidth="1"/>
    <col min="15369" max="15369" width="4.7109375" style="356" customWidth="1"/>
    <col min="15370" max="15370" width="5.42578125" style="356" customWidth="1"/>
    <col min="15371" max="15371" width="5.28515625" style="356" customWidth="1"/>
    <col min="15372" max="15372" width="5" style="356" customWidth="1"/>
    <col min="15373" max="15374" width="5.28515625" style="356" customWidth="1"/>
    <col min="15375" max="15375" width="5" style="356" customWidth="1"/>
    <col min="15376" max="15616" width="9.140625" style="356"/>
    <col min="15617" max="15617" width="5.5703125" style="356" customWidth="1"/>
    <col min="15618" max="15619" width="6.140625" style="356" customWidth="1"/>
    <col min="15620" max="15620" width="6.7109375" style="356" customWidth="1"/>
    <col min="15621" max="15621" width="6.28515625" style="356" customWidth="1"/>
    <col min="15622" max="15624" width="5.140625" style="356" customWidth="1"/>
    <col min="15625" max="15625" width="4.7109375" style="356" customWidth="1"/>
    <col min="15626" max="15626" width="5.42578125" style="356" customWidth="1"/>
    <col min="15627" max="15627" width="5.28515625" style="356" customWidth="1"/>
    <col min="15628" max="15628" width="5" style="356" customWidth="1"/>
    <col min="15629" max="15630" width="5.28515625" style="356" customWidth="1"/>
    <col min="15631" max="15631" width="5" style="356" customWidth="1"/>
    <col min="15632" max="15872" width="9.140625" style="356"/>
    <col min="15873" max="15873" width="5.5703125" style="356" customWidth="1"/>
    <col min="15874" max="15875" width="6.140625" style="356" customWidth="1"/>
    <col min="15876" max="15876" width="6.7109375" style="356" customWidth="1"/>
    <col min="15877" max="15877" width="6.28515625" style="356" customWidth="1"/>
    <col min="15878" max="15880" width="5.140625" style="356" customWidth="1"/>
    <col min="15881" max="15881" width="4.7109375" style="356" customWidth="1"/>
    <col min="15882" max="15882" width="5.42578125" style="356" customWidth="1"/>
    <col min="15883" max="15883" width="5.28515625" style="356" customWidth="1"/>
    <col min="15884" max="15884" width="5" style="356" customWidth="1"/>
    <col min="15885" max="15886" width="5.28515625" style="356" customWidth="1"/>
    <col min="15887" max="15887" width="5" style="356" customWidth="1"/>
    <col min="15888" max="16128" width="9.140625" style="356"/>
    <col min="16129" max="16129" width="5.5703125" style="356" customWidth="1"/>
    <col min="16130" max="16131" width="6.140625" style="356" customWidth="1"/>
    <col min="16132" max="16132" width="6.7109375" style="356" customWidth="1"/>
    <col min="16133" max="16133" width="6.28515625" style="356" customWidth="1"/>
    <col min="16134" max="16136" width="5.140625" style="356" customWidth="1"/>
    <col min="16137" max="16137" width="4.7109375" style="356" customWidth="1"/>
    <col min="16138" max="16138" width="5.42578125" style="356" customWidth="1"/>
    <col min="16139" max="16139" width="5.28515625" style="356" customWidth="1"/>
    <col min="16140" max="16140" width="5" style="356" customWidth="1"/>
    <col min="16141" max="16142" width="5.28515625" style="356" customWidth="1"/>
    <col min="16143" max="16143" width="5" style="356" customWidth="1"/>
    <col min="16144" max="16384" width="9.140625" style="356"/>
  </cols>
  <sheetData>
    <row r="1" spans="1:15">
      <c r="B1" s="355" t="s">
        <v>347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5">
      <c r="B2" s="356" t="s">
        <v>248</v>
      </c>
      <c r="G2" s="357"/>
      <c r="L2" s="358"/>
      <c r="M2" s="358"/>
    </row>
    <row r="3" spans="1:15">
      <c r="A3" s="359"/>
      <c r="B3" s="360" t="s">
        <v>348</v>
      </c>
      <c r="C3" s="361"/>
      <c r="D3" s="362"/>
      <c r="E3" s="363"/>
      <c r="F3" s="364" t="s">
        <v>349</v>
      </c>
      <c r="G3" s="364"/>
      <c r="H3" s="365" t="s">
        <v>350</v>
      </c>
      <c r="I3" s="366"/>
      <c r="J3" s="366"/>
      <c r="K3" s="366"/>
      <c r="L3" s="366"/>
      <c r="M3" s="366"/>
      <c r="N3" s="364"/>
      <c r="O3" s="363"/>
    </row>
    <row r="4" spans="1:15" ht="15">
      <c r="A4" s="367" t="s">
        <v>241</v>
      </c>
      <c r="B4" s="368" t="s">
        <v>351</v>
      </c>
      <c r="C4" s="369"/>
      <c r="D4" s="368" t="s">
        <v>352</v>
      </c>
      <c r="E4" s="370"/>
      <c r="F4" s="371" t="s">
        <v>353</v>
      </c>
      <c r="G4" s="372"/>
      <c r="H4" s="373" t="s">
        <v>354</v>
      </c>
      <c r="I4" s="374"/>
      <c r="J4" s="360" t="s">
        <v>355</v>
      </c>
      <c r="K4" s="361"/>
      <c r="L4" s="373" t="s">
        <v>356</v>
      </c>
      <c r="M4" s="374"/>
      <c r="N4" s="375" t="s">
        <v>357</v>
      </c>
      <c r="O4" s="376"/>
    </row>
    <row r="5" spans="1:15">
      <c r="A5" s="377"/>
      <c r="B5" s="378" t="s">
        <v>358</v>
      </c>
      <c r="C5" s="379"/>
      <c r="D5" s="380"/>
      <c r="E5" s="381"/>
      <c r="F5" s="382" t="s">
        <v>359</v>
      </c>
      <c r="G5" s="381"/>
      <c r="H5" s="378"/>
      <c r="I5" s="379"/>
      <c r="J5" s="378" t="s">
        <v>360</v>
      </c>
      <c r="K5" s="379"/>
      <c r="L5" s="378"/>
      <c r="M5" s="379"/>
      <c r="N5" s="383"/>
      <c r="O5" s="384"/>
    </row>
    <row r="6" spans="1:15">
      <c r="A6" s="385"/>
      <c r="B6" s="385">
        <v>2013</v>
      </c>
      <c r="C6" s="385">
        <v>2014</v>
      </c>
      <c r="D6" s="385">
        <v>2013</v>
      </c>
      <c r="E6" s="385">
        <v>2014</v>
      </c>
      <c r="F6" s="385">
        <v>2013</v>
      </c>
      <c r="G6" s="385">
        <v>2014</v>
      </c>
      <c r="H6" s="385">
        <v>2013</v>
      </c>
      <c r="I6" s="385">
        <v>2014</v>
      </c>
      <c r="J6" s="385">
        <v>2013</v>
      </c>
      <c r="K6" s="385">
        <v>2014</v>
      </c>
      <c r="L6" s="385">
        <v>2013</v>
      </c>
      <c r="M6" s="385">
        <v>2014</v>
      </c>
      <c r="N6" s="385">
        <v>2013</v>
      </c>
      <c r="O6" s="385">
        <v>2014</v>
      </c>
    </row>
    <row r="7" spans="1:15">
      <c r="A7" s="386" t="s">
        <v>361</v>
      </c>
      <c r="B7" s="387">
        <v>149</v>
      </c>
      <c r="C7" s="387">
        <v>139</v>
      </c>
      <c r="D7" s="386">
        <v>1782</v>
      </c>
      <c r="E7" s="386">
        <v>1442</v>
      </c>
      <c r="F7" s="386">
        <v>5</v>
      </c>
      <c r="G7" s="386">
        <v>7</v>
      </c>
      <c r="H7" s="386">
        <v>0</v>
      </c>
      <c r="I7" s="386">
        <v>1</v>
      </c>
      <c r="J7" s="386">
        <v>0</v>
      </c>
      <c r="K7" s="386">
        <v>0</v>
      </c>
      <c r="L7" s="386">
        <v>1</v>
      </c>
      <c r="M7" s="386">
        <v>3</v>
      </c>
      <c r="N7" s="386">
        <v>3</v>
      </c>
      <c r="O7" s="386">
        <v>1</v>
      </c>
    </row>
    <row r="8" spans="1:15">
      <c r="A8" s="388" t="s">
        <v>362</v>
      </c>
      <c r="B8" s="388">
        <v>134</v>
      </c>
      <c r="C8" s="388">
        <v>157</v>
      </c>
      <c r="D8" s="389">
        <v>1825</v>
      </c>
      <c r="E8" s="388">
        <v>2209</v>
      </c>
      <c r="F8" s="388">
        <v>3</v>
      </c>
      <c r="G8" s="388">
        <v>7</v>
      </c>
      <c r="H8" s="388">
        <v>0</v>
      </c>
      <c r="I8" s="388">
        <v>1</v>
      </c>
      <c r="J8" s="388">
        <v>0</v>
      </c>
      <c r="K8" s="388">
        <v>0</v>
      </c>
      <c r="L8" s="388">
        <v>0</v>
      </c>
      <c r="M8" s="388">
        <v>1</v>
      </c>
      <c r="N8" s="388">
        <v>2</v>
      </c>
      <c r="O8" s="388">
        <v>1</v>
      </c>
    </row>
    <row r="9" spans="1:15">
      <c r="A9" s="388" t="s">
        <v>363</v>
      </c>
      <c r="B9" s="388">
        <v>172</v>
      </c>
      <c r="C9" s="388">
        <v>157</v>
      </c>
      <c r="D9" s="388">
        <v>2243</v>
      </c>
      <c r="E9" s="388">
        <v>2158</v>
      </c>
      <c r="F9" s="388">
        <v>9</v>
      </c>
      <c r="G9" s="388">
        <v>1</v>
      </c>
      <c r="H9" s="388">
        <v>0</v>
      </c>
      <c r="I9" s="388">
        <v>1</v>
      </c>
      <c r="J9" s="388">
        <v>0</v>
      </c>
      <c r="K9" s="388">
        <v>0</v>
      </c>
      <c r="L9" s="388">
        <v>2</v>
      </c>
      <c r="M9" s="388">
        <v>0</v>
      </c>
      <c r="N9" s="388">
        <v>0</v>
      </c>
      <c r="O9" s="388">
        <v>0</v>
      </c>
    </row>
    <row r="10" spans="1:15">
      <c r="A10" s="388" t="s">
        <v>364</v>
      </c>
      <c r="B10" s="388">
        <v>117</v>
      </c>
      <c r="C10" s="388">
        <v>107</v>
      </c>
      <c r="D10" s="388">
        <v>604</v>
      </c>
      <c r="E10" s="388">
        <v>866</v>
      </c>
      <c r="F10" s="388">
        <v>2</v>
      </c>
      <c r="G10" s="388">
        <v>12</v>
      </c>
      <c r="H10" s="388">
        <v>0</v>
      </c>
      <c r="I10" s="388">
        <v>0</v>
      </c>
      <c r="J10" s="388">
        <v>0</v>
      </c>
      <c r="K10" s="388">
        <v>0</v>
      </c>
      <c r="L10" s="388">
        <v>0</v>
      </c>
      <c r="M10" s="388">
        <v>0</v>
      </c>
      <c r="N10" s="388">
        <v>1</v>
      </c>
      <c r="O10" s="388">
        <v>1</v>
      </c>
    </row>
    <row r="11" spans="1:15">
      <c r="A11" s="388" t="s">
        <v>365</v>
      </c>
      <c r="B11" s="388">
        <v>137</v>
      </c>
      <c r="C11" s="388">
        <v>112</v>
      </c>
      <c r="D11" s="388">
        <v>1516</v>
      </c>
      <c r="E11" s="388">
        <v>1161</v>
      </c>
      <c r="F11" s="388">
        <v>0</v>
      </c>
      <c r="G11" s="388">
        <v>4</v>
      </c>
      <c r="H11" s="388">
        <v>0</v>
      </c>
      <c r="I11" s="388">
        <v>1</v>
      </c>
      <c r="J11" s="388">
        <v>0</v>
      </c>
      <c r="K11" s="388">
        <v>0</v>
      </c>
      <c r="L11" s="388">
        <v>0</v>
      </c>
      <c r="M11" s="388">
        <v>0</v>
      </c>
      <c r="N11" s="388">
        <v>0</v>
      </c>
      <c r="O11" s="388">
        <v>0</v>
      </c>
    </row>
    <row r="12" spans="1:15">
      <c r="A12" s="388" t="s">
        <v>366</v>
      </c>
      <c r="B12" s="388">
        <v>149</v>
      </c>
      <c r="C12" s="388">
        <v>138</v>
      </c>
      <c r="D12" s="388">
        <v>2570</v>
      </c>
      <c r="E12" s="388">
        <v>2926</v>
      </c>
      <c r="F12" s="388">
        <v>8</v>
      </c>
      <c r="G12" s="388">
        <v>5</v>
      </c>
      <c r="H12" s="388">
        <v>1</v>
      </c>
      <c r="I12" s="388">
        <v>1</v>
      </c>
      <c r="J12" s="388">
        <v>2</v>
      </c>
      <c r="K12" s="388">
        <v>0</v>
      </c>
      <c r="L12" s="388">
        <v>0</v>
      </c>
      <c r="M12" s="388">
        <v>2</v>
      </c>
      <c r="N12" s="388">
        <v>2</v>
      </c>
      <c r="O12" s="388">
        <v>0</v>
      </c>
    </row>
    <row r="13" spans="1:15">
      <c r="A13" s="388" t="s">
        <v>367</v>
      </c>
      <c r="B13" s="388">
        <v>175</v>
      </c>
      <c r="C13" s="388">
        <v>107</v>
      </c>
      <c r="D13" s="388">
        <v>2153</v>
      </c>
      <c r="E13" s="388">
        <v>2037</v>
      </c>
      <c r="F13" s="388">
        <v>4</v>
      </c>
      <c r="G13" s="388">
        <v>11</v>
      </c>
      <c r="H13" s="388">
        <v>0</v>
      </c>
      <c r="I13" s="388">
        <v>2</v>
      </c>
      <c r="J13" s="388">
        <v>0</v>
      </c>
      <c r="K13" s="388">
        <v>1</v>
      </c>
      <c r="L13" s="388">
        <v>1</v>
      </c>
      <c r="M13" s="388">
        <v>3</v>
      </c>
      <c r="N13" s="388">
        <v>2</v>
      </c>
      <c r="O13" s="388">
        <v>3</v>
      </c>
    </row>
    <row r="14" spans="1:15">
      <c r="A14" s="388" t="s">
        <v>368</v>
      </c>
      <c r="B14" s="388">
        <v>124</v>
      </c>
      <c r="C14" s="388">
        <v>87</v>
      </c>
      <c r="D14" s="388">
        <v>1197</v>
      </c>
      <c r="E14" s="388">
        <v>2236</v>
      </c>
      <c r="F14" s="388">
        <v>6</v>
      </c>
      <c r="G14" s="388">
        <v>4</v>
      </c>
      <c r="H14" s="388">
        <v>1</v>
      </c>
      <c r="I14" s="388">
        <v>1</v>
      </c>
      <c r="J14" s="388">
        <v>2</v>
      </c>
      <c r="K14" s="388">
        <v>0</v>
      </c>
      <c r="L14" s="388">
        <v>1</v>
      </c>
      <c r="M14" s="388">
        <v>3</v>
      </c>
      <c r="N14" s="388">
        <v>1</v>
      </c>
      <c r="O14" s="388">
        <v>0</v>
      </c>
    </row>
    <row r="15" spans="1:15">
      <c r="A15" s="388" t="s">
        <v>369</v>
      </c>
      <c r="B15" s="388">
        <v>90</v>
      </c>
      <c r="C15" s="388">
        <v>115</v>
      </c>
      <c r="D15" s="388">
        <v>851</v>
      </c>
      <c r="E15" s="388">
        <v>1323</v>
      </c>
      <c r="F15" s="388">
        <v>3</v>
      </c>
      <c r="G15" s="388">
        <v>7</v>
      </c>
      <c r="H15" s="388">
        <v>0</v>
      </c>
      <c r="I15" s="388">
        <v>1</v>
      </c>
      <c r="J15" s="388">
        <v>1</v>
      </c>
      <c r="K15" s="388">
        <v>0</v>
      </c>
      <c r="L15" s="388">
        <v>2</v>
      </c>
      <c r="M15" s="388">
        <v>1</v>
      </c>
      <c r="N15" s="388">
        <v>2</v>
      </c>
      <c r="O15" s="388">
        <v>3</v>
      </c>
    </row>
    <row r="16" spans="1:15">
      <c r="A16" s="388" t="s">
        <v>370</v>
      </c>
      <c r="B16" s="388">
        <v>126</v>
      </c>
      <c r="C16" s="388">
        <v>116</v>
      </c>
      <c r="D16" s="388">
        <v>1714</v>
      </c>
      <c r="E16" s="388">
        <v>2037</v>
      </c>
      <c r="F16" s="388">
        <v>6</v>
      </c>
      <c r="G16" s="388">
        <v>5</v>
      </c>
      <c r="H16" s="388">
        <v>0</v>
      </c>
      <c r="I16" s="388">
        <v>0</v>
      </c>
      <c r="J16" s="388">
        <v>2</v>
      </c>
      <c r="K16" s="388">
        <v>0</v>
      </c>
      <c r="L16" s="388">
        <v>0</v>
      </c>
      <c r="M16" s="388">
        <v>1</v>
      </c>
      <c r="N16" s="388">
        <v>3</v>
      </c>
      <c r="O16" s="388">
        <v>2</v>
      </c>
    </row>
    <row r="17" spans="1:15">
      <c r="A17" s="388" t="s">
        <v>371</v>
      </c>
      <c r="B17" s="388">
        <v>145</v>
      </c>
      <c r="C17" s="388">
        <v>121</v>
      </c>
      <c r="D17" s="388">
        <v>3477</v>
      </c>
      <c r="E17" s="388">
        <v>3545</v>
      </c>
      <c r="F17" s="388">
        <v>1</v>
      </c>
      <c r="G17" s="388">
        <v>3</v>
      </c>
      <c r="H17" s="388">
        <v>0</v>
      </c>
      <c r="I17" s="388">
        <v>1</v>
      </c>
      <c r="J17" s="388">
        <v>0</v>
      </c>
      <c r="K17" s="388">
        <v>0</v>
      </c>
      <c r="L17" s="388">
        <v>0</v>
      </c>
      <c r="M17" s="388">
        <v>1</v>
      </c>
      <c r="N17" s="388">
        <v>1</v>
      </c>
      <c r="O17" s="388">
        <v>1</v>
      </c>
    </row>
    <row r="18" spans="1:15">
      <c r="A18" s="388" t="s">
        <v>372</v>
      </c>
      <c r="B18" s="388">
        <v>171</v>
      </c>
      <c r="C18" s="388">
        <v>159</v>
      </c>
      <c r="D18" s="388">
        <v>1970</v>
      </c>
      <c r="E18" s="388">
        <v>1632</v>
      </c>
      <c r="F18" s="388">
        <v>12</v>
      </c>
      <c r="G18" s="388">
        <v>4</v>
      </c>
      <c r="H18" s="388">
        <v>0</v>
      </c>
      <c r="I18" s="388">
        <v>1</v>
      </c>
      <c r="J18" s="388">
        <v>0</v>
      </c>
      <c r="K18" s="388">
        <v>0</v>
      </c>
      <c r="L18" s="388">
        <v>0</v>
      </c>
      <c r="M18" s="388">
        <v>1</v>
      </c>
      <c r="N18" s="388">
        <v>1</v>
      </c>
      <c r="O18" s="388">
        <v>2</v>
      </c>
    </row>
    <row r="19" spans="1:15">
      <c r="A19" s="388" t="s">
        <v>373</v>
      </c>
      <c r="B19" s="388">
        <v>461</v>
      </c>
      <c r="C19" s="388">
        <v>406</v>
      </c>
      <c r="D19" s="388">
        <v>6581</v>
      </c>
      <c r="E19" s="388">
        <v>6961</v>
      </c>
      <c r="F19" s="388">
        <v>8</v>
      </c>
      <c r="G19" s="388">
        <v>7</v>
      </c>
      <c r="H19" s="388">
        <v>2</v>
      </c>
      <c r="I19" s="388">
        <v>2</v>
      </c>
      <c r="J19" s="388">
        <v>5</v>
      </c>
      <c r="K19" s="388">
        <v>0</v>
      </c>
      <c r="L19" s="388">
        <v>1</v>
      </c>
      <c r="M19" s="388">
        <v>0</v>
      </c>
      <c r="N19" s="388">
        <v>0</v>
      </c>
      <c r="O19" s="388">
        <v>3</v>
      </c>
    </row>
    <row r="20" spans="1:15">
      <c r="A20" s="388" t="s">
        <v>374</v>
      </c>
      <c r="B20" s="388">
        <v>221</v>
      </c>
      <c r="C20" s="388">
        <v>207</v>
      </c>
      <c r="D20" s="388">
        <v>2810</v>
      </c>
      <c r="E20" s="388">
        <v>4029</v>
      </c>
      <c r="F20" s="388">
        <v>10</v>
      </c>
      <c r="G20" s="388">
        <v>12</v>
      </c>
      <c r="H20" s="388">
        <v>0</v>
      </c>
      <c r="I20" s="388">
        <v>5</v>
      </c>
      <c r="J20" s="388">
        <v>0</v>
      </c>
      <c r="K20" s="388">
        <v>0</v>
      </c>
      <c r="L20" s="388">
        <v>0</v>
      </c>
      <c r="M20" s="388">
        <v>0</v>
      </c>
      <c r="N20" s="388">
        <v>2</v>
      </c>
      <c r="O20" s="388">
        <v>7</v>
      </c>
    </row>
    <row r="21" spans="1:15">
      <c r="A21" s="388" t="s">
        <v>375</v>
      </c>
      <c r="B21" s="388">
        <v>3475</v>
      </c>
      <c r="C21" s="388">
        <v>3363</v>
      </c>
      <c r="D21" s="388">
        <v>60748</v>
      </c>
      <c r="E21" s="388">
        <v>68444</v>
      </c>
      <c r="F21" s="388">
        <v>135</v>
      </c>
      <c r="G21" s="388">
        <v>143</v>
      </c>
      <c r="H21" s="388">
        <v>4</v>
      </c>
      <c r="I21" s="388">
        <v>3</v>
      </c>
      <c r="J21" s="388">
        <v>8</v>
      </c>
      <c r="K21" s="388">
        <v>2</v>
      </c>
      <c r="L21" s="388">
        <v>25</v>
      </c>
      <c r="M21" s="388">
        <v>18</v>
      </c>
      <c r="N21" s="388">
        <v>42</v>
      </c>
      <c r="O21" s="388">
        <v>30</v>
      </c>
    </row>
    <row r="22" spans="1:15">
      <c r="A22" s="388" t="s">
        <v>376</v>
      </c>
      <c r="B22" s="388">
        <v>300</v>
      </c>
      <c r="C22" s="388">
        <v>308</v>
      </c>
      <c r="D22" s="388">
        <v>659</v>
      </c>
      <c r="E22" s="388">
        <v>453</v>
      </c>
      <c r="F22" s="388">
        <v>0</v>
      </c>
      <c r="G22" s="388">
        <v>0</v>
      </c>
      <c r="H22" s="388">
        <v>0</v>
      </c>
      <c r="I22" s="388">
        <v>0</v>
      </c>
      <c r="J22" s="388">
        <v>0</v>
      </c>
      <c r="K22" s="388">
        <v>0</v>
      </c>
      <c r="L22" s="388">
        <v>0</v>
      </c>
      <c r="M22" s="388">
        <v>0</v>
      </c>
      <c r="N22" s="388">
        <v>0</v>
      </c>
      <c r="O22" s="388">
        <v>0</v>
      </c>
    </row>
    <row r="23" spans="1:15">
      <c r="A23" s="388" t="s">
        <v>377</v>
      </c>
      <c r="B23" s="388">
        <v>237</v>
      </c>
      <c r="C23" s="388">
        <v>218</v>
      </c>
      <c r="D23" s="388">
        <v>654</v>
      </c>
      <c r="E23" s="388">
        <v>336</v>
      </c>
      <c r="F23" s="388">
        <v>0</v>
      </c>
      <c r="G23" s="388">
        <v>0</v>
      </c>
      <c r="H23" s="388">
        <v>0</v>
      </c>
      <c r="I23" s="388">
        <v>0</v>
      </c>
      <c r="J23" s="388">
        <v>0</v>
      </c>
      <c r="K23" s="388">
        <v>0</v>
      </c>
      <c r="L23" s="388">
        <v>0</v>
      </c>
      <c r="M23" s="388">
        <v>0</v>
      </c>
      <c r="N23" s="388">
        <v>0</v>
      </c>
      <c r="O23" s="388">
        <v>0</v>
      </c>
    </row>
    <row r="24" spans="1:15">
      <c r="A24" s="388" t="s">
        <v>378</v>
      </c>
      <c r="B24" s="388">
        <v>317</v>
      </c>
      <c r="C24" s="388">
        <v>670</v>
      </c>
      <c r="D24" s="388">
        <v>1611</v>
      </c>
      <c r="E24" s="388">
        <v>1814</v>
      </c>
      <c r="F24" s="388">
        <v>0</v>
      </c>
      <c r="G24" s="388">
        <v>0</v>
      </c>
      <c r="H24" s="388">
        <v>0</v>
      </c>
      <c r="I24" s="388">
        <v>0</v>
      </c>
      <c r="J24" s="388">
        <v>0</v>
      </c>
      <c r="K24" s="388">
        <v>0</v>
      </c>
      <c r="L24" s="388">
        <v>0</v>
      </c>
      <c r="M24" s="388">
        <v>0</v>
      </c>
      <c r="N24" s="388">
        <v>0</v>
      </c>
      <c r="O24" s="388">
        <v>0</v>
      </c>
    </row>
    <row r="25" spans="1:15">
      <c r="A25" s="390" t="s">
        <v>102</v>
      </c>
      <c r="B25" s="391">
        <f>SUM(B7:B24)</f>
        <v>6700</v>
      </c>
      <c r="C25" s="390">
        <f>SUM(C7:C24)</f>
        <v>6687</v>
      </c>
      <c r="D25" s="390">
        <f>SUM(D7:D24)</f>
        <v>94965</v>
      </c>
      <c r="E25" s="390">
        <f t="shared" ref="E25:O25" si="0">SUM(E7:E24)</f>
        <v>105609</v>
      </c>
      <c r="F25" s="390">
        <f>SUM(F7:F24)</f>
        <v>212</v>
      </c>
      <c r="G25" s="390">
        <f t="shared" si="0"/>
        <v>232</v>
      </c>
      <c r="H25" s="390">
        <f t="shared" si="0"/>
        <v>8</v>
      </c>
      <c r="I25" s="390">
        <f t="shared" si="0"/>
        <v>21</v>
      </c>
      <c r="J25" s="390">
        <f>SUM(J7:J24)</f>
        <v>20</v>
      </c>
      <c r="K25" s="390">
        <f t="shared" si="0"/>
        <v>3</v>
      </c>
      <c r="L25" s="390">
        <f t="shared" si="0"/>
        <v>33</v>
      </c>
      <c r="M25" s="390">
        <f t="shared" si="0"/>
        <v>34</v>
      </c>
      <c r="N25" s="390">
        <f t="shared" si="0"/>
        <v>62</v>
      </c>
      <c r="O25" s="390">
        <f t="shared" si="0"/>
        <v>54</v>
      </c>
    </row>
    <row r="26" spans="1:15">
      <c r="A26" s="392"/>
      <c r="B26" s="393"/>
      <c r="C26" s="393"/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3"/>
    </row>
    <row r="27" spans="1:15">
      <c r="A27" s="392"/>
      <c r="B27" s="393"/>
      <c r="C27" s="393"/>
      <c r="D27" s="393"/>
      <c r="E27" s="393"/>
      <c r="F27" s="393"/>
      <c r="G27" s="393"/>
      <c r="H27" s="393"/>
      <c r="I27" s="393"/>
      <c r="J27" s="393"/>
      <c r="K27" s="393"/>
      <c r="L27" s="393"/>
      <c r="M27" s="393"/>
      <c r="N27" s="393"/>
      <c r="O27" s="393"/>
    </row>
  </sheetData>
  <mergeCells count="11">
    <mergeCell ref="N4:O5"/>
    <mergeCell ref="B5:C5"/>
    <mergeCell ref="J5:K5"/>
    <mergeCell ref="B1:M1"/>
    <mergeCell ref="L2:M2"/>
    <mergeCell ref="B3:C3"/>
    <mergeCell ref="B4:C4"/>
    <mergeCell ref="D4:E4"/>
    <mergeCell ref="H4:I5"/>
    <mergeCell ref="J4:K4"/>
    <mergeCell ref="L4:M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opLeftCell="A34" workbookViewId="0">
      <selection activeCell="N13" sqref="N13"/>
    </sheetView>
  </sheetViews>
  <sheetFormatPr defaultRowHeight="14.25"/>
  <cols>
    <col min="1" max="1" width="4.5703125" style="394" customWidth="1"/>
    <col min="2" max="2" width="22.28515625" style="394" customWidth="1"/>
    <col min="3" max="3" width="7" style="394" customWidth="1"/>
    <col min="4" max="4" width="8.5703125" style="394" customWidth="1"/>
    <col min="5" max="5" width="7.28515625" style="395" customWidth="1"/>
    <col min="6" max="6" width="8.5703125" style="396" customWidth="1"/>
    <col min="7" max="7" width="6.7109375" style="396" customWidth="1"/>
    <col min="8" max="8" width="8.5703125" style="394" customWidth="1"/>
    <col min="9" max="9" width="10" style="394" customWidth="1"/>
    <col min="10" max="10" width="9.140625" style="394"/>
    <col min="11" max="11" width="9.5703125" style="394" bestFit="1" customWidth="1"/>
    <col min="12" max="256" width="9.140625" style="394"/>
    <col min="257" max="257" width="4.5703125" style="394" customWidth="1"/>
    <col min="258" max="258" width="22.28515625" style="394" customWidth="1"/>
    <col min="259" max="259" width="7" style="394" customWidth="1"/>
    <col min="260" max="260" width="8.5703125" style="394" customWidth="1"/>
    <col min="261" max="261" width="7.28515625" style="394" customWidth="1"/>
    <col min="262" max="262" width="8.5703125" style="394" customWidth="1"/>
    <col min="263" max="263" width="6.7109375" style="394" customWidth="1"/>
    <col min="264" max="264" width="8.5703125" style="394" customWidth="1"/>
    <col min="265" max="265" width="10" style="394" customWidth="1"/>
    <col min="266" max="266" width="9.140625" style="394"/>
    <col min="267" max="267" width="9.5703125" style="394" bestFit="1" customWidth="1"/>
    <col min="268" max="512" width="9.140625" style="394"/>
    <col min="513" max="513" width="4.5703125" style="394" customWidth="1"/>
    <col min="514" max="514" width="22.28515625" style="394" customWidth="1"/>
    <col min="515" max="515" width="7" style="394" customWidth="1"/>
    <col min="516" max="516" width="8.5703125" style="394" customWidth="1"/>
    <col min="517" max="517" width="7.28515625" style="394" customWidth="1"/>
    <col min="518" max="518" width="8.5703125" style="394" customWidth="1"/>
    <col min="519" max="519" width="6.7109375" style="394" customWidth="1"/>
    <col min="520" max="520" width="8.5703125" style="394" customWidth="1"/>
    <col min="521" max="521" width="10" style="394" customWidth="1"/>
    <col min="522" max="522" width="9.140625" style="394"/>
    <col min="523" max="523" width="9.5703125" style="394" bestFit="1" customWidth="1"/>
    <col min="524" max="768" width="9.140625" style="394"/>
    <col min="769" max="769" width="4.5703125" style="394" customWidth="1"/>
    <col min="770" max="770" width="22.28515625" style="394" customWidth="1"/>
    <col min="771" max="771" width="7" style="394" customWidth="1"/>
    <col min="772" max="772" width="8.5703125" style="394" customWidth="1"/>
    <col min="773" max="773" width="7.28515625" style="394" customWidth="1"/>
    <col min="774" max="774" width="8.5703125" style="394" customWidth="1"/>
    <col min="775" max="775" width="6.7109375" style="394" customWidth="1"/>
    <col min="776" max="776" width="8.5703125" style="394" customWidth="1"/>
    <col min="777" max="777" width="10" style="394" customWidth="1"/>
    <col min="778" max="778" width="9.140625" style="394"/>
    <col min="779" max="779" width="9.5703125" style="394" bestFit="1" customWidth="1"/>
    <col min="780" max="1024" width="9.140625" style="394"/>
    <col min="1025" max="1025" width="4.5703125" style="394" customWidth="1"/>
    <col min="1026" max="1026" width="22.28515625" style="394" customWidth="1"/>
    <col min="1027" max="1027" width="7" style="394" customWidth="1"/>
    <col min="1028" max="1028" width="8.5703125" style="394" customWidth="1"/>
    <col min="1029" max="1029" width="7.28515625" style="394" customWidth="1"/>
    <col min="1030" max="1030" width="8.5703125" style="394" customWidth="1"/>
    <col min="1031" max="1031" width="6.7109375" style="394" customWidth="1"/>
    <col min="1032" max="1032" width="8.5703125" style="394" customWidth="1"/>
    <col min="1033" max="1033" width="10" style="394" customWidth="1"/>
    <col min="1034" max="1034" width="9.140625" style="394"/>
    <col min="1035" max="1035" width="9.5703125" style="394" bestFit="1" customWidth="1"/>
    <col min="1036" max="1280" width="9.140625" style="394"/>
    <col min="1281" max="1281" width="4.5703125" style="394" customWidth="1"/>
    <col min="1282" max="1282" width="22.28515625" style="394" customWidth="1"/>
    <col min="1283" max="1283" width="7" style="394" customWidth="1"/>
    <col min="1284" max="1284" width="8.5703125" style="394" customWidth="1"/>
    <col min="1285" max="1285" width="7.28515625" style="394" customWidth="1"/>
    <col min="1286" max="1286" width="8.5703125" style="394" customWidth="1"/>
    <col min="1287" max="1287" width="6.7109375" style="394" customWidth="1"/>
    <col min="1288" max="1288" width="8.5703125" style="394" customWidth="1"/>
    <col min="1289" max="1289" width="10" style="394" customWidth="1"/>
    <col min="1290" max="1290" width="9.140625" style="394"/>
    <col min="1291" max="1291" width="9.5703125" style="394" bestFit="1" customWidth="1"/>
    <col min="1292" max="1536" width="9.140625" style="394"/>
    <col min="1537" max="1537" width="4.5703125" style="394" customWidth="1"/>
    <col min="1538" max="1538" width="22.28515625" style="394" customWidth="1"/>
    <col min="1539" max="1539" width="7" style="394" customWidth="1"/>
    <col min="1540" max="1540" width="8.5703125" style="394" customWidth="1"/>
    <col min="1541" max="1541" width="7.28515625" style="394" customWidth="1"/>
    <col min="1542" max="1542" width="8.5703125" style="394" customWidth="1"/>
    <col min="1543" max="1543" width="6.7109375" style="394" customWidth="1"/>
    <col min="1544" max="1544" width="8.5703125" style="394" customWidth="1"/>
    <col min="1545" max="1545" width="10" style="394" customWidth="1"/>
    <col min="1546" max="1546" width="9.140625" style="394"/>
    <col min="1547" max="1547" width="9.5703125" style="394" bestFit="1" customWidth="1"/>
    <col min="1548" max="1792" width="9.140625" style="394"/>
    <col min="1793" max="1793" width="4.5703125" style="394" customWidth="1"/>
    <col min="1794" max="1794" width="22.28515625" style="394" customWidth="1"/>
    <col min="1795" max="1795" width="7" style="394" customWidth="1"/>
    <col min="1796" max="1796" width="8.5703125" style="394" customWidth="1"/>
    <col min="1797" max="1797" width="7.28515625" style="394" customWidth="1"/>
    <col min="1798" max="1798" width="8.5703125" style="394" customWidth="1"/>
    <col min="1799" max="1799" width="6.7109375" style="394" customWidth="1"/>
    <col min="1800" max="1800" width="8.5703125" style="394" customWidth="1"/>
    <col min="1801" max="1801" width="10" style="394" customWidth="1"/>
    <col min="1802" max="1802" width="9.140625" style="394"/>
    <col min="1803" max="1803" width="9.5703125" style="394" bestFit="1" customWidth="1"/>
    <col min="1804" max="2048" width="9.140625" style="394"/>
    <col min="2049" max="2049" width="4.5703125" style="394" customWidth="1"/>
    <col min="2050" max="2050" width="22.28515625" style="394" customWidth="1"/>
    <col min="2051" max="2051" width="7" style="394" customWidth="1"/>
    <col min="2052" max="2052" width="8.5703125" style="394" customWidth="1"/>
    <col min="2053" max="2053" width="7.28515625" style="394" customWidth="1"/>
    <col min="2054" max="2054" width="8.5703125" style="394" customWidth="1"/>
    <col min="2055" max="2055" width="6.7109375" style="394" customWidth="1"/>
    <col min="2056" max="2056" width="8.5703125" style="394" customWidth="1"/>
    <col min="2057" max="2057" width="10" style="394" customWidth="1"/>
    <col min="2058" max="2058" width="9.140625" style="394"/>
    <col min="2059" max="2059" width="9.5703125" style="394" bestFit="1" customWidth="1"/>
    <col min="2060" max="2304" width="9.140625" style="394"/>
    <col min="2305" max="2305" width="4.5703125" style="394" customWidth="1"/>
    <col min="2306" max="2306" width="22.28515625" style="394" customWidth="1"/>
    <col min="2307" max="2307" width="7" style="394" customWidth="1"/>
    <col min="2308" max="2308" width="8.5703125" style="394" customWidth="1"/>
    <col min="2309" max="2309" width="7.28515625" style="394" customWidth="1"/>
    <col min="2310" max="2310" width="8.5703125" style="394" customWidth="1"/>
    <col min="2311" max="2311" width="6.7109375" style="394" customWidth="1"/>
    <col min="2312" max="2312" width="8.5703125" style="394" customWidth="1"/>
    <col min="2313" max="2313" width="10" style="394" customWidth="1"/>
    <col min="2314" max="2314" width="9.140625" style="394"/>
    <col min="2315" max="2315" width="9.5703125" style="394" bestFit="1" customWidth="1"/>
    <col min="2316" max="2560" width="9.140625" style="394"/>
    <col min="2561" max="2561" width="4.5703125" style="394" customWidth="1"/>
    <col min="2562" max="2562" width="22.28515625" style="394" customWidth="1"/>
    <col min="2563" max="2563" width="7" style="394" customWidth="1"/>
    <col min="2564" max="2564" width="8.5703125" style="394" customWidth="1"/>
    <col min="2565" max="2565" width="7.28515625" style="394" customWidth="1"/>
    <col min="2566" max="2566" width="8.5703125" style="394" customWidth="1"/>
    <col min="2567" max="2567" width="6.7109375" style="394" customWidth="1"/>
    <col min="2568" max="2568" width="8.5703125" style="394" customWidth="1"/>
    <col min="2569" max="2569" width="10" style="394" customWidth="1"/>
    <col min="2570" max="2570" width="9.140625" style="394"/>
    <col min="2571" max="2571" width="9.5703125" style="394" bestFit="1" customWidth="1"/>
    <col min="2572" max="2816" width="9.140625" style="394"/>
    <col min="2817" max="2817" width="4.5703125" style="394" customWidth="1"/>
    <col min="2818" max="2818" width="22.28515625" style="394" customWidth="1"/>
    <col min="2819" max="2819" width="7" style="394" customWidth="1"/>
    <col min="2820" max="2820" width="8.5703125" style="394" customWidth="1"/>
    <col min="2821" max="2821" width="7.28515625" style="394" customWidth="1"/>
    <col min="2822" max="2822" width="8.5703125" style="394" customWidth="1"/>
    <col min="2823" max="2823" width="6.7109375" style="394" customWidth="1"/>
    <col min="2824" max="2824" width="8.5703125" style="394" customWidth="1"/>
    <col min="2825" max="2825" width="10" style="394" customWidth="1"/>
    <col min="2826" max="2826" width="9.140625" style="394"/>
    <col min="2827" max="2827" width="9.5703125" style="394" bestFit="1" customWidth="1"/>
    <col min="2828" max="3072" width="9.140625" style="394"/>
    <col min="3073" max="3073" width="4.5703125" style="394" customWidth="1"/>
    <col min="3074" max="3074" width="22.28515625" style="394" customWidth="1"/>
    <col min="3075" max="3075" width="7" style="394" customWidth="1"/>
    <col min="3076" max="3076" width="8.5703125" style="394" customWidth="1"/>
    <col min="3077" max="3077" width="7.28515625" style="394" customWidth="1"/>
    <col min="3078" max="3078" width="8.5703125" style="394" customWidth="1"/>
    <col min="3079" max="3079" width="6.7109375" style="394" customWidth="1"/>
    <col min="3080" max="3080" width="8.5703125" style="394" customWidth="1"/>
    <col min="3081" max="3081" width="10" style="394" customWidth="1"/>
    <col min="3082" max="3082" width="9.140625" style="394"/>
    <col min="3083" max="3083" width="9.5703125" style="394" bestFit="1" customWidth="1"/>
    <col min="3084" max="3328" width="9.140625" style="394"/>
    <col min="3329" max="3329" width="4.5703125" style="394" customWidth="1"/>
    <col min="3330" max="3330" width="22.28515625" style="394" customWidth="1"/>
    <col min="3331" max="3331" width="7" style="394" customWidth="1"/>
    <col min="3332" max="3332" width="8.5703125" style="394" customWidth="1"/>
    <col min="3333" max="3333" width="7.28515625" style="394" customWidth="1"/>
    <col min="3334" max="3334" width="8.5703125" style="394" customWidth="1"/>
    <col min="3335" max="3335" width="6.7109375" style="394" customWidth="1"/>
    <col min="3336" max="3336" width="8.5703125" style="394" customWidth="1"/>
    <col min="3337" max="3337" width="10" style="394" customWidth="1"/>
    <col min="3338" max="3338" width="9.140625" style="394"/>
    <col min="3339" max="3339" width="9.5703125" style="394" bestFit="1" customWidth="1"/>
    <col min="3340" max="3584" width="9.140625" style="394"/>
    <col min="3585" max="3585" width="4.5703125" style="394" customWidth="1"/>
    <col min="3586" max="3586" width="22.28515625" style="394" customWidth="1"/>
    <col min="3587" max="3587" width="7" style="394" customWidth="1"/>
    <col min="3588" max="3588" width="8.5703125" style="394" customWidth="1"/>
    <col min="3589" max="3589" width="7.28515625" style="394" customWidth="1"/>
    <col min="3590" max="3590" width="8.5703125" style="394" customWidth="1"/>
    <col min="3591" max="3591" width="6.7109375" style="394" customWidth="1"/>
    <col min="3592" max="3592" width="8.5703125" style="394" customWidth="1"/>
    <col min="3593" max="3593" width="10" style="394" customWidth="1"/>
    <col min="3594" max="3594" width="9.140625" style="394"/>
    <col min="3595" max="3595" width="9.5703125" style="394" bestFit="1" customWidth="1"/>
    <col min="3596" max="3840" width="9.140625" style="394"/>
    <col min="3841" max="3841" width="4.5703125" style="394" customWidth="1"/>
    <col min="3842" max="3842" width="22.28515625" style="394" customWidth="1"/>
    <col min="3843" max="3843" width="7" style="394" customWidth="1"/>
    <col min="3844" max="3844" width="8.5703125" style="394" customWidth="1"/>
    <col min="3845" max="3845" width="7.28515625" style="394" customWidth="1"/>
    <col min="3846" max="3846" width="8.5703125" style="394" customWidth="1"/>
    <col min="3847" max="3847" width="6.7109375" style="394" customWidth="1"/>
    <col min="3848" max="3848" width="8.5703125" style="394" customWidth="1"/>
    <col min="3849" max="3849" width="10" style="394" customWidth="1"/>
    <col min="3850" max="3850" width="9.140625" style="394"/>
    <col min="3851" max="3851" width="9.5703125" style="394" bestFit="1" customWidth="1"/>
    <col min="3852" max="4096" width="9.140625" style="394"/>
    <col min="4097" max="4097" width="4.5703125" style="394" customWidth="1"/>
    <col min="4098" max="4098" width="22.28515625" style="394" customWidth="1"/>
    <col min="4099" max="4099" width="7" style="394" customWidth="1"/>
    <col min="4100" max="4100" width="8.5703125" style="394" customWidth="1"/>
    <col min="4101" max="4101" width="7.28515625" style="394" customWidth="1"/>
    <col min="4102" max="4102" width="8.5703125" style="394" customWidth="1"/>
    <col min="4103" max="4103" width="6.7109375" style="394" customWidth="1"/>
    <col min="4104" max="4104" width="8.5703125" style="394" customWidth="1"/>
    <col min="4105" max="4105" width="10" style="394" customWidth="1"/>
    <col min="4106" max="4106" width="9.140625" style="394"/>
    <col min="4107" max="4107" width="9.5703125" style="394" bestFit="1" customWidth="1"/>
    <col min="4108" max="4352" width="9.140625" style="394"/>
    <col min="4353" max="4353" width="4.5703125" style="394" customWidth="1"/>
    <col min="4354" max="4354" width="22.28515625" style="394" customWidth="1"/>
    <col min="4355" max="4355" width="7" style="394" customWidth="1"/>
    <col min="4356" max="4356" width="8.5703125" style="394" customWidth="1"/>
    <col min="4357" max="4357" width="7.28515625" style="394" customWidth="1"/>
    <col min="4358" max="4358" width="8.5703125" style="394" customWidth="1"/>
    <col min="4359" max="4359" width="6.7109375" style="394" customWidth="1"/>
    <col min="4360" max="4360" width="8.5703125" style="394" customWidth="1"/>
    <col min="4361" max="4361" width="10" style="394" customWidth="1"/>
    <col min="4362" max="4362" width="9.140625" style="394"/>
    <col min="4363" max="4363" width="9.5703125" style="394" bestFit="1" customWidth="1"/>
    <col min="4364" max="4608" width="9.140625" style="394"/>
    <col min="4609" max="4609" width="4.5703125" style="394" customWidth="1"/>
    <col min="4610" max="4610" width="22.28515625" style="394" customWidth="1"/>
    <col min="4611" max="4611" width="7" style="394" customWidth="1"/>
    <col min="4612" max="4612" width="8.5703125" style="394" customWidth="1"/>
    <col min="4613" max="4613" width="7.28515625" style="394" customWidth="1"/>
    <col min="4614" max="4614" width="8.5703125" style="394" customWidth="1"/>
    <col min="4615" max="4615" width="6.7109375" style="394" customWidth="1"/>
    <col min="4616" max="4616" width="8.5703125" style="394" customWidth="1"/>
    <col min="4617" max="4617" width="10" style="394" customWidth="1"/>
    <col min="4618" max="4618" width="9.140625" style="394"/>
    <col min="4619" max="4619" width="9.5703125" style="394" bestFit="1" customWidth="1"/>
    <col min="4620" max="4864" width="9.140625" style="394"/>
    <col min="4865" max="4865" width="4.5703125" style="394" customWidth="1"/>
    <col min="4866" max="4866" width="22.28515625" style="394" customWidth="1"/>
    <col min="4867" max="4867" width="7" style="394" customWidth="1"/>
    <col min="4868" max="4868" width="8.5703125" style="394" customWidth="1"/>
    <col min="4869" max="4869" width="7.28515625" style="394" customWidth="1"/>
    <col min="4870" max="4870" width="8.5703125" style="394" customWidth="1"/>
    <col min="4871" max="4871" width="6.7109375" style="394" customWidth="1"/>
    <col min="4872" max="4872" width="8.5703125" style="394" customWidth="1"/>
    <col min="4873" max="4873" width="10" style="394" customWidth="1"/>
    <col min="4874" max="4874" width="9.140625" style="394"/>
    <col min="4875" max="4875" width="9.5703125" style="394" bestFit="1" customWidth="1"/>
    <col min="4876" max="5120" width="9.140625" style="394"/>
    <col min="5121" max="5121" width="4.5703125" style="394" customWidth="1"/>
    <col min="5122" max="5122" width="22.28515625" style="394" customWidth="1"/>
    <col min="5123" max="5123" width="7" style="394" customWidth="1"/>
    <col min="5124" max="5124" width="8.5703125" style="394" customWidth="1"/>
    <col min="5125" max="5125" width="7.28515625" style="394" customWidth="1"/>
    <col min="5126" max="5126" width="8.5703125" style="394" customWidth="1"/>
    <col min="5127" max="5127" width="6.7109375" style="394" customWidth="1"/>
    <col min="5128" max="5128" width="8.5703125" style="394" customWidth="1"/>
    <col min="5129" max="5129" width="10" style="394" customWidth="1"/>
    <col min="5130" max="5130" width="9.140625" style="394"/>
    <col min="5131" max="5131" width="9.5703125" style="394" bestFit="1" customWidth="1"/>
    <col min="5132" max="5376" width="9.140625" style="394"/>
    <col min="5377" max="5377" width="4.5703125" style="394" customWidth="1"/>
    <col min="5378" max="5378" width="22.28515625" style="394" customWidth="1"/>
    <col min="5379" max="5379" width="7" style="394" customWidth="1"/>
    <col min="5380" max="5380" width="8.5703125" style="394" customWidth="1"/>
    <col min="5381" max="5381" width="7.28515625" style="394" customWidth="1"/>
    <col min="5382" max="5382" width="8.5703125" style="394" customWidth="1"/>
    <col min="5383" max="5383" width="6.7109375" style="394" customWidth="1"/>
    <col min="5384" max="5384" width="8.5703125" style="394" customWidth="1"/>
    <col min="5385" max="5385" width="10" style="394" customWidth="1"/>
    <col min="5386" max="5386" width="9.140625" style="394"/>
    <col min="5387" max="5387" width="9.5703125" style="394" bestFit="1" customWidth="1"/>
    <col min="5388" max="5632" width="9.140625" style="394"/>
    <col min="5633" max="5633" width="4.5703125" style="394" customWidth="1"/>
    <col min="5634" max="5634" width="22.28515625" style="394" customWidth="1"/>
    <col min="5635" max="5635" width="7" style="394" customWidth="1"/>
    <col min="5636" max="5636" width="8.5703125" style="394" customWidth="1"/>
    <col min="5637" max="5637" width="7.28515625" style="394" customWidth="1"/>
    <col min="5638" max="5638" width="8.5703125" style="394" customWidth="1"/>
    <col min="5639" max="5639" width="6.7109375" style="394" customWidth="1"/>
    <col min="5640" max="5640" width="8.5703125" style="394" customWidth="1"/>
    <col min="5641" max="5641" width="10" style="394" customWidth="1"/>
    <col min="5642" max="5642" width="9.140625" style="394"/>
    <col min="5643" max="5643" width="9.5703125" style="394" bestFit="1" customWidth="1"/>
    <col min="5644" max="5888" width="9.140625" style="394"/>
    <col min="5889" max="5889" width="4.5703125" style="394" customWidth="1"/>
    <col min="5890" max="5890" width="22.28515625" style="394" customWidth="1"/>
    <col min="5891" max="5891" width="7" style="394" customWidth="1"/>
    <col min="5892" max="5892" width="8.5703125" style="394" customWidth="1"/>
    <col min="5893" max="5893" width="7.28515625" style="394" customWidth="1"/>
    <col min="5894" max="5894" width="8.5703125" style="394" customWidth="1"/>
    <col min="5895" max="5895" width="6.7109375" style="394" customWidth="1"/>
    <col min="5896" max="5896" width="8.5703125" style="394" customWidth="1"/>
    <col min="5897" max="5897" width="10" style="394" customWidth="1"/>
    <col min="5898" max="5898" width="9.140625" style="394"/>
    <col min="5899" max="5899" width="9.5703125" style="394" bestFit="1" customWidth="1"/>
    <col min="5900" max="6144" width="9.140625" style="394"/>
    <col min="6145" max="6145" width="4.5703125" style="394" customWidth="1"/>
    <col min="6146" max="6146" width="22.28515625" style="394" customWidth="1"/>
    <col min="6147" max="6147" width="7" style="394" customWidth="1"/>
    <col min="6148" max="6148" width="8.5703125" style="394" customWidth="1"/>
    <col min="6149" max="6149" width="7.28515625" style="394" customWidth="1"/>
    <col min="6150" max="6150" width="8.5703125" style="394" customWidth="1"/>
    <col min="6151" max="6151" width="6.7109375" style="394" customWidth="1"/>
    <col min="6152" max="6152" width="8.5703125" style="394" customWidth="1"/>
    <col min="6153" max="6153" width="10" style="394" customWidth="1"/>
    <col min="6154" max="6154" width="9.140625" style="394"/>
    <col min="6155" max="6155" width="9.5703125" style="394" bestFit="1" customWidth="1"/>
    <col min="6156" max="6400" width="9.140625" style="394"/>
    <col min="6401" max="6401" width="4.5703125" style="394" customWidth="1"/>
    <col min="6402" max="6402" width="22.28515625" style="394" customWidth="1"/>
    <col min="6403" max="6403" width="7" style="394" customWidth="1"/>
    <col min="6404" max="6404" width="8.5703125" style="394" customWidth="1"/>
    <col min="6405" max="6405" width="7.28515625" style="394" customWidth="1"/>
    <col min="6406" max="6406" width="8.5703125" style="394" customWidth="1"/>
    <col min="6407" max="6407" width="6.7109375" style="394" customWidth="1"/>
    <col min="6408" max="6408" width="8.5703125" style="394" customWidth="1"/>
    <col min="6409" max="6409" width="10" style="394" customWidth="1"/>
    <col min="6410" max="6410" width="9.140625" style="394"/>
    <col min="6411" max="6411" width="9.5703125" style="394" bestFit="1" customWidth="1"/>
    <col min="6412" max="6656" width="9.140625" style="394"/>
    <col min="6657" max="6657" width="4.5703125" style="394" customWidth="1"/>
    <col min="6658" max="6658" width="22.28515625" style="394" customWidth="1"/>
    <col min="6659" max="6659" width="7" style="394" customWidth="1"/>
    <col min="6660" max="6660" width="8.5703125" style="394" customWidth="1"/>
    <col min="6661" max="6661" width="7.28515625" style="394" customWidth="1"/>
    <col min="6662" max="6662" width="8.5703125" style="394" customWidth="1"/>
    <col min="6663" max="6663" width="6.7109375" style="394" customWidth="1"/>
    <col min="6664" max="6664" width="8.5703125" style="394" customWidth="1"/>
    <col min="6665" max="6665" width="10" style="394" customWidth="1"/>
    <col min="6666" max="6666" width="9.140625" style="394"/>
    <col min="6667" max="6667" width="9.5703125" style="394" bestFit="1" customWidth="1"/>
    <col min="6668" max="6912" width="9.140625" style="394"/>
    <col min="6913" max="6913" width="4.5703125" style="394" customWidth="1"/>
    <col min="6914" max="6914" width="22.28515625" style="394" customWidth="1"/>
    <col min="6915" max="6915" width="7" style="394" customWidth="1"/>
    <col min="6916" max="6916" width="8.5703125" style="394" customWidth="1"/>
    <col min="6917" max="6917" width="7.28515625" style="394" customWidth="1"/>
    <col min="6918" max="6918" width="8.5703125" style="394" customWidth="1"/>
    <col min="6919" max="6919" width="6.7109375" style="394" customWidth="1"/>
    <col min="6920" max="6920" width="8.5703125" style="394" customWidth="1"/>
    <col min="6921" max="6921" width="10" style="394" customWidth="1"/>
    <col min="6922" max="6922" width="9.140625" style="394"/>
    <col min="6923" max="6923" width="9.5703125" style="394" bestFit="1" customWidth="1"/>
    <col min="6924" max="7168" width="9.140625" style="394"/>
    <col min="7169" max="7169" width="4.5703125" style="394" customWidth="1"/>
    <col min="7170" max="7170" width="22.28515625" style="394" customWidth="1"/>
    <col min="7171" max="7171" width="7" style="394" customWidth="1"/>
    <col min="7172" max="7172" width="8.5703125" style="394" customWidth="1"/>
    <col min="7173" max="7173" width="7.28515625" style="394" customWidth="1"/>
    <col min="7174" max="7174" width="8.5703125" style="394" customWidth="1"/>
    <col min="7175" max="7175" width="6.7109375" style="394" customWidth="1"/>
    <col min="7176" max="7176" width="8.5703125" style="394" customWidth="1"/>
    <col min="7177" max="7177" width="10" style="394" customWidth="1"/>
    <col min="7178" max="7178" width="9.140625" style="394"/>
    <col min="7179" max="7179" width="9.5703125" style="394" bestFit="1" customWidth="1"/>
    <col min="7180" max="7424" width="9.140625" style="394"/>
    <col min="7425" max="7425" width="4.5703125" style="394" customWidth="1"/>
    <col min="7426" max="7426" width="22.28515625" style="394" customWidth="1"/>
    <col min="7427" max="7427" width="7" style="394" customWidth="1"/>
    <col min="7428" max="7428" width="8.5703125" style="394" customWidth="1"/>
    <col min="7429" max="7429" width="7.28515625" style="394" customWidth="1"/>
    <col min="7430" max="7430" width="8.5703125" style="394" customWidth="1"/>
    <col min="7431" max="7431" width="6.7109375" style="394" customWidth="1"/>
    <col min="7432" max="7432" width="8.5703125" style="394" customWidth="1"/>
    <col min="7433" max="7433" width="10" style="394" customWidth="1"/>
    <col min="7434" max="7434" width="9.140625" style="394"/>
    <col min="7435" max="7435" width="9.5703125" style="394" bestFit="1" customWidth="1"/>
    <col min="7436" max="7680" width="9.140625" style="394"/>
    <col min="7681" max="7681" width="4.5703125" style="394" customWidth="1"/>
    <col min="7682" max="7682" width="22.28515625" style="394" customWidth="1"/>
    <col min="7683" max="7683" width="7" style="394" customWidth="1"/>
    <col min="7684" max="7684" width="8.5703125" style="394" customWidth="1"/>
    <col min="7685" max="7685" width="7.28515625" style="394" customWidth="1"/>
    <col min="7686" max="7686" width="8.5703125" style="394" customWidth="1"/>
    <col min="7687" max="7687" width="6.7109375" style="394" customWidth="1"/>
    <col min="7688" max="7688" width="8.5703125" style="394" customWidth="1"/>
    <col min="7689" max="7689" width="10" style="394" customWidth="1"/>
    <col min="7690" max="7690" width="9.140625" style="394"/>
    <col min="7691" max="7691" width="9.5703125" style="394" bestFit="1" customWidth="1"/>
    <col min="7692" max="7936" width="9.140625" style="394"/>
    <col min="7937" max="7937" width="4.5703125" style="394" customWidth="1"/>
    <col min="7938" max="7938" width="22.28515625" style="394" customWidth="1"/>
    <col min="7939" max="7939" width="7" style="394" customWidth="1"/>
    <col min="7940" max="7940" width="8.5703125" style="394" customWidth="1"/>
    <col min="7941" max="7941" width="7.28515625" style="394" customWidth="1"/>
    <col min="7942" max="7942" width="8.5703125" style="394" customWidth="1"/>
    <col min="7943" max="7943" width="6.7109375" style="394" customWidth="1"/>
    <col min="7944" max="7944" width="8.5703125" style="394" customWidth="1"/>
    <col min="7945" max="7945" width="10" style="394" customWidth="1"/>
    <col min="7946" max="7946" width="9.140625" style="394"/>
    <col min="7947" max="7947" width="9.5703125" style="394" bestFit="1" customWidth="1"/>
    <col min="7948" max="8192" width="9.140625" style="394"/>
    <col min="8193" max="8193" width="4.5703125" style="394" customWidth="1"/>
    <col min="8194" max="8194" width="22.28515625" style="394" customWidth="1"/>
    <col min="8195" max="8195" width="7" style="394" customWidth="1"/>
    <col min="8196" max="8196" width="8.5703125" style="394" customWidth="1"/>
    <col min="8197" max="8197" width="7.28515625" style="394" customWidth="1"/>
    <col min="8198" max="8198" width="8.5703125" style="394" customWidth="1"/>
    <col min="8199" max="8199" width="6.7109375" style="394" customWidth="1"/>
    <col min="8200" max="8200" width="8.5703125" style="394" customWidth="1"/>
    <col min="8201" max="8201" width="10" style="394" customWidth="1"/>
    <col min="8202" max="8202" width="9.140625" style="394"/>
    <col min="8203" max="8203" width="9.5703125" style="394" bestFit="1" customWidth="1"/>
    <col min="8204" max="8448" width="9.140625" style="394"/>
    <col min="8449" max="8449" width="4.5703125" style="394" customWidth="1"/>
    <col min="8450" max="8450" width="22.28515625" style="394" customWidth="1"/>
    <col min="8451" max="8451" width="7" style="394" customWidth="1"/>
    <col min="8452" max="8452" width="8.5703125" style="394" customWidth="1"/>
    <col min="8453" max="8453" width="7.28515625" style="394" customWidth="1"/>
    <col min="8454" max="8454" width="8.5703125" style="394" customWidth="1"/>
    <col min="8455" max="8455" width="6.7109375" style="394" customWidth="1"/>
    <col min="8456" max="8456" width="8.5703125" style="394" customWidth="1"/>
    <col min="8457" max="8457" width="10" style="394" customWidth="1"/>
    <col min="8458" max="8458" width="9.140625" style="394"/>
    <col min="8459" max="8459" width="9.5703125" style="394" bestFit="1" customWidth="1"/>
    <col min="8460" max="8704" width="9.140625" style="394"/>
    <col min="8705" max="8705" width="4.5703125" style="394" customWidth="1"/>
    <col min="8706" max="8706" width="22.28515625" style="394" customWidth="1"/>
    <col min="8707" max="8707" width="7" style="394" customWidth="1"/>
    <col min="8708" max="8708" width="8.5703125" style="394" customWidth="1"/>
    <col min="8709" max="8709" width="7.28515625" style="394" customWidth="1"/>
    <col min="8710" max="8710" width="8.5703125" style="394" customWidth="1"/>
    <col min="8711" max="8711" width="6.7109375" style="394" customWidth="1"/>
    <col min="8712" max="8712" width="8.5703125" style="394" customWidth="1"/>
    <col min="8713" max="8713" width="10" style="394" customWidth="1"/>
    <col min="8714" max="8714" width="9.140625" style="394"/>
    <col min="8715" max="8715" width="9.5703125" style="394" bestFit="1" customWidth="1"/>
    <col min="8716" max="8960" width="9.140625" style="394"/>
    <col min="8961" max="8961" width="4.5703125" style="394" customWidth="1"/>
    <col min="8962" max="8962" width="22.28515625" style="394" customWidth="1"/>
    <col min="8963" max="8963" width="7" style="394" customWidth="1"/>
    <col min="8964" max="8964" width="8.5703125" style="394" customWidth="1"/>
    <col min="8965" max="8965" width="7.28515625" style="394" customWidth="1"/>
    <col min="8966" max="8966" width="8.5703125" style="394" customWidth="1"/>
    <col min="8967" max="8967" width="6.7109375" style="394" customWidth="1"/>
    <col min="8968" max="8968" width="8.5703125" style="394" customWidth="1"/>
    <col min="8969" max="8969" width="10" style="394" customWidth="1"/>
    <col min="8970" max="8970" width="9.140625" style="394"/>
    <col min="8971" max="8971" width="9.5703125" style="394" bestFit="1" customWidth="1"/>
    <col min="8972" max="9216" width="9.140625" style="394"/>
    <col min="9217" max="9217" width="4.5703125" style="394" customWidth="1"/>
    <col min="9218" max="9218" width="22.28515625" style="394" customWidth="1"/>
    <col min="9219" max="9219" width="7" style="394" customWidth="1"/>
    <col min="9220" max="9220" width="8.5703125" style="394" customWidth="1"/>
    <col min="9221" max="9221" width="7.28515625" style="394" customWidth="1"/>
    <col min="9222" max="9222" width="8.5703125" style="394" customWidth="1"/>
    <col min="9223" max="9223" width="6.7109375" style="394" customWidth="1"/>
    <col min="9224" max="9224" width="8.5703125" style="394" customWidth="1"/>
    <col min="9225" max="9225" width="10" style="394" customWidth="1"/>
    <col min="9226" max="9226" width="9.140625" style="394"/>
    <col min="9227" max="9227" width="9.5703125" style="394" bestFit="1" customWidth="1"/>
    <col min="9228" max="9472" width="9.140625" style="394"/>
    <col min="9473" max="9473" width="4.5703125" style="394" customWidth="1"/>
    <col min="9474" max="9474" width="22.28515625" style="394" customWidth="1"/>
    <col min="9475" max="9475" width="7" style="394" customWidth="1"/>
    <col min="9476" max="9476" width="8.5703125" style="394" customWidth="1"/>
    <col min="9477" max="9477" width="7.28515625" style="394" customWidth="1"/>
    <col min="9478" max="9478" width="8.5703125" style="394" customWidth="1"/>
    <col min="9479" max="9479" width="6.7109375" style="394" customWidth="1"/>
    <col min="9480" max="9480" width="8.5703125" style="394" customWidth="1"/>
    <col min="9481" max="9481" width="10" style="394" customWidth="1"/>
    <col min="9482" max="9482" width="9.140625" style="394"/>
    <col min="9483" max="9483" width="9.5703125" style="394" bestFit="1" customWidth="1"/>
    <col min="9484" max="9728" width="9.140625" style="394"/>
    <col min="9729" max="9729" width="4.5703125" style="394" customWidth="1"/>
    <col min="9730" max="9730" width="22.28515625" style="394" customWidth="1"/>
    <col min="9731" max="9731" width="7" style="394" customWidth="1"/>
    <col min="9732" max="9732" width="8.5703125" style="394" customWidth="1"/>
    <col min="9733" max="9733" width="7.28515625" style="394" customWidth="1"/>
    <col min="9734" max="9734" width="8.5703125" style="394" customWidth="1"/>
    <col min="9735" max="9735" width="6.7109375" style="394" customWidth="1"/>
    <col min="9736" max="9736" width="8.5703125" style="394" customWidth="1"/>
    <col min="9737" max="9737" width="10" style="394" customWidth="1"/>
    <col min="9738" max="9738" width="9.140625" style="394"/>
    <col min="9739" max="9739" width="9.5703125" style="394" bestFit="1" customWidth="1"/>
    <col min="9740" max="9984" width="9.140625" style="394"/>
    <col min="9985" max="9985" width="4.5703125" style="394" customWidth="1"/>
    <col min="9986" max="9986" width="22.28515625" style="394" customWidth="1"/>
    <col min="9987" max="9987" width="7" style="394" customWidth="1"/>
    <col min="9988" max="9988" width="8.5703125" style="394" customWidth="1"/>
    <col min="9989" max="9989" width="7.28515625" style="394" customWidth="1"/>
    <col min="9990" max="9990" width="8.5703125" style="394" customWidth="1"/>
    <col min="9991" max="9991" width="6.7109375" style="394" customWidth="1"/>
    <col min="9992" max="9992" width="8.5703125" style="394" customWidth="1"/>
    <col min="9993" max="9993" width="10" style="394" customWidth="1"/>
    <col min="9994" max="9994" width="9.140625" style="394"/>
    <col min="9995" max="9995" width="9.5703125" style="394" bestFit="1" customWidth="1"/>
    <col min="9996" max="10240" width="9.140625" style="394"/>
    <col min="10241" max="10241" width="4.5703125" style="394" customWidth="1"/>
    <col min="10242" max="10242" width="22.28515625" style="394" customWidth="1"/>
    <col min="10243" max="10243" width="7" style="394" customWidth="1"/>
    <col min="10244" max="10244" width="8.5703125" style="394" customWidth="1"/>
    <col min="10245" max="10245" width="7.28515625" style="394" customWidth="1"/>
    <col min="10246" max="10246" width="8.5703125" style="394" customWidth="1"/>
    <col min="10247" max="10247" width="6.7109375" style="394" customWidth="1"/>
    <col min="10248" max="10248" width="8.5703125" style="394" customWidth="1"/>
    <col min="10249" max="10249" width="10" style="394" customWidth="1"/>
    <col min="10250" max="10250" width="9.140625" style="394"/>
    <col min="10251" max="10251" width="9.5703125" style="394" bestFit="1" customWidth="1"/>
    <col min="10252" max="10496" width="9.140625" style="394"/>
    <col min="10497" max="10497" width="4.5703125" style="394" customWidth="1"/>
    <col min="10498" max="10498" width="22.28515625" style="394" customWidth="1"/>
    <col min="10499" max="10499" width="7" style="394" customWidth="1"/>
    <col min="10500" max="10500" width="8.5703125" style="394" customWidth="1"/>
    <col min="10501" max="10501" width="7.28515625" style="394" customWidth="1"/>
    <col min="10502" max="10502" width="8.5703125" style="394" customWidth="1"/>
    <col min="10503" max="10503" width="6.7109375" style="394" customWidth="1"/>
    <col min="10504" max="10504" width="8.5703125" style="394" customWidth="1"/>
    <col min="10505" max="10505" width="10" style="394" customWidth="1"/>
    <col min="10506" max="10506" width="9.140625" style="394"/>
    <col min="10507" max="10507" width="9.5703125" style="394" bestFit="1" customWidth="1"/>
    <col min="10508" max="10752" width="9.140625" style="394"/>
    <col min="10753" max="10753" width="4.5703125" style="394" customWidth="1"/>
    <col min="10754" max="10754" width="22.28515625" style="394" customWidth="1"/>
    <col min="10755" max="10755" width="7" style="394" customWidth="1"/>
    <col min="10756" max="10756" width="8.5703125" style="394" customWidth="1"/>
    <col min="10757" max="10757" width="7.28515625" style="394" customWidth="1"/>
    <col min="10758" max="10758" width="8.5703125" style="394" customWidth="1"/>
    <col min="10759" max="10759" width="6.7109375" style="394" customWidth="1"/>
    <col min="10760" max="10760" width="8.5703125" style="394" customWidth="1"/>
    <col min="10761" max="10761" width="10" style="394" customWidth="1"/>
    <col min="10762" max="10762" width="9.140625" style="394"/>
    <col min="10763" max="10763" width="9.5703125" style="394" bestFit="1" customWidth="1"/>
    <col min="10764" max="11008" width="9.140625" style="394"/>
    <col min="11009" max="11009" width="4.5703125" style="394" customWidth="1"/>
    <col min="11010" max="11010" width="22.28515625" style="394" customWidth="1"/>
    <col min="11011" max="11011" width="7" style="394" customWidth="1"/>
    <col min="11012" max="11012" width="8.5703125" style="394" customWidth="1"/>
    <col min="11013" max="11013" width="7.28515625" style="394" customWidth="1"/>
    <col min="11014" max="11014" width="8.5703125" style="394" customWidth="1"/>
    <col min="11015" max="11015" width="6.7109375" style="394" customWidth="1"/>
    <col min="11016" max="11016" width="8.5703125" style="394" customWidth="1"/>
    <col min="11017" max="11017" width="10" style="394" customWidth="1"/>
    <col min="11018" max="11018" width="9.140625" style="394"/>
    <col min="11019" max="11019" width="9.5703125" style="394" bestFit="1" customWidth="1"/>
    <col min="11020" max="11264" width="9.140625" style="394"/>
    <col min="11265" max="11265" width="4.5703125" style="394" customWidth="1"/>
    <col min="11266" max="11266" width="22.28515625" style="394" customWidth="1"/>
    <col min="11267" max="11267" width="7" style="394" customWidth="1"/>
    <col min="11268" max="11268" width="8.5703125" style="394" customWidth="1"/>
    <col min="11269" max="11269" width="7.28515625" style="394" customWidth="1"/>
    <col min="11270" max="11270" width="8.5703125" style="394" customWidth="1"/>
    <col min="11271" max="11271" width="6.7109375" style="394" customWidth="1"/>
    <col min="11272" max="11272" width="8.5703125" style="394" customWidth="1"/>
    <col min="11273" max="11273" width="10" style="394" customWidth="1"/>
    <col min="11274" max="11274" width="9.140625" style="394"/>
    <col min="11275" max="11275" width="9.5703125" style="394" bestFit="1" customWidth="1"/>
    <col min="11276" max="11520" width="9.140625" style="394"/>
    <col min="11521" max="11521" width="4.5703125" style="394" customWidth="1"/>
    <col min="11522" max="11522" width="22.28515625" style="394" customWidth="1"/>
    <col min="11523" max="11523" width="7" style="394" customWidth="1"/>
    <col min="11524" max="11524" width="8.5703125" style="394" customWidth="1"/>
    <col min="11525" max="11525" width="7.28515625" style="394" customWidth="1"/>
    <col min="11526" max="11526" width="8.5703125" style="394" customWidth="1"/>
    <col min="11527" max="11527" width="6.7109375" style="394" customWidth="1"/>
    <col min="11528" max="11528" width="8.5703125" style="394" customWidth="1"/>
    <col min="11529" max="11529" width="10" style="394" customWidth="1"/>
    <col min="11530" max="11530" width="9.140625" style="394"/>
    <col min="11531" max="11531" width="9.5703125" style="394" bestFit="1" customWidth="1"/>
    <col min="11532" max="11776" width="9.140625" style="394"/>
    <col min="11777" max="11777" width="4.5703125" style="394" customWidth="1"/>
    <col min="11778" max="11778" width="22.28515625" style="394" customWidth="1"/>
    <col min="11779" max="11779" width="7" style="394" customWidth="1"/>
    <col min="11780" max="11780" width="8.5703125" style="394" customWidth="1"/>
    <col min="11781" max="11781" width="7.28515625" style="394" customWidth="1"/>
    <col min="11782" max="11782" width="8.5703125" style="394" customWidth="1"/>
    <col min="11783" max="11783" width="6.7109375" style="394" customWidth="1"/>
    <col min="11784" max="11784" width="8.5703125" style="394" customWidth="1"/>
    <col min="11785" max="11785" width="10" style="394" customWidth="1"/>
    <col min="11786" max="11786" width="9.140625" style="394"/>
    <col min="11787" max="11787" width="9.5703125" style="394" bestFit="1" customWidth="1"/>
    <col min="11788" max="12032" width="9.140625" style="394"/>
    <col min="12033" max="12033" width="4.5703125" style="394" customWidth="1"/>
    <col min="12034" max="12034" width="22.28515625" style="394" customWidth="1"/>
    <col min="12035" max="12035" width="7" style="394" customWidth="1"/>
    <col min="12036" max="12036" width="8.5703125" style="394" customWidth="1"/>
    <col min="12037" max="12037" width="7.28515625" style="394" customWidth="1"/>
    <col min="12038" max="12038" width="8.5703125" style="394" customWidth="1"/>
    <col min="12039" max="12039" width="6.7109375" style="394" customWidth="1"/>
    <col min="12040" max="12040" width="8.5703125" style="394" customWidth="1"/>
    <col min="12041" max="12041" width="10" style="394" customWidth="1"/>
    <col min="12042" max="12042" width="9.140625" style="394"/>
    <col min="12043" max="12043" width="9.5703125" style="394" bestFit="1" customWidth="1"/>
    <col min="12044" max="12288" width="9.140625" style="394"/>
    <col min="12289" max="12289" width="4.5703125" style="394" customWidth="1"/>
    <col min="12290" max="12290" width="22.28515625" style="394" customWidth="1"/>
    <col min="12291" max="12291" width="7" style="394" customWidth="1"/>
    <col min="12292" max="12292" width="8.5703125" style="394" customWidth="1"/>
    <col min="12293" max="12293" width="7.28515625" style="394" customWidth="1"/>
    <col min="12294" max="12294" width="8.5703125" style="394" customWidth="1"/>
    <col min="12295" max="12295" width="6.7109375" style="394" customWidth="1"/>
    <col min="12296" max="12296" width="8.5703125" style="394" customWidth="1"/>
    <col min="12297" max="12297" width="10" style="394" customWidth="1"/>
    <col min="12298" max="12298" width="9.140625" style="394"/>
    <col min="12299" max="12299" width="9.5703125" style="394" bestFit="1" customWidth="1"/>
    <col min="12300" max="12544" width="9.140625" style="394"/>
    <col min="12545" max="12545" width="4.5703125" style="394" customWidth="1"/>
    <col min="12546" max="12546" width="22.28515625" style="394" customWidth="1"/>
    <col min="12547" max="12547" width="7" style="394" customWidth="1"/>
    <col min="12548" max="12548" width="8.5703125" style="394" customWidth="1"/>
    <col min="12549" max="12549" width="7.28515625" style="394" customWidth="1"/>
    <col min="12550" max="12550" width="8.5703125" style="394" customWidth="1"/>
    <col min="12551" max="12551" width="6.7109375" style="394" customWidth="1"/>
    <col min="12552" max="12552" width="8.5703125" style="394" customWidth="1"/>
    <col min="12553" max="12553" width="10" style="394" customWidth="1"/>
    <col min="12554" max="12554" width="9.140625" style="394"/>
    <col min="12555" max="12555" width="9.5703125" style="394" bestFit="1" customWidth="1"/>
    <col min="12556" max="12800" width="9.140625" style="394"/>
    <col min="12801" max="12801" width="4.5703125" style="394" customWidth="1"/>
    <col min="12802" max="12802" width="22.28515625" style="394" customWidth="1"/>
    <col min="12803" max="12803" width="7" style="394" customWidth="1"/>
    <col min="12804" max="12804" width="8.5703125" style="394" customWidth="1"/>
    <col min="12805" max="12805" width="7.28515625" style="394" customWidth="1"/>
    <col min="12806" max="12806" width="8.5703125" style="394" customWidth="1"/>
    <col min="12807" max="12807" width="6.7109375" style="394" customWidth="1"/>
    <col min="12808" max="12808" width="8.5703125" style="394" customWidth="1"/>
    <col min="12809" max="12809" width="10" style="394" customWidth="1"/>
    <col min="12810" max="12810" width="9.140625" style="394"/>
    <col min="12811" max="12811" width="9.5703125" style="394" bestFit="1" customWidth="1"/>
    <col min="12812" max="13056" width="9.140625" style="394"/>
    <col min="13057" max="13057" width="4.5703125" style="394" customWidth="1"/>
    <col min="13058" max="13058" width="22.28515625" style="394" customWidth="1"/>
    <col min="13059" max="13059" width="7" style="394" customWidth="1"/>
    <col min="13060" max="13060" width="8.5703125" style="394" customWidth="1"/>
    <col min="13061" max="13061" width="7.28515625" style="394" customWidth="1"/>
    <col min="13062" max="13062" width="8.5703125" style="394" customWidth="1"/>
    <col min="13063" max="13063" width="6.7109375" style="394" customWidth="1"/>
    <col min="13064" max="13064" width="8.5703125" style="394" customWidth="1"/>
    <col min="13065" max="13065" width="10" style="394" customWidth="1"/>
    <col min="13066" max="13066" width="9.140625" style="394"/>
    <col min="13067" max="13067" width="9.5703125" style="394" bestFit="1" customWidth="1"/>
    <col min="13068" max="13312" width="9.140625" style="394"/>
    <col min="13313" max="13313" width="4.5703125" style="394" customWidth="1"/>
    <col min="13314" max="13314" width="22.28515625" style="394" customWidth="1"/>
    <col min="13315" max="13315" width="7" style="394" customWidth="1"/>
    <col min="13316" max="13316" width="8.5703125" style="394" customWidth="1"/>
    <col min="13317" max="13317" width="7.28515625" style="394" customWidth="1"/>
    <col min="13318" max="13318" width="8.5703125" style="394" customWidth="1"/>
    <col min="13319" max="13319" width="6.7109375" style="394" customWidth="1"/>
    <col min="13320" max="13320" width="8.5703125" style="394" customWidth="1"/>
    <col min="13321" max="13321" width="10" style="394" customWidth="1"/>
    <col min="13322" max="13322" width="9.140625" style="394"/>
    <col min="13323" max="13323" width="9.5703125" style="394" bestFit="1" customWidth="1"/>
    <col min="13324" max="13568" width="9.140625" style="394"/>
    <col min="13569" max="13569" width="4.5703125" style="394" customWidth="1"/>
    <col min="13570" max="13570" width="22.28515625" style="394" customWidth="1"/>
    <col min="13571" max="13571" width="7" style="394" customWidth="1"/>
    <col min="13572" max="13572" width="8.5703125" style="394" customWidth="1"/>
    <col min="13573" max="13573" width="7.28515625" style="394" customWidth="1"/>
    <col min="13574" max="13574" width="8.5703125" style="394" customWidth="1"/>
    <col min="13575" max="13575" width="6.7109375" style="394" customWidth="1"/>
    <col min="13576" max="13576" width="8.5703125" style="394" customWidth="1"/>
    <col min="13577" max="13577" width="10" style="394" customWidth="1"/>
    <col min="13578" max="13578" width="9.140625" style="394"/>
    <col min="13579" max="13579" width="9.5703125" style="394" bestFit="1" customWidth="1"/>
    <col min="13580" max="13824" width="9.140625" style="394"/>
    <col min="13825" max="13825" width="4.5703125" style="394" customWidth="1"/>
    <col min="13826" max="13826" width="22.28515625" style="394" customWidth="1"/>
    <col min="13827" max="13827" width="7" style="394" customWidth="1"/>
    <col min="13828" max="13828" width="8.5703125" style="394" customWidth="1"/>
    <col min="13829" max="13829" width="7.28515625" style="394" customWidth="1"/>
    <col min="13830" max="13830" width="8.5703125" style="394" customWidth="1"/>
    <col min="13831" max="13831" width="6.7109375" style="394" customWidth="1"/>
    <col min="13832" max="13832" width="8.5703125" style="394" customWidth="1"/>
    <col min="13833" max="13833" width="10" style="394" customWidth="1"/>
    <col min="13834" max="13834" width="9.140625" style="394"/>
    <col min="13835" max="13835" width="9.5703125" style="394" bestFit="1" customWidth="1"/>
    <col min="13836" max="14080" width="9.140625" style="394"/>
    <col min="14081" max="14081" width="4.5703125" style="394" customWidth="1"/>
    <col min="14082" max="14082" width="22.28515625" style="394" customWidth="1"/>
    <col min="14083" max="14083" width="7" style="394" customWidth="1"/>
    <col min="14084" max="14084" width="8.5703125" style="394" customWidth="1"/>
    <col min="14085" max="14085" width="7.28515625" style="394" customWidth="1"/>
    <col min="14086" max="14086" width="8.5703125" style="394" customWidth="1"/>
    <col min="14087" max="14087" width="6.7109375" style="394" customWidth="1"/>
    <col min="14088" max="14088" width="8.5703125" style="394" customWidth="1"/>
    <col min="14089" max="14089" width="10" style="394" customWidth="1"/>
    <col min="14090" max="14090" width="9.140625" style="394"/>
    <col min="14091" max="14091" width="9.5703125" style="394" bestFit="1" customWidth="1"/>
    <col min="14092" max="14336" width="9.140625" style="394"/>
    <col min="14337" max="14337" width="4.5703125" style="394" customWidth="1"/>
    <col min="14338" max="14338" width="22.28515625" style="394" customWidth="1"/>
    <col min="14339" max="14339" width="7" style="394" customWidth="1"/>
    <col min="14340" max="14340" width="8.5703125" style="394" customWidth="1"/>
    <col min="14341" max="14341" width="7.28515625" style="394" customWidth="1"/>
    <col min="14342" max="14342" width="8.5703125" style="394" customWidth="1"/>
    <col min="14343" max="14343" width="6.7109375" style="394" customWidth="1"/>
    <col min="14344" max="14344" width="8.5703125" style="394" customWidth="1"/>
    <col min="14345" max="14345" width="10" style="394" customWidth="1"/>
    <col min="14346" max="14346" width="9.140625" style="394"/>
    <col min="14347" max="14347" width="9.5703125" style="394" bestFit="1" customWidth="1"/>
    <col min="14348" max="14592" width="9.140625" style="394"/>
    <col min="14593" max="14593" width="4.5703125" style="394" customWidth="1"/>
    <col min="14594" max="14594" width="22.28515625" style="394" customWidth="1"/>
    <col min="14595" max="14595" width="7" style="394" customWidth="1"/>
    <col min="14596" max="14596" width="8.5703125" style="394" customWidth="1"/>
    <col min="14597" max="14597" width="7.28515625" style="394" customWidth="1"/>
    <col min="14598" max="14598" width="8.5703125" style="394" customWidth="1"/>
    <col min="14599" max="14599" width="6.7109375" style="394" customWidth="1"/>
    <col min="14600" max="14600" width="8.5703125" style="394" customWidth="1"/>
    <col min="14601" max="14601" width="10" style="394" customWidth="1"/>
    <col min="14602" max="14602" width="9.140625" style="394"/>
    <col min="14603" max="14603" width="9.5703125" style="394" bestFit="1" customWidth="1"/>
    <col min="14604" max="14848" width="9.140625" style="394"/>
    <col min="14849" max="14849" width="4.5703125" style="394" customWidth="1"/>
    <col min="14850" max="14850" width="22.28515625" style="394" customWidth="1"/>
    <col min="14851" max="14851" width="7" style="394" customWidth="1"/>
    <col min="14852" max="14852" width="8.5703125" style="394" customWidth="1"/>
    <col min="14853" max="14853" width="7.28515625" style="394" customWidth="1"/>
    <col min="14854" max="14854" width="8.5703125" style="394" customWidth="1"/>
    <col min="14855" max="14855" width="6.7109375" style="394" customWidth="1"/>
    <col min="14856" max="14856" width="8.5703125" style="394" customWidth="1"/>
    <col min="14857" max="14857" width="10" style="394" customWidth="1"/>
    <col min="14858" max="14858" width="9.140625" style="394"/>
    <col min="14859" max="14859" width="9.5703125" style="394" bestFit="1" customWidth="1"/>
    <col min="14860" max="15104" width="9.140625" style="394"/>
    <col min="15105" max="15105" width="4.5703125" style="394" customWidth="1"/>
    <col min="15106" max="15106" width="22.28515625" style="394" customWidth="1"/>
    <col min="15107" max="15107" width="7" style="394" customWidth="1"/>
    <col min="15108" max="15108" width="8.5703125" style="394" customWidth="1"/>
    <col min="15109" max="15109" width="7.28515625" style="394" customWidth="1"/>
    <col min="15110" max="15110" width="8.5703125" style="394" customWidth="1"/>
    <col min="15111" max="15111" width="6.7109375" style="394" customWidth="1"/>
    <col min="15112" max="15112" width="8.5703125" style="394" customWidth="1"/>
    <col min="15113" max="15113" width="10" style="394" customWidth="1"/>
    <col min="15114" max="15114" width="9.140625" style="394"/>
    <col min="15115" max="15115" width="9.5703125" style="394" bestFit="1" customWidth="1"/>
    <col min="15116" max="15360" width="9.140625" style="394"/>
    <col min="15361" max="15361" width="4.5703125" style="394" customWidth="1"/>
    <col min="15362" max="15362" width="22.28515625" style="394" customWidth="1"/>
    <col min="15363" max="15363" width="7" style="394" customWidth="1"/>
    <col min="15364" max="15364" width="8.5703125" style="394" customWidth="1"/>
    <col min="15365" max="15365" width="7.28515625" style="394" customWidth="1"/>
    <col min="15366" max="15366" width="8.5703125" style="394" customWidth="1"/>
    <col min="15367" max="15367" width="6.7109375" style="394" customWidth="1"/>
    <col min="15368" max="15368" width="8.5703125" style="394" customWidth="1"/>
    <col min="15369" max="15369" width="10" style="394" customWidth="1"/>
    <col min="15370" max="15370" width="9.140625" style="394"/>
    <col min="15371" max="15371" width="9.5703125" style="394" bestFit="1" customWidth="1"/>
    <col min="15372" max="15616" width="9.140625" style="394"/>
    <col min="15617" max="15617" width="4.5703125" style="394" customWidth="1"/>
    <col min="15618" max="15618" width="22.28515625" style="394" customWidth="1"/>
    <col min="15619" max="15619" width="7" style="394" customWidth="1"/>
    <col min="15620" max="15620" width="8.5703125" style="394" customWidth="1"/>
    <col min="15621" max="15621" width="7.28515625" style="394" customWidth="1"/>
    <col min="15622" max="15622" width="8.5703125" style="394" customWidth="1"/>
    <col min="15623" max="15623" width="6.7109375" style="394" customWidth="1"/>
    <col min="15624" max="15624" width="8.5703125" style="394" customWidth="1"/>
    <col min="15625" max="15625" width="10" style="394" customWidth="1"/>
    <col min="15626" max="15626" width="9.140625" style="394"/>
    <col min="15627" max="15627" width="9.5703125" style="394" bestFit="1" customWidth="1"/>
    <col min="15628" max="15872" width="9.140625" style="394"/>
    <col min="15873" max="15873" width="4.5703125" style="394" customWidth="1"/>
    <col min="15874" max="15874" width="22.28515625" style="394" customWidth="1"/>
    <col min="15875" max="15875" width="7" style="394" customWidth="1"/>
    <col min="15876" max="15876" width="8.5703125" style="394" customWidth="1"/>
    <col min="15877" max="15877" width="7.28515625" style="394" customWidth="1"/>
    <col min="15878" max="15878" width="8.5703125" style="394" customWidth="1"/>
    <col min="15879" max="15879" width="6.7109375" style="394" customWidth="1"/>
    <col min="15880" max="15880" width="8.5703125" style="394" customWidth="1"/>
    <col min="15881" max="15881" width="10" style="394" customWidth="1"/>
    <col min="15882" max="15882" width="9.140625" style="394"/>
    <col min="15883" max="15883" width="9.5703125" style="394" bestFit="1" customWidth="1"/>
    <col min="15884" max="16128" width="9.140625" style="394"/>
    <col min="16129" max="16129" width="4.5703125" style="394" customWidth="1"/>
    <col min="16130" max="16130" width="22.28515625" style="394" customWidth="1"/>
    <col min="16131" max="16131" width="7" style="394" customWidth="1"/>
    <col min="16132" max="16132" width="8.5703125" style="394" customWidth="1"/>
    <col min="16133" max="16133" width="7.28515625" style="394" customWidth="1"/>
    <col min="16134" max="16134" width="8.5703125" style="394" customWidth="1"/>
    <col min="16135" max="16135" width="6.7109375" style="394" customWidth="1"/>
    <col min="16136" max="16136" width="8.5703125" style="394" customWidth="1"/>
    <col min="16137" max="16137" width="10" style="394" customWidth="1"/>
    <col min="16138" max="16138" width="9.140625" style="394"/>
    <col min="16139" max="16139" width="9.5703125" style="394" bestFit="1" customWidth="1"/>
    <col min="16140" max="16384" width="9.140625" style="394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spans="1:11" ht="13.5" customHeight="1"/>
    <row r="34" spans="1:11" ht="13.5" customHeight="1"/>
    <row r="35" spans="1:11" ht="13.5" customHeight="1"/>
    <row r="36" spans="1:11" ht="24.75" customHeight="1">
      <c r="A36" s="397" t="s">
        <v>379</v>
      </c>
      <c r="B36" s="397"/>
      <c r="C36" s="397"/>
      <c r="D36" s="397"/>
      <c r="E36" s="397"/>
      <c r="F36" s="397"/>
      <c r="G36" s="397"/>
      <c r="H36" s="397"/>
      <c r="I36" s="397"/>
    </row>
    <row r="37" spans="1:11" ht="12" customHeight="1">
      <c r="A37" s="398"/>
      <c r="B37" s="399" t="s">
        <v>248</v>
      </c>
      <c r="C37" s="398"/>
      <c r="D37" s="398"/>
      <c r="E37" s="400"/>
      <c r="F37" s="401"/>
      <c r="G37" s="401"/>
      <c r="H37" s="398"/>
      <c r="I37" s="402"/>
    </row>
    <row r="38" spans="1:11">
      <c r="A38" s="403"/>
      <c r="B38" s="403"/>
      <c r="C38" s="404" t="s">
        <v>380</v>
      </c>
      <c r="D38" s="405"/>
      <c r="E38" s="404" t="s">
        <v>381</v>
      </c>
      <c r="F38" s="405"/>
      <c r="G38" s="404" t="s">
        <v>250</v>
      </c>
      <c r="H38" s="405"/>
      <c r="I38" s="406" t="s">
        <v>382</v>
      </c>
      <c r="J38" s="406" t="s">
        <v>383</v>
      </c>
    </row>
    <row r="39" spans="1:11" ht="27" customHeight="1">
      <c r="A39" s="407"/>
      <c r="B39" s="407"/>
      <c r="C39" s="408" t="s">
        <v>384</v>
      </c>
      <c r="D39" s="408" t="s">
        <v>385</v>
      </c>
      <c r="E39" s="409" t="s">
        <v>384</v>
      </c>
      <c r="F39" s="408" t="s">
        <v>386</v>
      </c>
      <c r="G39" s="408" t="s">
        <v>384</v>
      </c>
      <c r="H39" s="410" t="s">
        <v>386</v>
      </c>
      <c r="I39" s="411"/>
      <c r="J39" s="411"/>
    </row>
    <row r="40" spans="1:11">
      <c r="A40" s="412" t="s">
        <v>387</v>
      </c>
      <c r="B40" s="413"/>
      <c r="C40" s="414">
        <f t="shared" ref="C40:H40" si="0">SUM(C41:C57)</f>
        <v>295</v>
      </c>
      <c r="D40" s="415">
        <f t="shared" si="0"/>
        <v>100</v>
      </c>
      <c r="E40" s="416">
        <f t="shared" si="0"/>
        <v>240</v>
      </c>
      <c r="F40" s="417">
        <f t="shared" si="0"/>
        <v>100.00000000000001</v>
      </c>
      <c r="G40" s="418">
        <f t="shared" si="0"/>
        <v>232</v>
      </c>
      <c r="H40" s="415">
        <f t="shared" si="0"/>
        <v>100</v>
      </c>
      <c r="I40" s="419">
        <f>SUM(G40/E40*100)</f>
        <v>96.666666666666671</v>
      </c>
      <c r="J40" s="420">
        <f>SUM(G40/C40*100)</f>
        <v>78.644067796610173</v>
      </c>
    </row>
    <row r="41" spans="1:11" ht="22.5" customHeight="1">
      <c r="A41" s="421" t="s">
        <v>388</v>
      </c>
      <c r="B41" s="422" t="s">
        <v>389</v>
      </c>
      <c r="C41" s="418">
        <v>131</v>
      </c>
      <c r="D41" s="415">
        <f>C41/C40*100</f>
        <v>44.406779661016948</v>
      </c>
      <c r="E41" s="416">
        <v>20</v>
      </c>
      <c r="F41" s="417">
        <f>E41/E40*100</f>
        <v>8.3333333333333321</v>
      </c>
      <c r="G41" s="418">
        <v>3</v>
      </c>
      <c r="H41" s="415">
        <f>G41/G40*100</f>
        <v>1.2931034482758621</v>
      </c>
      <c r="I41" s="246">
        <f>SUM(G41/E41*100)</f>
        <v>15</v>
      </c>
      <c r="J41" s="246">
        <f>SUM(G41/C41*100)</f>
        <v>2.2900763358778624</v>
      </c>
      <c r="K41" s="423"/>
    </row>
    <row r="42" spans="1:11" ht="14.25" customHeight="1">
      <c r="A42" s="424"/>
      <c r="B42" s="425" t="s">
        <v>390</v>
      </c>
      <c r="C42" s="426">
        <v>41</v>
      </c>
      <c r="D42" s="246">
        <f>C42/C40*100</f>
        <v>13.898305084745763</v>
      </c>
      <c r="E42" s="427">
        <v>22</v>
      </c>
      <c r="F42" s="264">
        <f>E42/E40*100</f>
        <v>9.1666666666666661</v>
      </c>
      <c r="G42" s="426">
        <v>20</v>
      </c>
      <c r="H42" s="246">
        <f>G42/G40*100</f>
        <v>8.6206896551724146</v>
      </c>
      <c r="I42" s="246">
        <f>SUM(G42/E42*100)</f>
        <v>90.909090909090907</v>
      </c>
      <c r="J42" s="246">
        <f>SUM(G42/C42*100)</f>
        <v>48.780487804878049</v>
      </c>
    </row>
    <row r="43" spans="1:11" ht="14.25" customHeight="1">
      <c r="A43" s="424"/>
      <c r="B43" s="425" t="s">
        <v>391</v>
      </c>
      <c r="C43" s="426">
        <v>3</v>
      </c>
      <c r="D43" s="246">
        <f>C43/C40*100</f>
        <v>1.0169491525423728</v>
      </c>
      <c r="E43" s="427">
        <v>0</v>
      </c>
      <c r="F43" s="264">
        <f>E43/E40*100</f>
        <v>0</v>
      </c>
      <c r="G43" s="426">
        <v>3</v>
      </c>
      <c r="H43" s="246">
        <f>G43/G40*100</f>
        <v>1.2931034482758621</v>
      </c>
      <c r="I43" s="246">
        <v>0</v>
      </c>
      <c r="J43" s="246">
        <f t="shared" ref="J43:J52" si="1">SUM(G43/C43*100)</f>
        <v>100</v>
      </c>
    </row>
    <row r="44" spans="1:11" ht="14.25" customHeight="1">
      <c r="A44" s="424"/>
      <c r="B44" s="425" t="s">
        <v>392</v>
      </c>
      <c r="C44" s="426">
        <v>28</v>
      </c>
      <c r="D44" s="246">
        <f>C44/C40*100</f>
        <v>9.4915254237288131</v>
      </c>
      <c r="E44" s="427">
        <v>32</v>
      </c>
      <c r="F44" s="264">
        <f>E44/E40*100</f>
        <v>13.333333333333334</v>
      </c>
      <c r="G44" s="426">
        <v>22</v>
      </c>
      <c r="H44" s="246">
        <f>G44/G40*100</f>
        <v>9.4827586206896548</v>
      </c>
      <c r="I44" s="246">
        <f t="shared" ref="I44:I53" si="2">SUM(G44/E44*100)</f>
        <v>68.75</v>
      </c>
      <c r="J44" s="246">
        <v>0</v>
      </c>
    </row>
    <row r="45" spans="1:11" ht="14.25" customHeight="1">
      <c r="A45" s="424"/>
      <c r="B45" s="425" t="s">
        <v>393</v>
      </c>
      <c r="C45" s="426">
        <v>16</v>
      </c>
      <c r="D45" s="246">
        <f>C45/C40*100</f>
        <v>5.4237288135593218</v>
      </c>
      <c r="E45" s="427">
        <v>56</v>
      </c>
      <c r="F45" s="264">
        <f>E45/E40*100</f>
        <v>23.333333333333332</v>
      </c>
      <c r="G45" s="426">
        <v>59</v>
      </c>
      <c r="H45" s="246">
        <f>G45/G40*100</f>
        <v>25.431034482758619</v>
      </c>
      <c r="I45" s="246">
        <f t="shared" si="2"/>
        <v>105.35714285714286</v>
      </c>
      <c r="J45" s="246">
        <f t="shared" si="1"/>
        <v>368.75</v>
      </c>
    </row>
    <row r="46" spans="1:11" ht="14.25" customHeight="1">
      <c r="A46" s="424"/>
      <c r="B46" s="425" t="s">
        <v>394</v>
      </c>
      <c r="C46" s="426">
        <v>0</v>
      </c>
      <c r="D46" s="246">
        <f>C46/C40*100</f>
        <v>0</v>
      </c>
      <c r="E46" s="427">
        <v>1</v>
      </c>
      <c r="F46" s="264">
        <f>E46/E40*100</f>
        <v>0.41666666666666669</v>
      </c>
      <c r="G46" s="426">
        <v>0</v>
      </c>
      <c r="H46" s="246">
        <f>G46/G40*100</f>
        <v>0</v>
      </c>
      <c r="I46" s="246">
        <v>0</v>
      </c>
      <c r="J46" s="246">
        <v>0</v>
      </c>
    </row>
    <row r="47" spans="1:11" ht="14.25" customHeight="1">
      <c r="A47" s="424"/>
      <c r="B47" s="425" t="s">
        <v>395</v>
      </c>
      <c r="C47" s="426">
        <v>0</v>
      </c>
      <c r="D47" s="246">
        <f>C47/C40*100</f>
        <v>0</v>
      </c>
      <c r="E47" s="427">
        <v>1</v>
      </c>
      <c r="F47" s="264">
        <f>E47/E40*100</f>
        <v>0.41666666666666669</v>
      </c>
      <c r="G47" s="426">
        <v>0</v>
      </c>
      <c r="H47" s="246">
        <f>G47/G40*100</f>
        <v>0</v>
      </c>
      <c r="I47" s="246">
        <f t="shared" si="2"/>
        <v>0</v>
      </c>
      <c r="J47" s="246">
        <v>0</v>
      </c>
    </row>
    <row r="48" spans="1:11" ht="14.25" customHeight="1">
      <c r="A48" s="424"/>
      <c r="B48" s="425" t="s">
        <v>396</v>
      </c>
      <c r="C48" s="426">
        <v>0</v>
      </c>
      <c r="D48" s="246">
        <f>C48/C40*100</f>
        <v>0</v>
      </c>
      <c r="E48" s="427">
        <v>1</v>
      </c>
      <c r="F48" s="264">
        <f>E48/E40*100</f>
        <v>0.41666666666666669</v>
      </c>
      <c r="G48" s="426">
        <v>0</v>
      </c>
      <c r="H48" s="246">
        <f>G48/G40*100</f>
        <v>0</v>
      </c>
      <c r="I48" s="246">
        <v>0</v>
      </c>
      <c r="J48" s="246">
        <v>0</v>
      </c>
    </row>
    <row r="49" spans="1:11" ht="14.25" customHeight="1">
      <c r="A49" s="424"/>
      <c r="B49" s="425" t="s">
        <v>397</v>
      </c>
      <c r="C49" s="426">
        <v>1</v>
      </c>
      <c r="D49" s="246">
        <f>C49/C40*100</f>
        <v>0.33898305084745761</v>
      </c>
      <c r="E49" s="427">
        <v>0</v>
      </c>
      <c r="F49" s="264">
        <f>E49/E40*100</f>
        <v>0</v>
      </c>
      <c r="G49" s="426">
        <v>3</v>
      </c>
      <c r="H49" s="246">
        <f>G49/G40*100</f>
        <v>1.2931034482758621</v>
      </c>
      <c r="I49" s="246">
        <v>0</v>
      </c>
      <c r="J49" s="246">
        <v>0</v>
      </c>
    </row>
    <row r="50" spans="1:11" ht="14.25" customHeight="1">
      <c r="A50" s="424"/>
      <c r="B50" s="425" t="s">
        <v>398</v>
      </c>
      <c r="C50" s="426">
        <v>9</v>
      </c>
      <c r="D50" s="246">
        <f>C50/C40*100</f>
        <v>3.050847457627119</v>
      </c>
      <c r="E50" s="427">
        <v>8</v>
      </c>
      <c r="F50" s="264">
        <f>E50/E40*100</f>
        <v>3.3333333333333335</v>
      </c>
      <c r="G50" s="426">
        <v>21</v>
      </c>
      <c r="H50" s="246">
        <f>G50/G40*100</f>
        <v>9.0517241379310338</v>
      </c>
      <c r="I50" s="246">
        <f t="shared" si="2"/>
        <v>262.5</v>
      </c>
      <c r="J50" s="246">
        <f t="shared" si="1"/>
        <v>233.33333333333334</v>
      </c>
      <c r="K50" s="423"/>
    </row>
    <row r="51" spans="1:11" ht="14.25" customHeight="1">
      <c r="A51" s="424"/>
      <c r="B51" s="425" t="s">
        <v>399</v>
      </c>
      <c r="C51" s="426">
        <v>20</v>
      </c>
      <c r="D51" s="246">
        <f>C51/C40*100</f>
        <v>6.7796610169491522</v>
      </c>
      <c r="E51" s="427">
        <v>33</v>
      </c>
      <c r="F51" s="264">
        <f>E51/E40*100</f>
        <v>13.750000000000002</v>
      </c>
      <c r="G51" s="426">
        <v>34</v>
      </c>
      <c r="H51" s="246">
        <f>G51/G40*100</f>
        <v>14.655172413793101</v>
      </c>
      <c r="I51" s="246">
        <f t="shared" si="2"/>
        <v>103.03030303030303</v>
      </c>
      <c r="J51" s="246">
        <f t="shared" si="1"/>
        <v>170</v>
      </c>
    </row>
    <row r="52" spans="1:11">
      <c r="A52" s="424"/>
      <c r="B52" s="428" t="s">
        <v>400</v>
      </c>
      <c r="C52" s="426">
        <v>45</v>
      </c>
      <c r="D52" s="246">
        <f>C52/C40*100</f>
        <v>15.254237288135593</v>
      </c>
      <c r="E52" s="427">
        <v>62</v>
      </c>
      <c r="F52" s="264">
        <f>E52/E40*100</f>
        <v>25.833333333333336</v>
      </c>
      <c r="G52" s="426">
        <v>54</v>
      </c>
      <c r="H52" s="246">
        <f>G52/G40*100</f>
        <v>23.275862068965516</v>
      </c>
      <c r="I52" s="246">
        <f t="shared" si="2"/>
        <v>87.096774193548384</v>
      </c>
      <c r="J52" s="246">
        <f t="shared" si="1"/>
        <v>120</v>
      </c>
    </row>
    <row r="53" spans="1:11" ht="14.25" customHeight="1">
      <c r="A53" s="424"/>
      <c r="B53" s="425" t="s">
        <v>401</v>
      </c>
      <c r="C53" s="426">
        <v>0</v>
      </c>
      <c r="D53" s="246">
        <f>C53/C40*100</f>
        <v>0</v>
      </c>
      <c r="E53" s="427">
        <v>3</v>
      </c>
      <c r="F53" s="264">
        <f>E53/E40*100</f>
        <v>1.25</v>
      </c>
      <c r="G53" s="426">
        <v>1</v>
      </c>
      <c r="H53" s="246">
        <f>G53/G40*100</f>
        <v>0.43103448275862066</v>
      </c>
      <c r="I53" s="246">
        <f t="shared" si="2"/>
        <v>33.333333333333329</v>
      </c>
      <c r="J53" s="246">
        <v>0</v>
      </c>
    </row>
    <row r="54" spans="1:11" ht="14.25" customHeight="1">
      <c r="A54" s="424"/>
      <c r="B54" s="425" t="s">
        <v>402</v>
      </c>
      <c r="C54" s="426">
        <v>0</v>
      </c>
      <c r="D54" s="246">
        <f>C54/C40*100</f>
        <v>0</v>
      </c>
      <c r="E54" s="427">
        <v>0</v>
      </c>
      <c r="F54" s="264">
        <f>E54/E40*100</f>
        <v>0</v>
      </c>
      <c r="G54" s="426">
        <v>2</v>
      </c>
      <c r="H54" s="246">
        <f>G54/G40*100</f>
        <v>0.86206896551724133</v>
      </c>
      <c r="I54" s="246">
        <v>0</v>
      </c>
      <c r="J54" s="246">
        <v>0</v>
      </c>
    </row>
    <row r="55" spans="1:11" ht="14.25" customHeight="1">
      <c r="A55" s="424"/>
      <c r="B55" s="425" t="s">
        <v>403</v>
      </c>
      <c r="C55" s="426">
        <v>0</v>
      </c>
      <c r="D55" s="246">
        <f>C55/C40*100</f>
        <v>0</v>
      </c>
      <c r="E55" s="427">
        <v>0</v>
      </c>
      <c r="F55" s="264">
        <f>E55/E40*100</f>
        <v>0</v>
      </c>
      <c r="G55" s="426">
        <v>2</v>
      </c>
      <c r="H55" s="246">
        <f>G55/G40*100</f>
        <v>0.86206896551724133</v>
      </c>
      <c r="I55" s="246">
        <v>0</v>
      </c>
      <c r="J55" s="246">
        <v>0</v>
      </c>
    </row>
    <row r="56" spans="1:11" ht="28.5" customHeight="1">
      <c r="A56" s="424"/>
      <c r="B56" s="425" t="s">
        <v>404</v>
      </c>
      <c r="C56" s="426">
        <v>1</v>
      </c>
      <c r="D56" s="246">
        <f>C56/C40*100</f>
        <v>0.33898305084745761</v>
      </c>
      <c r="E56" s="427">
        <v>0</v>
      </c>
      <c r="F56" s="264">
        <f>E56/E40*100</f>
        <v>0</v>
      </c>
      <c r="G56" s="426">
        <v>8</v>
      </c>
      <c r="H56" s="246">
        <f>G56/G40*100</f>
        <v>3.4482758620689653</v>
      </c>
      <c r="I56" s="246">
        <v>0</v>
      </c>
      <c r="J56" s="246">
        <v>0</v>
      </c>
      <c r="K56" s="423"/>
    </row>
    <row r="57" spans="1:11" ht="15" customHeight="1">
      <c r="A57" s="429"/>
      <c r="B57" s="430" t="s">
        <v>405</v>
      </c>
      <c r="C57" s="431">
        <v>0</v>
      </c>
      <c r="D57" s="251">
        <f>C57/C40*100</f>
        <v>0</v>
      </c>
      <c r="E57" s="432">
        <v>1</v>
      </c>
      <c r="F57" s="269">
        <f>E57/E40*100</f>
        <v>0.41666666666666669</v>
      </c>
      <c r="G57" s="431">
        <v>0</v>
      </c>
      <c r="H57" s="251">
        <f>G57/G40*100</f>
        <v>0</v>
      </c>
      <c r="I57" s="251">
        <v>0</v>
      </c>
      <c r="J57" s="251">
        <v>0</v>
      </c>
    </row>
    <row r="58" spans="1:11">
      <c r="K58" s="423"/>
    </row>
  </sheetData>
  <mergeCells count="9">
    <mergeCell ref="J38:J39"/>
    <mergeCell ref="A40:B40"/>
    <mergeCell ref="A41:A57"/>
    <mergeCell ref="A36:I36"/>
    <mergeCell ref="A38:B39"/>
    <mergeCell ref="C38:D38"/>
    <mergeCell ref="E38:F38"/>
    <mergeCell ref="G38:H38"/>
    <mergeCell ref="I38:I3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O25"/>
  <sheetViews>
    <sheetView workbookViewId="0">
      <selection activeCell="N21" sqref="N21"/>
    </sheetView>
  </sheetViews>
  <sheetFormatPr defaultColWidth="9.140625" defaultRowHeight="12.75"/>
  <cols>
    <col min="1" max="6" width="9.140625" style="94"/>
    <col min="7" max="7" width="29.85546875" style="94" customWidth="1"/>
    <col min="8" max="8" width="2.7109375" style="94" customWidth="1"/>
    <col min="9" max="9" width="18.7109375" style="125" customWidth="1"/>
    <col min="10" max="10" width="9" style="94" customWidth="1"/>
    <col min="11" max="11" width="9.140625" style="94" customWidth="1"/>
    <col min="12" max="12" width="9.140625" style="126" customWidth="1"/>
    <col min="13" max="13" width="9.42578125" style="94" customWidth="1"/>
    <col min="14" max="14" width="9.140625" style="94"/>
    <col min="15" max="15" width="13.28515625" style="94" customWidth="1"/>
    <col min="16" max="262" width="9.140625" style="94"/>
    <col min="263" max="263" width="29.85546875" style="94" customWidth="1"/>
    <col min="264" max="264" width="2.7109375" style="94" customWidth="1"/>
    <col min="265" max="265" width="18.7109375" style="94" customWidth="1"/>
    <col min="266" max="266" width="9" style="94" customWidth="1"/>
    <col min="267" max="268" width="9.140625" style="94" customWidth="1"/>
    <col min="269" max="269" width="9.42578125" style="94" customWidth="1"/>
    <col min="270" max="270" width="9.140625" style="94"/>
    <col min="271" max="271" width="13.28515625" style="94" customWidth="1"/>
    <col min="272" max="518" width="9.140625" style="94"/>
    <col min="519" max="519" width="29.85546875" style="94" customWidth="1"/>
    <col min="520" max="520" width="2.7109375" style="94" customWidth="1"/>
    <col min="521" max="521" width="18.7109375" style="94" customWidth="1"/>
    <col min="522" max="522" width="9" style="94" customWidth="1"/>
    <col min="523" max="524" width="9.140625" style="94" customWidth="1"/>
    <col min="525" max="525" width="9.42578125" style="94" customWidth="1"/>
    <col min="526" max="526" width="9.140625" style="94"/>
    <col min="527" max="527" width="13.28515625" style="94" customWidth="1"/>
    <col min="528" max="774" width="9.140625" style="94"/>
    <col min="775" max="775" width="29.85546875" style="94" customWidth="1"/>
    <col min="776" max="776" width="2.7109375" style="94" customWidth="1"/>
    <col min="777" max="777" width="18.7109375" style="94" customWidth="1"/>
    <col min="778" max="778" width="9" style="94" customWidth="1"/>
    <col min="779" max="780" width="9.140625" style="94" customWidth="1"/>
    <col min="781" max="781" width="9.42578125" style="94" customWidth="1"/>
    <col min="782" max="782" width="9.140625" style="94"/>
    <col min="783" max="783" width="13.28515625" style="94" customWidth="1"/>
    <col min="784" max="1030" width="9.140625" style="94"/>
    <col min="1031" max="1031" width="29.85546875" style="94" customWidth="1"/>
    <col min="1032" max="1032" width="2.7109375" style="94" customWidth="1"/>
    <col min="1033" max="1033" width="18.7109375" style="94" customWidth="1"/>
    <col min="1034" max="1034" width="9" style="94" customWidth="1"/>
    <col min="1035" max="1036" width="9.140625" style="94" customWidth="1"/>
    <col min="1037" max="1037" width="9.42578125" style="94" customWidth="1"/>
    <col min="1038" max="1038" width="9.140625" style="94"/>
    <col min="1039" max="1039" width="13.28515625" style="94" customWidth="1"/>
    <col min="1040" max="1286" width="9.140625" style="94"/>
    <col min="1287" max="1287" width="29.85546875" style="94" customWidth="1"/>
    <col min="1288" max="1288" width="2.7109375" style="94" customWidth="1"/>
    <col min="1289" max="1289" width="18.7109375" style="94" customWidth="1"/>
    <col min="1290" max="1290" width="9" style="94" customWidth="1"/>
    <col min="1291" max="1292" width="9.140625" style="94" customWidth="1"/>
    <col min="1293" max="1293" width="9.42578125" style="94" customWidth="1"/>
    <col min="1294" max="1294" width="9.140625" style="94"/>
    <col min="1295" max="1295" width="13.28515625" style="94" customWidth="1"/>
    <col min="1296" max="1542" width="9.140625" style="94"/>
    <col min="1543" max="1543" width="29.85546875" style="94" customWidth="1"/>
    <col min="1544" max="1544" width="2.7109375" style="94" customWidth="1"/>
    <col min="1545" max="1545" width="18.7109375" style="94" customWidth="1"/>
    <col min="1546" max="1546" width="9" style="94" customWidth="1"/>
    <col min="1547" max="1548" width="9.140625" style="94" customWidth="1"/>
    <col min="1549" max="1549" width="9.42578125" style="94" customWidth="1"/>
    <col min="1550" max="1550" width="9.140625" style="94"/>
    <col min="1551" max="1551" width="13.28515625" style="94" customWidth="1"/>
    <col min="1552" max="1798" width="9.140625" style="94"/>
    <col min="1799" max="1799" width="29.85546875" style="94" customWidth="1"/>
    <col min="1800" max="1800" width="2.7109375" style="94" customWidth="1"/>
    <col min="1801" max="1801" width="18.7109375" style="94" customWidth="1"/>
    <col min="1802" max="1802" width="9" style="94" customWidth="1"/>
    <col min="1803" max="1804" width="9.140625" style="94" customWidth="1"/>
    <col min="1805" max="1805" width="9.42578125" style="94" customWidth="1"/>
    <col min="1806" max="1806" width="9.140625" style="94"/>
    <col min="1807" max="1807" width="13.28515625" style="94" customWidth="1"/>
    <col min="1808" max="2054" width="9.140625" style="94"/>
    <col min="2055" max="2055" width="29.85546875" style="94" customWidth="1"/>
    <col min="2056" max="2056" width="2.7109375" style="94" customWidth="1"/>
    <col min="2057" max="2057" width="18.7109375" style="94" customWidth="1"/>
    <col min="2058" max="2058" width="9" style="94" customWidth="1"/>
    <col min="2059" max="2060" width="9.140625" style="94" customWidth="1"/>
    <col min="2061" max="2061" width="9.42578125" style="94" customWidth="1"/>
    <col min="2062" max="2062" width="9.140625" style="94"/>
    <col min="2063" max="2063" width="13.28515625" style="94" customWidth="1"/>
    <col min="2064" max="2310" width="9.140625" style="94"/>
    <col min="2311" max="2311" width="29.85546875" style="94" customWidth="1"/>
    <col min="2312" max="2312" width="2.7109375" style="94" customWidth="1"/>
    <col min="2313" max="2313" width="18.7109375" style="94" customWidth="1"/>
    <col min="2314" max="2314" width="9" style="94" customWidth="1"/>
    <col min="2315" max="2316" width="9.140625" style="94" customWidth="1"/>
    <col min="2317" max="2317" width="9.42578125" style="94" customWidth="1"/>
    <col min="2318" max="2318" width="9.140625" style="94"/>
    <col min="2319" max="2319" width="13.28515625" style="94" customWidth="1"/>
    <col min="2320" max="2566" width="9.140625" style="94"/>
    <col min="2567" max="2567" width="29.85546875" style="94" customWidth="1"/>
    <col min="2568" max="2568" width="2.7109375" style="94" customWidth="1"/>
    <col min="2569" max="2569" width="18.7109375" style="94" customWidth="1"/>
    <col min="2570" max="2570" width="9" style="94" customWidth="1"/>
    <col min="2571" max="2572" width="9.140625" style="94" customWidth="1"/>
    <col min="2573" max="2573" width="9.42578125" style="94" customWidth="1"/>
    <col min="2574" max="2574" width="9.140625" style="94"/>
    <col min="2575" max="2575" width="13.28515625" style="94" customWidth="1"/>
    <col min="2576" max="2822" width="9.140625" style="94"/>
    <col min="2823" max="2823" width="29.85546875" style="94" customWidth="1"/>
    <col min="2824" max="2824" width="2.7109375" style="94" customWidth="1"/>
    <col min="2825" max="2825" width="18.7109375" style="94" customWidth="1"/>
    <col min="2826" max="2826" width="9" style="94" customWidth="1"/>
    <col min="2827" max="2828" width="9.140625" style="94" customWidth="1"/>
    <col min="2829" max="2829" width="9.42578125" style="94" customWidth="1"/>
    <col min="2830" max="2830" width="9.140625" style="94"/>
    <col min="2831" max="2831" width="13.28515625" style="94" customWidth="1"/>
    <col min="2832" max="3078" width="9.140625" style="94"/>
    <col min="3079" max="3079" width="29.85546875" style="94" customWidth="1"/>
    <col min="3080" max="3080" width="2.7109375" style="94" customWidth="1"/>
    <col min="3081" max="3081" width="18.7109375" style="94" customWidth="1"/>
    <col min="3082" max="3082" width="9" style="94" customWidth="1"/>
    <col min="3083" max="3084" width="9.140625" style="94" customWidth="1"/>
    <col min="3085" max="3085" width="9.42578125" style="94" customWidth="1"/>
    <col min="3086" max="3086" width="9.140625" style="94"/>
    <col min="3087" max="3087" width="13.28515625" style="94" customWidth="1"/>
    <col min="3088" max="3334" width="9.140625" style="94"/>
    <col min="3335" max="3335" width="29.85546875" style="94" customWidth="1"/>
    <col min="3336" max="3336" width="2.7109375" style="94" customWidth="1"/>
    <col min="3337" max="3337" width="18.7109375" style="94" customWidth="1"/>
    <col min="3338" max="3338" width="9" style="94" customWidth="1"/>
    <col min="3339" max="3340" width="9.140625" style="94" customWidth="1"/>
    <col min="3341" max="3341" width="9.42578125" style="94" customWidth="1"/>
    <col min="3342" max="3342" width="9.140625" style="94"/>
    <col min="3343" max="3343" width="13.28515625" style="94" customWidth="1"/>
    <col min="3344" max="3590" width="9.140625" style="94"/>
    <col min="3591" max="3591" width="29.85546875" style="94" customWidth="1"/>
    <col min="3592" max="3592" width="2.7109375" style="94" customWidth="1"/>
    <col min="3593" max="3593" width="18.7109375" style="94" customWidth="1"/>
    <col min="3594" max="3594" width="9" style="94" customWidth="1"/>
    <col min="3595" max="3596" width="9.140625" style="94" customWidth="1"/>
    <col min="3597" max="3597" width="9.42578125" style="94" customWidth="1"/>
    <col min="3598" max="3598" width="9.140625" style="94"/>
    <col min="3599" max="3599" width="13.28515625" style="94" customWidth="1"/>
    <col min="3600" max="3846" width="9.140625" style="94"/>
    <col min="3847" max="3847" width="29.85546875" style="94" customWidth="1"/>
    <col min="3848" max="3848" width="2.7109375" style="94" customWidth="1"/>
    <col min="3849" max="3849" width="18.7109375" style="94" customWidth="1"/>
    <col min="3850" max="3850" width="9" style="94" customWidth="1"/>
    <col min="3851" max="3852" width="9.140625" style="94" customWidth="1"/>
    <col min="3853" max="3853" width="9.42578125" style="94" customWidth="1"/>
    <col min="3854" max="3854" width="9.140625" style="94"/>
    <col min="3855" max="3855" width="13.28515625" style="94" customWidth="1"/>
    <col min="3856" max="4102" width="9.140625" style="94"/>
    <col min="4103" max="4103" width="29.85546875" style="94" customWidth="1"/>
    <col min="4104" max="4104" width="2.7109375" style="94" customWidth="1"/>
    <col min="4105" max="4105" width="18.7109375" style="94" customWidth="1"/>
    <col min="4106" max="4106" width="9" style="94" customWidth="1"/>
    <col min="4107" max="4108" width="9.140625" style="94" customWidth="1"/>
    <col min="4109" max="4109" width="9.42578125" style="94" customWidth="1"/>
    <col min="4110" max="4110" width="9.140625" style="94"/>
    <col min="4111" max="4111" width="13.28515625" style="94" customWidth="1"/>
    <col min="4112" max="4358" width="9.140625" style="94"/>
    <col min="4359" max="4359" width="29.85546875" style="94" customWidth="1"/>
    <col min="4360" max="4360" width="2.7109375" style="94" customWidth="1"/>
    <col min="4361" max="4361" width="18.7109375" style="94" customWidth="1"/>
    <col min="4362" max="4362" width="9" style="94" customWidth="1"/>
    <col min="4363" max="4364" width="9.140625" style="94" customWidth="1"/>
    <col min="4365" max="4365" width="9.42578125" style="94" customWidth="1"/>
    <col min="4366" max="4366" width="9.140625" style="94"/>
    <col min="4367" max="4367" width="13.28515625" style="94" customWidth="1"/>
    <col min="4368" max="4614" width="9.140625" style="94"/>
    <col min="4615" max="4615" width="29.85546875" style="94" customWidth="1"/>
    <col min="4616" max="4616" width="2.7109375" style="94" customWidth="1"/>
    <col min="4617" max="4617" width="18.7109375" style="94" customWidth="1"/>
    <col min="4618" max="4618" width="9" style="94" customWidth="1"/>
    <col min="4619" max="4620" width="9.140625" style="94" customWidth="1"/>
    <col min="4621" max="4621" width="9.42578125" style="94" customWidth="1"/>
    <col min="4622" max="4622" width="9.140625" style="94"/>
    <col min="4623" max="4623" width="13.28515625" style="94" customWidth="1"/>
    <col min="4624" max="4870" width="9.140625" style="94"/>
    <col min="4871" max="4871" width="29.85546875" style="94" customWidth="1"/>
    <col min="4872" max="4872" width="2.7109375" style="94" customWidth="1"/>
    <col min="4873" max="4873" width="18.7109375" style="94" customWidth="1"/>
    <col min="4874" max="4874" width="9" style="94" customWidth="1"/>
    <col min="4875" max="4876" width="9.140625" style="94" customWidth="1"/>
    <col min="4877" max="4877" width="9.42578125" style="94" customWidth="1"/>
    <col min="4878" max="4878" width="9.140625" style="94"/>
    <col min="4879" max="4879" width="13.28515625" style="94" customWidth="1"/>
    <col min="4880" max="5126" width="9.140625" style="94"/>
    <col min="5127" max="5127" width="29.85546875" style="94" customWidth="1"/>
    <col min="5128" max="5128" width="2.7109375" style="94" customWidth="1"/>
    <col min="5129" max="5129" width="18.7109375" style="94" customWidth="1"/>
    <col min="5130" max="5130" width="9" style="94" customWidth="1"/>
    <col min="5131" max="5132" width="9.140625" style="94" customWidth="1"/>
    <col min="5133" max="5133" width="9.42578125" style="94" customWidth="1"/>
    <col min="5134" max="5134" width="9.140625" style="94"/>
    <col min="5135" max="5135" width="13.28515625" style="94" customWidth="1"/>
    <col min="5136" max="5382" width="9.140625" style="94"/>
    <col min="5383" max="5383" width="29.85546875" style="94" customWidth="1"/>
    <col min="5384" max="5384" width="2.7109375" style="94" customWidth="1"/>
    <col min="5385" max="5385" width="18.7109375" style="94" customWidth="1"/>
    <col min="5386" max="5386" width="9" style="94" customWidth="1"/>
    <col min="5387" max="5388" width="9.140625" style="94" customWidth="1"/>
    <col min="5389" max="5389" width="9.42578125" style="94" customWidth="1"/>
    <col min="5390" max="5390" width="9.140625" style="94"/>
    <col min="5391" max="5391" width="13.28515625" style="94" customWidth="1"/>
    <col min="5392" max="5638" width="9.140625" style="94"/>
    <col min="5639" max="5639" width="29.85546875" style="94" customWidth="1"/>
    <col min="5640" max="5640" width="2.7109375" style="94" customWidth="1"/>
    <col min="5641" max="5641" width="18.7109375" style="94" customWidth="1"/>
    <col min="5642" max="5642" width="9" style="94" customWidth="1"/>
    <col min="5643" max="5644" width="9.140625" style="94" customWidth="1"/>
    <col min="5645" max="5645" width="9.42578125" style="94" customWidth="1"/>
    <col min="5646" max="5646" width="9.140625" style="94"/>
    <col min="5647" max="5647" width="13.28515625" style="94" customWidth="1"/>
    <col min="5648" max="5894" width="9.140625" style="94"/>
    <col min="5895" max="5895" width="29.85546875" style="94" customWidth="1"/>
    <col min="5896" max="5896" width="2.7109375" style="94" customWidth="1"/>
    <col min="5897" max="5897" width="18.7109375" style="94" customWidth="1"/>
    <col min="5898" max="5898" width="9" style="94" customWidth="1"/>
    <col min="5899" max="5900" width="9.140625" style="94" customWidth="1"/>
    <col min="5901" max="5901" width="9.42578125" style="94" customWidth="1"/>
    <col min="5902" max="5902" width="9.140625" style="94"/>
    <col min="5903" max="5903" width="13.28515625" style="94" customWidth="1"/>
    <col min="5904" max="6150" width="9.140625" style="94"/>
    <col min="6151" max="6151" width="29.85546875" style="94" customWidth="1"/>
    <col min="6152" max="6152" width="2.7109375" style="94" customWidth="1"/>
    <col min="6153" max="6153" width="18.7109375" style="94" customWidth="1"/>
    <col min="6154" max="6154" width="9" style="94" customWidth="1"/>
    <col min="6155" max="6156" width="9.140625" style="94" customWidth="1"/>
    <col min="6157" max="6157" width="9.42578125" style="94" customWidth="1"/>
    <col min="6158" max="6158" width="9.140625" style="94"/>
    <col min="6159" max="6159" width="13.28515625" style="94" customWidth="1"/>
    <col min="6160" max="6406" width="9.140625" style="94"/>
    <col min="6407" max="6407" width="29.85546875" style="94" customWidth="1"/>
    <col min="6408" max="6408" width="2.7109375" style="94" customWidth="1"/>
    <col min="6409" max="6409" width="18.7109375" style="94" customWidth="1"/>
    <col min="6410" max="6410" width="9" style="94" customWidth="1"/>
    <col min="6411" max="6412" width="9.140625" style="94" customWidth="1"/>
    <col min="6413" max="6413" width="9.42578125" style="94" customWidth="1"/>
    <col min="6414" max="6414" width="9.140625" style="94"/>
    <col min="6415" max="6415" width="13.28515625" style="94" customWidth="1"/>
    <col min="6416" max="6662" width="9.140625" style="94"/>
    <col min="6663" max="6663" width="29.85546875" style="94" customWidth="1"/>
    <col min="6664" max="6664" width="2.7109375" style="94" customWidth="1"/>
    <col min="6665" max="6665" width="18.7109375" style="94" customWidth="1"/>
    <col min="6666" max="6666" width="9" style="94" customWidth="1"/>
    <col min="6667" max="6668" width="9.140625" style="94" customWidth="1"/>
    <col min="6669" max="6669" width="9.42578125" style="94" customWidth="1"/>
    <col min="6670" max="6670" width="9.140625" style="94"/>
    <col min="6671" max="6671" width="13.28515625" style="94" customWidth="1"/>
    <col min="6672" max="6918" width="9.140625" style="94"/>
    <col min="6919" max="6919" width="29.85546875" style="94" customWidth="1"/>
    <col min="6920" max="6920" width="2.7109375" style="94" customWidth="1"/>
    <col min="6921" max="6921" width="18.7109375" style="94" customWidth="1"/>
    <col min="6922" max="6922" width="9" style="94" customWidth="1"/>
    <col min="6923" max="6924" width="9.140625" style="94" customWidth="1"/>
    <col min="6925" max="6925" width="9.42578125" style="94" customWidth="1"/>
    <col min="6926" max="6926" width="9.140625" style="94"/>
    <col min="6927" max="6927" width="13.28515625" style="94" customWidth="1"/>
    <col min="6928" max="7174" width="9.140625" style="94"/>
    <col min="7175" max="7175" width="29.85546875" style="94" customWidth="1"/>
    <col min="7176" max="7176" width="2.7109375" style="94" customWidth="1"/>
    <col min="7177" max="7177" width="18.7109375" style="94" customWidth="1"/>
    <col min="7178" max="7178" width="9" style="94" customWidth="1"/>
    <col min="7179" max="7180" width="9.140625" style="94" customWidth="1"/>
    <col min="7181" max="7181" width="9.42578125" style="94" customWidth="1"/>
    <col min="7182" max="7182" width="9.140625" style="94"/>
    <col min="7183" max="7183" width="13.28515625" style="94" customWidth="1"/>
    <col min="7184" max="7430" width="9.140625" style="94"/>
    <col min="7431" max="7431" width="29.85546875" style="94" customWidth="1"/>
    <col min="7432" max="7432" width="2.7109375" style="94" customWidth="1"/>
    <col min="7433" max="7433" width="18.7109375" style="94" customWidth="1"/>
    <col min="7434" max="7434" width="9" style="94" customWidth="1"/>
    <col min="7435" max="7436" width="9.140625" style="94" customWidth="1"/>
    <col min="7437" max="7437" width="9.42578125" style="94" customWidth="1"/>
    <col min="7438" max="7438" width="9.140625" style="94"/>
    <col min="7439" max="7439" width="13.28515625" style="94" customWidth="1"/>
    <col min="7440" max="7686" width="9.140625" style="94"/>
    <col min="7687" max="7687" width="29.85546875" style="94" customWidth="1"/>
    <col min="7688" max="7688" width="2.7109375" style="94" customWidth="1"/>
    <col min="7689" max="7689" width="18.7109375" style="94" customWidth="1"/>
    <col min="7690" max="7690" width="9" style="94" customWidth="1"/>
    <col min="7691" max="7692" width="9.140625" style="94" customWidth="1"/>
    <col min="7693" max="7693" width="9.42578125" style="94" customWidth="1"/>
    <col min="7694" max="7694" width="9.140625" style="94"/>
    <col min="7695" max="7695" width="13.28515625" style="94" customWidth="1"/>
    <col min="7696" max="7942" width="9.140625" style="94"/>
    <col min="7943" max="7943" width="29.85546875" style="94" customWidth="1"/>
    <col min="7944" max="7944" width="2.7109375" style="94" customWidth="1"/>
    <col min="7945" max="7945" width="18.7109375" style="94" customWidth="1"/>
    <col min="7946" max="7946" width="9" style="94" customWidth="1"/>
    <col min="7947" max="7948" width="9.140625" style="94" customWidth="1"/>
    <col min="7949" max="7949" width="9.42578125" style="94" customWidth="1"/>
    <col min="7950" max="7950" width="9.140625" style="94"/>
    <col min="7951" max="7951" width="13.28515625" style="94" customWidth="1"/>
    <col min="7952" max="8198" width="9.140625" style="94"/>
    <col min="8199" max="8199" width="29.85546875" style="94" customWidth="1"/>
    <col min="8200" max="8200" width="2.7109375" style="94" customWidth="1"/>
    <col min="8201" max="8201" width="18.7109375" style="94" customWidth="1"/>
    <col min="8202" max="8202" width="9" style="94" customWidth="1"/>
    <col min="8203" max="8204" width="9.140625" style="94" customWidth="1"/>
    <col min="8205" max="8205" width="9.42578125" style="94" customWidth="1"/>
    <col min="8206" max="8206" width="9.140625" style="94"/>
    <col min="8207" max="8207" width="13.28515625" style="94" customWidth="1"/>
    <col min="8208" max="8454" width="9.140625" style="94"/>
    <col min="8455" max="8455" width="29.85546875" style="94" customWidth="1"/>
    <col min="8456" max="8456" width="2.7109375" style="94" customWidth="1"/>
    <col min="8457" max="8457" width="18.7109375" style="94" customWidth="1"/>
    <col min="8458" max="8458" width="9" style="94" customWidth="1"/>
    <col min="8459" max="8460" width="9.140625" style="94" customWidth="1"/>
    <col min="8461" max="8461" width="9.42578125" style="94" customWidth="1"/>
    <col min="8462" max="8462" width="9.140625" style="94"/>
    <col min="8463" max="8463" width="13.28515625" style="94" customWidth="1"/>
    <col min="8464" max="8710" width="9.140625" style="94"/>
    <col min="8711" max="8711" width="29.85546875" style="94" customWidth="1"/>
    <col min="8712" max="8712" width="2.7109375" style="94" customWidth="1"/>
    <col min="8713" max="8713" width="18.7109375" style="94" customWidth="1"/>
    <col min="8714" max="8714" width="9" style="94" customWidth="1"/>
    <col min="8715" max="8716" width="9.140625" style="94" customWidth="1"/>
    <col min="8717" max="8717" width="9.42578125" style="94" customWidth="1"/>
    <col min="8718" max="8718" width="9.140625" style="94"/>
    <col min="8719" max="8719" width="13.28515625" style="94" customWidth="1"/>
    <col min="8720" max="8966" width="9.140625" style="94"/>
    <col min="8967" max="8967" width="29.85546875" style="94" customWidth="1"/>
    <col min="8968" max="8968" width="2.7109375" style="94" customWidth="1"/>
    <col min="8969" max="8969" width="18.7109375" style="94" customWidth="1"/>
    <col min="8970" max="8970" width="9" style="94" customWidth="1"/>
    <col min="8971" max="8972" width="9.140625" style="94" customWidth="1"/>
    <col min="8973" max="8973" width="9.42578125" style="94" customWidth="1"/>
    <col min="8974" max="8974" width="9.140625" style="94"/>
    <col min="8975" max="8975" width="13.28515625" style="94" customWidth="1"/>
    <col min="8976" max="9222" width="9.140625" style="94"/>
    <col min="9223" max="9223" width="29.85546875" style="94" customWidth="1"/>
    <col min="9224" max="9224" width="2.7109375" style="94" customWidth="1"/>
    <col min="9225" max="9225" width="18.7109375" style="94" customWidth="1"/>
    <col min="9226" max="9226" width="9" style="94" customWidth="1"/>
    <col min="9227" max="9228" width="9.140625" style="94" customWidth="1"/>
    <col min="9229" max="9229" width="9.42578125" style="94" customWidth="1"/>
    <col min="9230" max="9230" width="9.140625" style="94"/>
    <col min="9231" max="9231" width="13.28515625" style="94" customWidth="1"/>
    <col min="9232" max="9478" width="9.140625" style="94"/>
    <col min="9479" max="9479" width="29.85546875" style="94" customWidth="1"/>
    <col min="9480" max="9480" width="2.7109375" style="94" customWidth="1"/>
    <col min="9481" max="9481" width="18.7109375" style="94" customWidth="1"/>
    <col min="9482" max="9482" width="9" style="94" customWidth="1"/>
    <col min="9483" max="9484" width="9.140625" style="94" customWidth="1"/>
    <col min="9485" max="9485" width="9.42578125" style="94" customWidth="1"/>
    <col min="9486" max="9486" width="9.140625" style="94"/>
    <col min="9487" max="9487" width="13.28515625" style="94" customWidth="1"/>
    <col min="9488" max="9734" width="9.140625" style="94"/>
    <col min="9735" max="9735" width="29.85546875" style="94" customWidth="1"/>
    <col min="9736" max="9736" width="2.7109375" style="94" customWidth="1"/>
    <col min="9737" max="9737" width="18.7109375" style="94" customWidth="1"/>
    <col min="9738" max="9738" width="9" style="94" customWidth="1"/>
    <col min="9739" max="9740" width="9.140625" style="94" customWidth="1"/>
    <col min="9741" max="9741" width="9.42578125" style="94" customWidth="1"/>
    <col min="9742" max="9742" width="9.140625" style="94"/>
    <col min="9743" max="9743" width="13.28515625" style="94" customWidth="1"/>
    <col min="9744" max="9990" width="9.140625" style="94"/>
    <col min="9991" max="9991" width="29.85546875" style="94" customWidth="1"/>
    <col min="9992" max="9992" width="2.7109375" style="94" customWidth="1"/>
    <col min="9993" max="9993" width="18.7109375" style="94" customWidth="1"/>
    <col min="9994" max="9994" width="9" style="94" customWidth="1"/>
    <col min="9995" max="9996" width="9.140625" style="94" customWidth="1"/>
    <col min="9997" max="9997" width="9.42578125" style="94" customWidth="1"/>
    <col min="9998" max="9998" width="9.140625" style="94"/>
    <col min="9999" max="9999" width="13.28515625" style="94" customWidth="1"/>
    <col min="10000" max="10246" width="9.140625" style="94"/>
    <col min="10247" max="10247" width="29.85546875" style="94" customWidth="1"/>
    <col min="10248" max="10248" width="2.7109375" style="94" customWidth="1"/>
    <col min="10249" max="10249" width="18.7109375" style="94" customWidth="1"/>
    <col min="10250" max="10250" width="9" style="94" customWidth="1"/>
    <col min="10251" max="10252" width="9.140625" style="94" customWidth="1"/>
    <col min="10253" max="10253" width="9.42578125" style="94" customWidth="1"/>
    <col min="10254" max="10254" width="9.140625" style="94"/>
    <col min="10255" max="10255" width="13.28515625" style="94" customWidth="1"/>
    <col min="10256" max="10502" width="9.140625" style="94"/>
    <col min="10503" max="10503" width="29.85546875" style="94" customWidth="1"/>
    <col min="10504" max="10504" width="2.7109375" style="94" customWidth="1"/>
    <col min="10505" max="10505" width="18.7109375" style="94" customWidth="1"/>
    <col min="10506" max="10506" width="9" style="94" customWidth="1"/>
    <col min="10507" max="10508" width="9.140625" style="94" customWidth="1"/>
    <col min="10509" max="10509" width="9.42578125" style="94" customWidth="1"/>
    <col min="10510" max="10510" width="9.140625" style="94"/>
    <col min="10511" max="10511" width="13.28515625" style="94" customWidth="1"/>
    <col min="10512" max="10758" width="9.140625" style="94"/>
    <col min="10759" max="10759" width="29.85546875" style="94" customWidth="1"/>
    <col min="10760" max="10760" width="2.7109375" style="94" customWidth="1"/>
    <col min="10761" max="10761" width="18.7109375" style="94" customWidth="1"/>
    <col min="10762" max="10762" width="9" style="94" customWidth="1"/>
    <col min="10763" max="10764" width="9.140625" style="94" customWidth="1"/>
    <col min="10765" max="10765" width="9.42578125" style="94" customWidth="1"/>
    <col min="10766" max="10766" width="9.140625" style="94"/>
    <col min="10767" max="10767" width="13.28515625" style="94" customWidth="1"/>
    <col min="10768" max="11014" width="9.140625" style="94"/>
    <col min="11015" max="11015" width="29.85546875" style="94" customWidth="1"/>
    <col min="11016" max="11016" width="2.7109375" style="94" customWidth="1"/>
    <col min="11017" max="11017" width="18.7109375" style="94" customWidth="1"/>
    <col min="11018" max="11018" width="9" style="94" customWidth="1"/>
    <col min="11019" max="11020" width="9.140625" style="94" customWidth="1"/>
    <col min="11021" max="11021" width="9.42578125" style="94" customWidth="1"/>
    <col min="11022" max="11022" width="9.140625" style="94"/>
    <col min="11023" max="11023" width="13.28515625" style="94" customWidth="1"/>
    <col min="11024" max="11270" width="9.140625" style="94"/>
    <col min="11271" max="11271" width="29.85546875" style="94" customWidth="1"/>
    <col min="11272" max="11272" width="2.7109375" style="94" customWidth="1"/>
    <col min="11273" max="11273" width="18.7109375" style="94" customWidth="1"/>
    <col min="11274" max="11274" width="9" style="94" customWidth="1"/>
    <col min="11275" max="11276" width="9.140625" style="94" customWidth="1"/>
    <col min="11277" max="11277" width="9.42578125" style="94" customWidth="1"/>
    <col min="11278" max="11278" width="9.140625" style="94"/>
    <col min="11279" max="11279" width="13.28515625" style="94" customWidth="1"/>
    <col min="11280" max="11526" width="9.140625" style="94"/>
    <col min="11527" max="11527" width="29.85546875" style="94" customWidth="1"/>
    <col min="11528" max="11528" width="2.7109375" style="94" customWidth="1"/>
    <col min="11529" max="11529" width="18.7109375" style="94" customWidth="1"/>
    <col min="11530" max="11530" width="9" style="94" customWidth="1"/>
    <col min="11531" max="11532" width="9.140625" style="94" customWidth="1"/>
    <col min="11533" max="11533" width="9.42578125" style="94" customWidth="1"/>
    <col min="11534" max="11534" width="9.140625" style="94"/>
    <col min="11535" max="11535" width="13.28515625" style="94" customWidth="1"/>
    <col min="11536" max="11782" width="9.140625" style="94"/>
    <col min="11783" max="11783" width="29.85546875" style="94" customWidth="1"/>
    <col min="11784" max="11784" width="2.7109375" style="94" customWidth="1"/>
    <col min="11785" max="11785" width="18.7109375" style="94" customWidth="1"/>
    <col min="11786" max="11786" width="9" style="94" customWidth="1"/>
    <col min="11787" max="11788" width="9.140625" style="94" customWidth="1"/>
    <col min="11789" max="11789" width="9.42578125" style="94" customWidth="1"/>
    <col min="11790" max="11790" width="9.140625" style="94"/>
    <col min="11791" max="11791" width="13.28515625" style="94" customWidth="1"/>
    <col min="11792" max="12038" width="9.140625" style="94"/>
    <col min="12039" max="12039" width="29.85546875" style="94" customWidth="1"/>
    <col min="12040" max="12040" width="2.7109375" style="94" customWidth="1"/>
    <col min="12041" max="12041" width="18.7109375" style="94" customWidth="1"/>
    <col min="12042" max="12042" width="9" style="94" customWidth="1"/>
    <col min="12043" max="12044" width="9.140625" style="94" customWidth="1"/>
    <col min="12045" max="12045" width="9.42578125" style="94" customWidth="1"/>
    <col min="12046" max="12046" width="9.140625" style="94"/>
    <col min="12047" max="12047" width="13.28515625" style="94" customWidth="1"/>
    <col min="12048" max="12294" width="9.140625" style="94"/>
    <col min="12295" max="12295" width="29.85546875" style="94" customWidth="1"/>
    <col min="12296" max="12296" width="2.7109375" style="94" customWidth="1"/>
    <col min="12297" max="12297" width="18.7109375" style="94" customWidth="1"/>
    <col min="12298" max="12298" width="9" style="94" customWidth="1"/>
    <col min="12299" max="12300" width="9.140625" style="94" customWidth="1"/>
    <col min="12301" max="12301" width="9.42578125" style="94" customWidth="1"/>
    <col min="12302" max="12302" width="9.140625" style="94"/>
    <col min="12303" max="12303" width="13.28515625" style="94" customWidth="1"/>
    <col min="12304" max="12550" width="9.140625" style="94"/>
    <col min="12551" max="12551" width="29.85546875" style="94" customWidth="1"/>
    <col min="12552" max="12552" width="2.7109375" style="94" customWidth="1"/>
    <col min="12553" max="12553" width="18.7109375" style="94" customWidth="1"/>
    <col min="12554" max="12554" width="9" style="94" customWidth="1"/>
    <col min="12555" max="12556" width="9.140625" style="94" customWidth="1"/>
    <col min="12557" max="12557" width="9.42578125" style="94" customWidth="1"/>
    <col min="12558" max="12558" width="9.140625" style="94"/>
    <col min="12559" max="12559" width="13.28515625" style="94" customWidth="1"/>
    <col min="12560" max="12806" width="9.140625" style="94"/>
    <col min="12807" max="12807" width="29.85546875" style="94" customWidth="1"/>
    <col min="12808" max="12808" width="2.7109375" style="94" customWidth="1"/>
    <col min="12809" max="12809" width="18.7109375" style="94" customWidth="1"/>
    <col min="12810" max="12810" width="9" style="94" customWidth="1"/>
    <col min="12811" max="12812" width="9.140625" style="94" customWidth="1"/>
    <col min="12813" max="12813" width="9.42578125" style="94" customWidth="1"/>
    <col min="12814" max="12814" width="9.140625" style="94"/>
    <col min="12815" max="12815" width="13.28515625" style="94" customWidth="1"/>
    <col min="12816" max="13062" width="9.140625" style="94"/>
    <col min="13063" max="13063" width="29.85546875" style="94" customWidth="1"/>
    <col min="13064" max="13064" width="2.7109375" style="94" customWidth="1"/>
    <col min="13065" max="13065" width="18.7109375" style="94" customWidth="1"/>
    <col min="13066" max="13066" width="9" style="94" customWidth="1"/>
    <col min="13067" max="13068" width="9.140625" style="94" customWidth="1"/>
    <col min="13069" max="13069" width="9.42578125" style="94" customWidth="1"/>
    <col min="13070" max="13070" width="9.140625" style="94"/>
    <col min="13071" max="13071" width="13.28515625" style="94" customWidth="1"/>
    <col min="13072" max="13318" width="9.140625" style="94"/>
    <col min="13319" max="13319" width="29.85546875" style="94" customWidth="1"/>
    <col min="13320" max="13320" width="2.7109375" style="94" customWidth="1"/>
    <col min="13321" max="13321" width="18.7109375" style="94" customWidth="1"/>
    <col min="13322" max="13322" width="9" style="94" customWidth="1"/>
    <col min="13323" max="13324" width="9.140625" style="94" customWidth="1"/>
    <col min="13325" max="13325" width="9.42578125" style="94" customWidth="1"/>
    <col min="13326" max="13326" width="9.140625" style="94"/>
    <col min="13327" max="13327" width="13.28515625" style="94" customWidth="1"/>
    <col min="13328" max="13574" width="9.140625" style="94"/>
    <col min="13575" max="13575" width="29.85546875" style="94" customWidth="1"/>
    <col min="13576" max="13576" width="2.7109375" style="94" customWidth="1"/>
    <col min="13577" max="13577" width="18.7109375" style="94" customWidth="1"/>
    <col min="13578" max="13578" width="9" style="94" customWidth="1"/>
    <col min="13579" max="13580" width="9.140625" style="94" customWidth="1"/>
    <col min="13581" max="13581" width="9.42578125" style="94" customWidth="1"/>
    <col min="13582" max="13582" width="9.140625" style="94"/>
    <col min="13583" max="13583" width="13.28515625" style="94" customWidth="1"/>
    <col min="13584" max="13830" width="9.140625" style="94"/>
    <col min="13831" max="13831" width="29.85546875" style="94" customWidth="1"/>
    <col min="13832" max="13832" width="2.7109375" style="94" customWidth="1"/>
    <col min="13833" max="13833" width="18.7109375" style="94" customWidth="1"/>
    <col min="13834" max="13834" width="9" style="94" customWidth="1"/>
    <col min="13835" max="13836" width="9.140625" style="94" customWidth="1"/>
    <col min="13837" max="13837" width="9.42578125" style="94" customWidth="1"/>
    <col min="13838" max="13838" width="9.140625" style="94"/>
    <col min="13839" max="13839" width="13.28515625" style="94" customWidth="1"/>
    <col min="13840" max="14086" width="9.140625" style="94"/>
    <col min="14087" max="14087" width="29.85546875" style="94" customWidth="1"/>
    <col min="14088" max="14088" width="2.7109375" style="94" customWidth="1"/>
    <col min="14089" max="14089" width="18.7109375" style="94" customWidth="1"/>
    <col min="14090" max="14090" width="9" style="94" customWidth="1"/>
    <col min="14091" max="14092" width="9.140625" style="94" customWidth="1"/>
    <col min="14093" max="14093" width="9.42578125" style="94" customWidth="1"/>
    <col min="14094" max="14094" width="9.140625" style="94"/>
    <col min="14095" max="14095" width="13.28515625" style="94" customWidth="1"/>
    <col min="14096" max="14342" width="9.140625" style="94"/>
    <col min="14343" max="14343" width="29.85546875" style="94" customWidth="1"/>
    <col min="14344" max="14344" width="2.7109375" style="94" customWidth="1"/>
    <col min="14345" max="14345" width="18.7109375" style="94" customWidth="1"/>
    <col min="14346" max="14346" width="9" style="94" customWidth="1"/>
    <col min="14347" max="14348" width="9.140625" style="94" customWidth="1"/>
    <col min="14349" max="14349" width="9.42578125" style="94" customWidth="1"/>
    <col min="14350" max="14350" width="9.140625" style="94"/>
    <col min="14351" max="14351" width="13.28515625" style="94" customWidth="1"/>
    <col min="14352" max="14598" width="9.140625" style="94"/>
    <col min="14599" max="14599" width="29.85546875" style="94" customWidth="1"/>
    <col min="14600" max="14600" width="2.7109375" style="94" customWidth="1"/>
    <col min="14601" max="14601" width="18.7109375" style="94" customWidth="1"/>
    <col min="14602" max="14602" width="9" style="94" customWidth="1"/>
    <col min="14603" max="14604" width="9.140625" style="94" customWidth="1"/>
    <col min="14605" max="14605" width="9.42578125" style="94" customWidth="1"/>
    <col min="14606" max="14606" width="9.140625" style="94"/>
    <col min="14607" max="14607" width="13.28515625" style="94" customWidth="1"/>
    <col min="14608" max="14854" width="9.140625" style="94"/>
    <col min="14855" max="14855" width="29.85546875" style="94" customWidth="1"/>
    <col min="14856" max="14856" width="2.7109375" style="94" customWidth="1"/>
    <col min="14857" max="14857" width="18.7109375" style="94" customWidth="1"/>
    <col min="14858" max="14858" width="9" style="94" customWidth="1"/>
    <col min="14859" max="14860" width="9.140625" style="94" customWidth="1"/>
    <col min="14861" max="14861" width="9.42578125" style="94" customWidth="1"/>
    <col min="14862" max="14862" width="9.140625" style="94"/>
    <col min="14863" max="14863" width="13.28515625" style="94" customWidth="1"/>
    <col min="14864" max="15110" width="9.140625" style="94"/>
    <col min="15111" max="15111" width="29.85546875" style="94" customWidth="1"/>
    <col min="15112" max="15112" width="2.7109375" style="94" customWidth="1"/>
    <col min="15113" max="15113" width="18.7109375" style="94" customWidth="1"/>
    <col min="15114" max="15114" width="9" style="94" customWidth="1"/>
    <col min="15115" max="15116" width="9.140625" style="94" customWidth="1"/>
    <col min="15117" max="15117" width="9.42578125" style="94" customWidth="1"/>
    <col min="15118" max="15118" width="9.140625" style="94"/>
    <col min="15119" max="15119" width="13.28515625" style="94" customWidth="1"/>
    <col min="15120" max="15366" width="9.140625" style="94"/>
    <col min="15367" max="15367" width="29.85546875" style="94" customWidth="1"/>
    <col min="15368" max="15368" width="2.7109375" style="94" customWidth="1"/>
    <col min="15369" max="15369" width="18.7109375" style="94" customWidth="1"/>
    <col min="15370" max="15370" width="9" style="94" customWidth="1"/>
    <col min="15371" max="15372" width="9.140625" style="94" customWidth="1"/>
    <col min="15373" max="15373" width="9.42578125" style="94" customWidth="1"/>
    <col min="15374" max="15374" width="9.140625" style="94"/>
    <col min="15375" max="15375" width="13.28515625" style="94" customWidth="1"/>
    <col min="15376" max="15622" width="9.140625" style="94"/>
    <col min="15623" max="15623" width="29.85546875" style="94" customWidth="1"/>
    <col min="15624" max="15624" width="2.7109375" style="94" customWidth="1"/>
    <col min="15625" max="15625" width="18.7109375" style="94" customWidth="1"/>
    <col min="15626" max="15626" width="9" style="94" customWidth="1"/>
    <col min="15627" max="15628" width="9.140625" style="94" customWidth="1"/>
    <col min="15629" max="15629" width="9.42578125" style="94" customWidth="1"/>
    <col min="15630" max="15630" width="9.140625" style="94"/>
    <col min="15631" max="15631" width="13.28515625" style="94" customWidth="1"/>
    <col min="15632" max="15878" width="9.140625" style="94"/>
    <col min="15879" max="15879" width="29.85546875" style="94" customWidth="1"/>
    <col min="15880" max="15880" width="2.7109375" style="94" customWidth="1"/>
    <col min="15881" max="15881" width="18.7109375" style="94" customWidth="1"/>
    <col min="15882" max="15882" width="9" style="94" customWidth="1"/>
    <col min="15883" max="15884" width="9.140625" style="94" customWidth="1"/>
    <col min="15885" max="15885" width="9.42578125" style="94" customWidth="1"/>
    <col min="15886" max="15886" width="9.140625" style="94"/>
    <col min="15887" max="15887" width="13.28515625" style="94" customWidth="1"/>
    <col min="15888" max="16134" width="9.140625" style="94"/>
    <col min="16135" max="16135" width="29.85546875" style="94" customWidth="1"/>
    <col min="16136" max="16136" width="2.7109375" style="94" customWidth="1"/>
    <col min="16137" max="16137" width="18.7109375" style="94" customWidth="1"/>
    <col min="16138" max="16138" width="9" style="94" customWidth="1"/>
    <col min="16139" max="16140" width="9.140625" style="94" customWidth="1"/>
    <col min="16141" max="16141" width="9.42578125" style="94" customWidth="1"/>
    <col min="16142" max="16142" width="9.140625" style="94"/>
    <col min="16143" max="16143" width="13.28515625" style="94" customWidth="1"/>
    <col min="16144" max="16384" width="9.140625" style="94"/>
  </cols>
  <sheetData>
    <row r="1" spans="8:15">
      <c r="I1" s="95" t="s">
        <v>130</v>
      </c>
      <c r="J1" s="95"/>
      <c r="K1" s="95"/>
      <c r="L1" s="95"/>
      <c r="M1" s="95"/>
    </row>
    <row r="2" spans="8:15">
      <c r="I2" s="96"/>
      <c r="J2" s="97"/>
      <c r="K2" s="97"/>
      <c r="L2" s="98" t="s">
        <v>131</v>
      </c>
      <c r="M2" s="98"/>
    </row>
    <row r="3" spans="8:15">
      <c r="H3" s="99" t="s">
        <v>132</v>
      </c>
      <c r="I3" s="100"/>
      <c r="J3" s="101" t="s">
        <v>133</v>
      </c>
      <c r="K3" s="101" t="s">
        <v>134</v>
      </c>
      <c r="L3" s="101" t="s">
        <v>135</v>
      </c>
      <c r="M3" s="101" t="s">
        <v>136</v>
      </c>
    </row>
    <row r="4" spans="8:15">
      <c r="H4" s="102"/>
      <c r="I4" s="103"/>
      <c r="J4" s="104"/>
      <c r="K4" s="104"/>
      <c r="L4" s="104"/>
      <c r="M4" s="104"/>
    </row>
    <row r="5" spans="8:15">
      <c r="H5" s="105"/>
      <c r="I5" s="106" t="s">
        <v>137</v>
      </c>
      <c r="J5" s="107" t="s">
        <v>138</v>
      </c>
      <c r="K5" s="108">
        <v>7.8</v>
      </c>
      <c r="L5" s="108">
        <v>7.8</v>
      </c>
      <c r="M5" s="109">
        <f>SUM(L5/K5*100)</f>
        <v>100</v>
      </c>
      <c r="O5" s="110"/>
    </row>
    <row r="6" spans="8:15">
      <c r="H6" s="111" t="s">
        <v>139</v>
      </c>
      <c r="I6" s="111"/>
      <c r="J6" s="107" t="s">
        <v>138</v>
      </c>
      <c r="K6" s="110">
        <v>4.7</v>
      </c>
      <c r="L6" s="110">
        <v>16.100000000000001</v>
      </c>
      <c r="M6" s="112">
        <f t="shared" ref="M6:M20" si="0">SUM(L6/K6*100)</f>
        <v>342.55319148936172</v>
      </c>
      <c r="O6" s="110"/>
    </row>
    <row r="7" spans="8:15">
      <c r="H7" s="111" t="s">
        <v>140</v>
      </c>
      <c r="I7" s="111"/>
      <c r="J7" s="107" t="s">
        <v>141</v>
      </c>
      <c r="K7" s="113">
        <v>35</v>
      </c>
      <c r="L7" s="114">
        <v>38.5</v>
      </c>
      <c r="M7" s="112">
        <f t="shared" si="0"/>
        <v>110.00000000000001</v>
      </c>
      <c r="O7" s="114"/>
    </row>
    <row r="8" spans="8:15">
      <c r="H8" s="111" t="s">
        <v>142</v>
      </c>
      <c r="I8" s="111"/>
      <c r="J8" s="115" t="s">
        <v>143</v>
      </c>
      <c r="K8" s="110">
        <v>97.4</v>
      </c>
      <c r="L8" s="110">
        <v>101.7</v>
      </c>
      <c r="M8" s="110">
        <f t="shared" si="0"/>
        <v>104.41478439425052</v>
      </c>
      <c r="O8" s="110"/>
    </row>
    <row r="9" spans="8:15">
      <c r="H9" s="111" t="s">
        <v>144</v>
      </c>
      <c r="I9" s="111"/>
      <c r="J9" s="107" t="s">
        <v>145</v>
      </c>
      <c r="K9" s="112">
        <v>43.6</v>
      </c>
      <c r="L9" s="112">
        <v>45.6</v>
      </c>
      <c r="M9" s="112">
        <f t="shared" si="0"/>
        <v>104.58715596330275</v>
      </c>
      <c r="O9" s="112"/>
    </row>
    <row r="10" spans="8:15">
      <c r="H10" s="111" t="s">
        <v>146</v>
      </c>
      <c r="I10" s="111"/>
      <c r="J10" s="107" t="s">
        <v>145</v>
      </c>
      <c r="K10" s="112">
        <v>59.7</v>
      </c>
      <c r="L10" s="112">
        <v>55.9</v>
      </c>
      <c r="M10" s="112">
        <f>SUM(L10/K10*100)</f>
        <v>93.63484087102178</v>
      </c>
      <c r="O10" s="112"/>
    </row>
    <row r="11" spans="8:15">
      <c r="H11" s="111" t="s">
        <v>147</v>
      </c>
      <c r="I11" s="111"/>
      <c r="J11" s="107" t="s">
        <v>145</v>
      </c>
      <c r="K11" s="116">
        <v>0.5</v>
      </c>
      <c r="L11" s="112">
        <v>1.1000000000000001</v>
      </c>
      <c r="M11" s="112">
        <f>SUM(L11/K11*100)</f>
        <v>220.00000000000003</v>
      </c>
      <c r="O11" s="112"/>
    </row>
    <row r="12" spans="8:15">
      <c r="H12" s="111" t="s">
        <v>148</v>
      </c>
      <c r="I12" s="111"/>
      <c r="J12" s="107" t="s">
        <v>149</v>
      </c>
      <c r="K12" s="112">
        <v>15.9</v>
      </c>
      <c r="L12" s="112">
        <v>11.1</v>
      </c>
      <c r="M12" s="112">
        <f t="shared" si="0"/>
        <v>69.811320754716974</v>
      </c>
      <c r="O12" s="112"/>
    </row>
    <row r="13" spans="8:15">
      <c r="H13" s="111" t="s">
        <v>150</v>
      </c>
      <c r="I13" s="111"/>
      <c r="J13" s="107" t="s">
        <v>145</v>
      </c>
      <c r="K13" s="112">
        <v>2.7</v>
      </c>
      <c r="L13" s="112">
        <v>0.9</v>
      </c>
      <c r="M13" s="112">
        <f t="shared" si="0"/>
        <v>33.333333333333329</v>
      </c>
      <c r="O13" s="112"/>
    </row>
    <row r="14" spans="8:15">
      <c r="H14" s="111" t="s">
        <v>151</v>
      </c>
      <c r="I14" s="111"/>
      <c r="J14" s="107" t="s">
        <v>149</v>
      </c>
      <c r="K14" s="110">
        <v>5.4</v>
      </c>
      <c r="L14" s="110">
        <v>6.4</v>
      </c>
      <c r="M14" s="112">
        <f t="shared" si="0"/>
        <v>118.5185185185185</v>
      </c>
      <c r="O14" s="110"/>
    </row>
    <row r="15" spans="8:15">
      <c r="H15" s="111" t="s">
        <v>152</v>
      </c>
      <c r="I15" s="111"/>
      <c r="J15" s="107" t="s">
        <v>149</v>
      </c>
      <c r="K15" s="112">
        <v>0.7</v>
      </c>
      <c r="L15" s="112">
        <v>0.4</v>
      </c>
      <c r="M15" s="112">
        <f t="shared" si="0"/>
        <v>57.142857142857153</v>
      </c>
      <c r="O15" s="112"/>
    </row>
    <row r="16" spans="8:15">
      <c r="H16" s="111" t="s">
        <v>153</v>
      </c>
      <c r="I16" s="111"/>
      <c r="J16" s="107" t="s">
        <v>145</v>
      </c>
      <c r="K16" s="112">
        <v>0.3</v>
      </c>
      <c r="L16" s="112">
        <v>1</v>
      </c>
      <c r="M16" s="110">
        <f>SUM(L16/K16*100)</f>
        <v>333.33333333333337</v>
      </c>
      <c r="O16" s="112"/>
    </row>
    <row r="17" spans="8:15">
      <c r="H17" s="117"/>
      <c r="I17" s="117" t="s">
        <v>154</v>
      </c>
      <c r="J17" s="107" t="s">
        <v>155</v>
      </c>
      <c r="K17" s="112">
        <v>140</v>
      </c>
      <c r="L17" s="118">
        <v>128</v>
      </c>
      <c r="M17" s="110">
        <f>SUM(L17/K17*100)</f>
        <v>91.428571428571431</v>
      </c>
      <c r="O17" s="118"/>
    </row>
    <row r="18" spans="8:15">
      <c r="H18" s="117"/>
      <c r="I18" s="117" t="s">
        <v>156</v>
      </c>
      <c r="J18" s="107" t="s">
        <v>155</v>
      </c>
      <c r="K18" s="119">
        <v>70</v>
      </c>
      <c r="L18" s="118">
        <v>67.599999999999994</v>
      </c>
      <c r="M18" s="110">
        <f>SUM(L18/K18*100)</f>
        <v>96.571428571428569</v>
      </c>
      <c r="O18" s="118"/>
    </row>
    <row r="19" spans="8:15">
      <c r="H19" s="117"/>
      <c r="I19" s="117" t="s">
        <v>157</v>
      </c>
      <c r="J19" s="107" t="s">
        <v>158</v>
      </c>
      <c r="K19" s="112">
        <v>25652</v>
      </c>
      <c r="L19" s="110">
        <v>98665</v>
      </c>
      <c r="M19" s="110">
        <f t="shared" si="0"/>
        <v>384.62887883985655</v>
      </c>
      <c r="O19" s="110"/>
    </row>
    <row r="20" spans="8:15" ht="14.25">
      <c r="H20" s="111" t="s">
        <v>159</v>
      </c>
      <c r="I20" s="111"/>
      <c r="J20" s="107" t="s">
        <v>160</v>
      </c>
      <c r="K20" s="112">
        <v>44.4</v>
      </c>
      <c r="L20" s="112">
        <v>40.9</v>
      </c>
      <c r="M20" s="110">
        <f t="shared" si="0"/>
        <v>92.117117117117118</v>
      </c>
      <c r="O20" s="112"/>
    </row>
    <row r="21" spans="8:15" ht="14.25">
      <c r="H21" s="111" t="s">
        <v>161</v>
      </c>
      <c r="I21" s="111"/>
      <c r="J21" s="107" t="s">
        <v>160</v>
      </c>
      <c r="K21" s="115">
        <v>21.8</v>
      </c>
      <c r="L21" s="115">
        <v>25.7</v>
      </c>
      <c r="M21" s="110">
        <f>SUM(L21/K21*100)</f>
        <v>117.88990825688073</v>
      </c>
      <c r="O21" s="115"/>
    </row>
    <row r="22" spans="8:15">
      <c r="H22" s="111" t="s">
        <v>162</v>
      </c>
      <c r="I22" s="111"/>
      <c r="J22" s="120" t="s">
        <v>158</v>
      </c>
      <c r="K22" s="112">
        <v>8569</v>
      </c>
      <c r="L22" s="114">
        <v>25579</v>
      </c>
      <c r="M22" s="110">
        <f>SUM(L22/K22*100)</f>
        <v>298.5062434356401</v>
      </c>
      <c r="O22" s="110"/>
    </row>
    <row r="23" spans="8:15">
      <c r="H23" s="121" t="s">
        <v>163</v>
      </c>
      <c r="I23" s="121"/>
      <c r="J23" s="122" t="s">
        <v>164</v>
      </c>
      <c r="K23" s="123">
        <v>2.7</v>
      </c>
      <c r="L23" s="124">
        <v>12.8</v>
      </c>
      <c r="M23" s="124" t="s">
        <v>26</v>
      </c>
      <c r="O23" s="110"/>
    </row>
    <row r="24" spans="8:15" ht="15">
      <c r="O24" s="127"/>
    </row>
    <row r="25" spans="8:15" ht="15">
      <c r="O25" s="127"/>
    </row>
  </sheetData>
  <mergeCells count="22">
    <mergeCell ref="H21:I21"/>
    <mergeCell ref="H22:I22"/>
    <mergeCell ref="H23:I23"/>
    <mergeCell ref="H12:I12"/>
    <mergeCell ref="H13:I13"/>
    <mergeCell ref="H14:I14"/>
    <mergeCell ref="H15:I15"/>
    <mergeCell ref="H16:I16"/>
    <mergeCell ref="H20:I20"/>
    <mergeCell ref="H6:I6"/>
    <mergeCell ref="H7:I7"/>
    <mergeCell ref="H8:I8"/>
    <mergeCell ref="H9:I9"/>
    <mergeCell ref="H10:I10"/>
    <mergeCell ref="H11:I11"/>
    <mergeCell ref="I1:M1"/>
    <mergeCell ref="L2:M2"/>
    <mergeCell ref="H3:I4"/>
    <mergeCell ref="J3:J4"/>
    <mergeCell ref="K3:K4"/>
    <mergeCell ref="L3:L4"/>
    <mergeCell ref="M3:M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I14" sqref="I14"/>
    </sheetView>
  </sheetViews>
  <sheetFormatPr defaultRowHeight="12.75"/>
  <cols>
    <col min="1" max="1" width="3.28515625" style="94" customWidth="1"/>
    <col min="2" max="2" width="29.85546875" style="94" customWidth="1"/>
    <col min="3" max="4" width="9.42578125" style="94" bestFit="1" customWidth="1"/>
    <col min="5" max="5" width="9.42578125" style="94" customWidth="1"/>
    <col min="6" max="6" width="9.140625" style="94"/>
    <col min="7" max="7" width="10.42578125" style="94" customWidth="1"/>
    <col min="8" max="8" width="9.140625" style="94"/>
    <col min="9" max="9" width="9.85546875" style="94" customWidth="1"/>
    <col min="10" max="256" width="9.140625" style="94"/>
    <col min="257" max="257" width="3.28515625" style="94" customWidth="1"/>
    <col min="258" max="258" width="29.85546875" style="94" customWidth="1"/>
    <col min="259" max="260" width="9.42578125" style="94" bestFit="1" customWidth="1"/>
    <col min="261" max="261" width="9.42578125" style="94" customWidth="1"/>
    <col min="262" max="262" width="9.140625" style="94"/>
    <col min="263" max="263" width="10.42578125" style="94" customWidth="1"/>
    <col min="264" max="264" width="9.140625" style="94"/>
    <col min="265" max="265" width="9.85546875" style="94" customWidth="1"/>
    <col min="266" max="512" width="9.140625" style="94"/>
    <col min="513" max="513" width="3.28515625" style="94" customWidth="1"/>
    <col min="514" max="514" width="29.85546875" style="94" customWidth="1"/>
    <col min="515" max="516" width="9.42578125" style="94" bestFit="1" customWidth="1"/>
    <col min="517" max="517" width="9.42578125" style="94" customWidth="1"/>
    <col min="518" max="518" width="9.140625" style="94"/>
    <col min="519" max="519" width="10.42578125" style="94" customWidth="1"/>
    <col min="520" max="520" width="9.140625" style="94"/>
    <col min="521" max="521" width="9.85546875" style="94" customWidth="1"/>
    <col min="522" max="768" width="9.140625" style="94"/>
    <col min="769" max="769" width="3.28515625" style="94" customWidth="1"/>
    <col min="770" max="770" width="29.85546875" style="94" customWidth="1"/>
    <col min="771" max="772" width="9.42578125" style="94" bestFit="1" customWidth="1"/>
    <col min="773" max="773" width="9.42578125" style="94" customWidth="1"/>
    <col min="774" max="774" width="9.140625" style="94"/>
    <col min="775" max="775" width="10.42578125" style="94" customWidth="1"/>
    <col min="776" max="776" width="9.140625" style="94"/>
    <col min="777" max="777" width="9.85546875" style="94" customWidth="1"/>
    <col min="778" max="1024" width="9.140625" style="94"/>
    <col min="1025" max="1025" width="3.28515625" style="94" customWidth="1"/>
    <col min="1026" max="1026" width="29.85546875" style="94" customWidth="1"/>
    <col min="1027" max="1028" width="9.42578125" style="94" bestFit="1" customWidth="1"/>
    <col min="1029" max="1029" width="9.42578125" style="94" customWidth="1"/>
    <col min="1030" max="1030" width="9.140625" style="94"/>
    <col min="1031" max="1031" width="10.42578125" style="94" customWidth="1"/>
    <col min="1032" max="1032" width="9.140625" style="94"/>
    <col min="1033" max="1033" width="9.85546875" style="94" customWidth="1"/>
    <col min="1034" max="1280" width="9.140625" style="94"/>
    <col min="1281" max="1281" width="3.28515625" style="94" customWidth="1"/>
    <col min="1282" max="1282" width="29.85546875" style="94" customWidth="1"/>
    <col min="1283" max="1284" width="9.42578125" style="94" bestFit="1" customWidth="1"/>
    <col min="1285" max="1285" width="9.42578125" style="94" customWidth="1"/>
    <col min="1286" max="1286" width="9.140625" style="94"/>
    <col min="1287" max="1287" width="10.42578125" style="94" customWidth="1"/>
    <col min="1288" max="1288" width="9.140625" style="94"/>
    <col min="1289" max="1289" width="9.85546875" style="94" customWidth="1"/>
    <col min="1290" max="1536" width="9.140625" style="94"/>
    <col min="1537" max="1537" width="3.28515625" style="94" customWidth="1"/>
    <col min="1538" max="1538" width="29.85546875" style="94" customWidth="1"/>
    <col min="1539" max="1540" width="9.42578125" style="94" bestFit="1" customWidth="1"/>
    <col min="1541" max="1541" width="9.42578125" style="94" customWidth="1"/>
    <col min="1542" max="1542" width="9.140625" style="94"/>
    <col min="1543" max="1543" width="10.42578125" style="94" customWidth="1"/>
    <col min="1544" max="1544" width="9.140625" style="94"/>
    <col min="1545" max="1545" width="9.85546875" style="94" customWidth="1"/>
    <col min="1546" max="1792" width="9.140625" style="94"/>
    <col min="1793" max="1793" width="3.28515625" style="94" customWidth="1"/>
    <col min="1794" max="1794" width="29.85546875" style="94" customWidth="1"/>
    <col min="1795" max="1796" width="9.42578125" style="94" bestFit="1" customWidth="1"/>
    <col min="1797" max="1797" width="9.42578125" style="94" customWidth="1"/>
    <col min="1798" max="1798" width="9.140625" style="94"/>
    <col min="1799" max="1799" width="10.42578125" style="94" customWidth="1"/>
    <col min="1800" max="1800" width="9.140625" style="94"/>
    <col min="1801" max="1801" width="9.85546875" style="94" customWidth="1"/>
    <col min="1802" max="2048" width="9.140625" style="94"/>
    <col min="2049" max="2049" width="3.28515625" style="94" customWidth="1"/>
    <col min="2050" max="2050" width="29.85546875" style="94" customWidth="1"/>
    <col min="2051" max="2052" width="9.42578125" style="94" bestFit="1" customWidth="1"/>
    <col min="2053" max="2053" width="9.42578125" style="94" customWidth="1"/>
    <col min="2054" max="2054" width="9.140625" style="94"/>
    <col min="2055" max="2055" width="10.42578125" style="94" customWidth="1"/>
    <col min="2056" max="2056" width="9.140625" style="94"/>
    <col min="2057" max="2057" width="9.85546875" style="94" customWidth="1"/>
    <col min="2058" max="2304" width="9.140625" style="94"/>
    <col min="2305" max="2305" width="3.28515625" style="94" customWidth="1"/>
    <col min="2306" max="2306" width="29.85546875" style="94" customWidth="1"/>
    <col min="2307" max="2308" width="9.42578125" style="94" bestFit="1" customWidth="1"/>
    <col min="2309" max="2309" width="9.42578125" style="94" customWidth="1"/>
    <col min="2310" max="2310" width="9.140625" style="94"/>
    <col min="2311" max="2311" width="10.42578125" style="94" customWidth="1"/>
    <col min="2312" max="2312" width="9.140625" style="94"/>
    <col min="2313" max="2313" width="9.85546875" style="94" customWidth="1"/>
    <col min="2314" max="2560" width="9.140625" style="94"/>
    <col min="2561" max="2561" width="3.28515625" style="94" customWidth="1"/>
    <col min="2562" max="2562" width="29.85546875" style="94" customWidth="1"/>
    <col min="2563" max="2564" width="9.42578125" style="94" bestFit="1" customWidth="1"/>
    <col min="2565" max="2565" width="9.42578125" style="94" customWidth="1"/>
    <col min="2566" max="2566" width="9.140625" style="94"/>
    <col min="2567" max="2567" width="10.42578125" style="94" customWidth="1"/>
    <col min="2568" max="2568" width="9.140625" style="94"/>
    <col min="2569" max="2569" width="9.85546875" style="94" customWidth="1"/>
    <col min="2570" max="2816" width="9.140625" style="94"/>
    <col min="2817" max="2817" width="3.28515625" style="94" customWidth="1"/>
    <col min="2818" max="2818" width="29.85546875" style="94" customWidth="1"/>
    <col min="2819" max="2820" width="9.42578125" style="94" bestFit="1" customWidth="1"/>
    <col min="2821" max="2821" width="9.42578125" style="94" customWidth="1"/>
    <col min="2822" max="2822" width="9.140625" style="94"/>
    <col min="2823" max="2823" width="10.42578125" style="94" customWidth="1"/>
    <col min="2824" max="2824" width="9.140625" style="94"/>
    <col min="2825" max="2825" width="9.85546875" style="94" customWidth="1"/>
    <col min="2826" max="3072" width="9.140625" style="94"/>
    <col min="3073" max="3073" width="3.28515625" style="94" customWidth="1"/>
    <col min="3074" max="3074" width="29.85546875" style="94" customWidth="1"/>
    <col min="3075" max="3076" width="9.42578125" style="94" bestFit="1" customWidth="1"/>
    <col min="3077" max="3077" width="9.42578125" style="94" customWidth="1"/>
    <col min="3078" max="3078" width="9.140625" style="94"/>
    <col min="3079" max="3079" width="10.42578125" style="94" customWidth="1"/>
    <col min="3080" max="3080" width="9.140625" style="94"/>
    <col min="3081" max="3081" width="9.85546875" style="94" customWidth="1"/>
    <col min="3082" max="3328" width="9.140625" style="94"/>
    <col min="3329" max="3329" width="3.28515625" style="94" customWidth="1"/>
    <col min="3330" max="3330" width="29.85546875" style="94" customWidth="1"/>
    <col min="3331" max="3332" width="9.42578125" style="94" bestFit="1" customWidth="1"/>
    <col min="3333" max="3333" width="9.42578125" style="94" customWidth="1"/>
    <col min="3334" max="3334" width="9.140625" style="94"/>
    <col min="3335" max="3335" width="10.42578125" style="94" customWidth="1"/>
    <col min="3336" max="3336" width="9.140625" style="94"/>
    <col min="3337" max="3337" width="9.85546875" style="94" customWidth="1"/>
    <col min="3338" max="3584" width="9.140625" style="94"/>
    <col min="3585" max="3585" width="3.28515625" style="94" customWidth="1"/>
    <col min="3586" max="3586" width="29.85546875" style="94" customWidth="1"/>
    <col min="3587" max="3588" width="9.42578125" style="94" bestFit="1" customWidth="1"/>
    <col min="3589" max="3589" width="9.42578125" style="94" customWidth="1"/>
    <col min="3590" max="3590" width="9.140625" style="94"/>
    <col min="3591" max="3591" width="10.42578125" style="94" customWidth="1"/>
    <col min="3592" max="3592" width="9.140625" style="94"/>
    <col min="3593" max="3593" width="9.85546875" style="94" customWidth="1"/>
    <col min="3594" max="3840" width="9.140625" style="94"/>
    <col min="3841" max="3841" width="3.28515625" style="94" customWidth="1"/>
    <col min="3842" max="3842" width="29.85546875" style="94" customWidth="1"/>
    <col min="3843" max="3844" width="9.42578125" style="94" bestFit="1" customWidth="1"/>
    <col min="3845" max="3845" width="9.42578125" style="94" customWidth="1"/>
    <col min="3846" max="3846" width="9.140625" style="94"/>
    <col min="3847" max="3847" width="10.42578125" style="94" customWidth="1"/>
    <col min="3848" max="3848" width="9.140625" style="94"/>
    <col min="3849" max="3849" width="9.85546875" style="94" customWidth="1"/>
    <col min="3850" max="4096" width="9.140625" style="94"/>
    <col min="4097" max="4097" width="3.28515625" style="94" customWidth="1"/>
    <col min="4098" max="4098" width="29.85546875" style="94" customWidth="1"/>
    <col min="4099" max="4100" width="9.42578125" style="94" bestFit="1" customWidth="1"/>
    <col min="4101" max="4101" width="9.42578125" style="94" customWidth="1"/>
    <col min="4102" max="4102" width="9.140625" style="94"/>
    <col min="4103" max="4103" width="10.42578125" style="94" customWidth="1"/>
    <col min="4104" max="4104" width="9.140625" style="94"/>
    <col min="4105" max="4105" width="9.85546875" style="94" customWidth="1"/>
    <col min="4106" max="4352" width="9.140625" style="94"/>
    <col min="4353" max="4353" width="3.28515625" style="94" customWidth="1"/>
    <col min="4354" max="4354" width="29.85546875" style="94" customWidth="1"/>
    <col min="4355" max="4356" width="9.42578125" style="94" bestFit="1" customWidth="1"/>
    <col min="4357" max="4357" width="9.42578125" style="94" customWidth="1"/>
    <col min="4358" max="4358" width="9.140625" style="94"/>
    <col min="4359" max="4359" width="10.42578125" style="94" customWidth="1"/>
    <col min="4360" max="4360" width="9.140625" style="94"/>
    <col min="4361" max="4361" width="9.85546875" style="94" customWidth="1"/>
    <col min="4362" max="4608" width="9.140625" style="94"/>
    <col min="4609" max="4609" width="3.28515625" style="94" customWidth="1"/>
    <col min="4610" max="4610" width="29.85546875" style="94" customWidth="1"/>
    <col min="4611" max="4612" width="9.42578125" style="94" bestFit="1" customWidth="1"/>
    <col min="4613" max="4613" width="9.42578125" style="94" customWidth="1"/>
    <col min="4614" max="4614" width="9.140625" style="94"/>
    <col min="4615" max="4615" width="10.42578125" style="94" customWidth="1"/>
    <col min="4616" max="4616" width="9.140625" style="94"/>
    <col min="4617" max="4617" width="9.85546875" style="94" customWidth="1"/>
    <col min="4618" max="4864" width="9.140625" style="94"/>
    <col min="4865" max="4865" width="3.28515625" style="94" customWidth="1"/>
    <col min="4866" max="4866" width="29.85546875" style="94" customWidth="1"/>
    <col min="4867" max="4868" width="9.42578125" style="94" bestFit="1" customWidth="1"/>
    <col min="4869" max="4869" width="9.42578125" style="94" customWidth="1"/>
    <col min="4870" max="4870" width="9.140625" style="94"/>
    <col min="4871" max="4871" width="10.42578125" style="94" customWidth="1"/>
    <col min="4872" max="4872" width="9.140625" style="94"/>
    <col min="4873" max="4873" width="9.85546875" style="94" customWidth="1"/>
    <col min="4874" max="5120" width="9.140625" style="94"/>
    <col min="5121" max="5121" width="3.28515625" style="94" customWidth="1"/>
    <col min="5122" max="5122" width="29.85546875" style="94" customWidth="1"/>
    <col min="5123" max="5124" width="9.42578125" style="94" bestFit="1" customWidth="1"/>
    <col min="5125" max="5125" width="9.42578125" style="94" customWidth="1"/>
    <col min="5126" max="5126" width="9.140625" style="94"/>
    <col min="5127" max="5127" width="10.42578125" style="94" customWidth="1"/>
    <col min="5128" max="5128" width="9.140625" style="94"/>
    <col min="5129" max="5129" width="9.85546875" style="94" customWidth="1"/>
    <col min="5130" max="5376" width="9.140625" style="94"/>
    <col min="5377" max="5377" width="3.28515625" style="94" customWidth="1"/>
    <col min="5378" max="5378" width="29.85546875" style="94" customWidth="1"/>
    <col min="5379" max="5380" width="9.42578125" style="94" bestFit="1" customWidth="1"/>
    <col min="5381" max="5381" width="9.42578125" style="94" customWidth="1"/>
    <col min="5382" max="5382" width="9.140625" style="94"/>
    <col min="5383" max="5383" width="10.42578125" style="94" customWidth="1"/>
    <col min="5384" max="5384" width="9.140625" style="94"/>
    <col min="5385" max="5385" width="9.85546875" style="94" customWidth="1"/>
    <col min="5386" max="5632" width="9.140625" style="94"/>
    <col min="5633" max="5633" width="3.28515625" style="94" customWidth="1"/>
    <col min="5634" max="5634" width="29.85546875" style="94" customWidth="1"/>
    <col min="5635" max="5636" width="9.42578125" style="94" bestFit="1" customWidth="1"/>
    <col min="5637" max="5637" width="9.42578125" style="94" customWidth="1"/>
    <col min="5638" max="5638" width="9.140625" style="94"/>
    <col min="5639" max="5639" width="10.42578125" style="94" customWidth="1"/>
    <col min="5640" max="5640" width="9.140625" style="94"/>
    <col min="5641" max="5641" width="9.85546875" style="94" customWidth="1"/>
    <col min="5642" max="5888" width="9.140625" style="94"/>
    <col min="5889" max="5889" width="3.28515625" style="94" customWidth="1"/>
    <col min="5890" max="5890" width="29.85546875" style="94" customWidth="1"/>
    <col min="5891" max="5892" width="9.42578125" style="94" bestFit="1" customWidth="1"/>
    <col min="5893" max="5893" width="9.42578125" style="94" customWidth="1"/>
    <col min="5894" max="5894" width="9.140625" style="94"/>
    <col min="5895" max="5895" width="10.42578125" style="94" customWidth="1"/>
    <col min="5896" max="5896" width="9.140625" style="94"/>
    <col min="5897" max="5897" width="9.85546875" style="94" customWidth="1"/>
    <col min="5898" max="6144" width="9.140625" style="94"/>
    <col min="6145" max="6145" width="3.28515625" style="94" customWidth="1"/>
    <col min="6146" max="6146" width="29.85546875" style="94" customWidth="1"/>
    <col min="6147" max="6148" width="9.42578125" style="94" bestFit="1" customWidth="1"/>
    <col min="6149" max="6149" width="9.42578125" style="94" customWidth="1"/>
    <col min="6150" max="6150" width="9.140625" style="94"/>
    <col min="6151" max="6151" width="10.42578125" style="94" customWidth="1"/>
    <col min="6152" max="6152" width="9.140625" style="94"/>
    <col min="6153" max="6153" width="9.85546875" style="94" customWidth="1"/>
    <col min="6154" max="6400" width="9.140625" style="94"/>
    <col min="6401" max="6401" width="3.28515625" style="94" customWidth="1"/>
    <col min="6402" max="6402" width="29.85546875" style="94" customWidth="1"/>
    <col min="6403" max="6404" width="9.42578125" style="94" bestFit="1" customWidth="1"/>
    <col min="6405" max="6405" width="9.42578125" style="94" customWidth="1"/>
    <col min="6406" max="6406" width="9.140625" style="94"/>
    <col min="6407" max="6407" width="10.42578125" style="94" customWidth="1"/>
    <col min="6408" max="6408" width="9.140625" style="94"/>
    <col min="6409" max="6409" width="9.85546875" style="94" customWidth="1"/>
    <col min="6410" max="6656" width="9.140625" style="94"/>
    <col min="6657" max="6657" width="3.28515625" style="94" customWidth="1"/>
    <col min="6658" max="6658" width="29.85546875" style="94" customWidth="1"/>
    <col min="6659" max="6660" width="9.42578125" style="94" bestFit="1" customWidth="1"/>
    <col min="6661" max="6661" width="9.42578125" style="94" customWidth="1"/>
    <col min="6662" max="6662" width="9.140625" style="94"/>
    <col min="6663" max="6663" width="10.42578125" style="94" customWidth="1"/>
    <col min="6664" max="6664" width="9.140625" style="94"/>
    <col min="6665" max="6665" width="9.85546875" style="94" customWidth="1"/>
    <col min="6666" max="6912" width="9.140625" style="94"/>
    <col min="6913" max="6913" width="3.28515625" style="94" customWidth="1"/>
    <col min="6914" max="6914" width="29.85546875" style="94" customWidth="1"/>
    <col min="6915" max="6916" width="9.42578125" style="94" bestFit="1" customWidth="1"/>
    <col min="6917" max="6917" width="9.42578125" style="94" customWidth="1"/>
    <col min="6918" max="6918" width="9.140625" style="94"/>
    <col min="6919" max="6919" width="10.42578125" style="94" customWidth="1"/>
    <col min="6920" max="6920" width="9.140625" style="94"/>
    <col min="6921" max="6921" width="9.85546875" style="94" customWidth="1"/>
    <col min="6922" max="7168" width="9.140625" style="94"/>
    <col min="7169" max="7169" width="3.28515625" style="94" customWidth="1"/>
    <col min="7170" max="7170" width="29.85546875" style="94" customWidth="1"/>
    <col min="7171" max="7172" width="9.42578125" style="94" bestFit="1" customWidth="1"/>
    <col min="7173" max="7173" width="9.42578125" style="94" customWidth="1"/>
    <col min="7174" max="7174" width="9.140625" style="94"/>
    <col min="7175" max="7175" width="10.42578125" style="94" customWidth="1"/>
    <col min="7176" max="7176" width="9.140625" style="94"/>
    <col min="7177" max="7177" width="9.85546875" style="94" customWidth="1"/>
    <col min="7178" max="7424" width="9.140625" style="94"/>
    <col min="7425" max="7425" width="3.28515625" style="94" customWidth="1"/>
    <col min="7426" max="7426" width="29.85546875" style="94" customWidth="1"/>
    <col min="7427" max="7428" width="9.42578125" style="94" bestFit="1" customWidth="1"/>
    <col min="7429" max="7429" width="9.42578125" style="94" customWidth="1"/>
    <col min="7430" max="7430" width="9.140625" style="94"/>
    <col min="7431" max="7431" width="10.42578125" style="94" customWidth="1"/>
    <col min="7432" max="7432" width="9.140625" style="94"/>
    <col min="7433" max="7433" width="9.85546875" style="94" customWidth="1"/>
    <col min="7434" max="7680" width="9.140625" style="94"/>
    <col min="7681" max="7681" width="3.28515625" style="94" customWidth="1"/>
    <col min="7682" max="7682" width="29.85546875" style="94" customWidth="1"/>
    <col min="7683" max="7684" width="9.42578125" style="94" bestFit="1" customWidth="1"/>
    <col min="7685" max="7685" width="9.42578125" style="94" customWidth="1"/>
    <col min="7686" max="7686" width="9.140625" style="94"/>
    <col min="7687" max="7687" width="10.42578125" style="94" customWidth="1"/>
    <col min="7688" max="7688" width="9.140625" style="94"/>
    <col min="7689" max="7689" width="9.85546875" style="94" customWidth="1"/>
    <col min="7690" max="7936" width="9.140625" style="94"/>
    <col min="7937" max="7937" width="3.28515625" style="94" customWidth="1"/>
    <col min="7938" max="7938" width="29.85546875" style="94" customWidth="1"/>
    <col min="7939" max="7940" width="9.42578125" style="94" bestFit="1" customWidth="1"/>
    <col min="7941" max="7941" width="9.42578125" style="94" customWidth="1"/>
    <col min="7942" max="7942" width="9.140625" style="94"/>
    <col min="7943" max="7943" width="10.42578125" style="94" customWidth="1"/>
    <col min="7944" max="7944" width="9.140625" style="94"/>
    <col min="7945" max="7945" width="9.85546875" style="94" customWidth="1"/>
    <col min="7946" max="8192" width="9.140625" style="94"/>
    <col min="8193" max="8193" width="3.28515625" style="94" customWidth="1"/>
    <col min="8194" max="8194" width="29.85546875" style="94" customWidth="1"/>
    <col min="8195" max="8196" width="9.42578125" style="94" bestFit="1" customWidth="1"/>
    <col min="8197" max="8197" width="9.42578125" style="94" customWidth="1"/>
    <col min="8198" max="8198" width="9.140625" style="94"/>
    <col min="8199" max="8199" width="10.42578125" style="94" customWidth="1"/>
    <col min="8200" max="8200" width="9.140625" style="94"/>
    <col min="8201" max="8201" width="9.85546875" style="94" customWidth="1"/>
    <col min="8202" max="8448" width="9.140625" style="94"/>
    <col min="8449" max="8449" width="3.28515625" style="94" customWidth="1"/>
    <col min="8450" max="8450" width="29.85546875" style="94" customWidth="1"/>
    <col min="8451" max="8452" width="9.42578125" style="94" bestFit="1" customWidth="1"/>
    <col min="8453" max="8453" width="9.42578125" style="94" customWidth="1"/>
    <col min="8454" max="8454" width="9.140625" style="94"/>
    <col min="8455" max="8455" width="10.42578125" style="94" customWidth="1"/>
    <col min="8456" max="8456" width="9.140625" style="94"/>
    <col min="8457" max="8457" width="9.85546875" style="94" customWidth="1"/>
    <col min="8458" max="8704" width="9.140625" style="94"/>
    <col min="8705" max="8705" width="3.28515625" style="94" customWidth="1"/>
    <col min="8706" max="8706" width="29.85546875" style="94" customWidth="1"/>
    <col min="8707" max="8708" width="9.42578125" style="94" bestFit="1" customWidth="1"/>
    <col min="8709" max="8709" width="9.42578125" style="94" customWidth="1"/>
    <col min="8710" max="8710" width="9.140625" style="94"/>
    <col min="8711" max="8711" width="10.42578125" style="94" customWidth="1"/>
    <col min="8712" max="8712" width="9.140625" style="94"/>
    <col min="8713" max="8713" width="9.85546875" style="94" customWidth="1"/>
    <col min="8714" max="8960" width="9.140625" style="94"/>
    <col min="8961" max="8961" width="3.28515625" style="94" customWidth="1"/>
    <col min="8962" max="8962" width="29.85546875" style="94" customWidth="1"/>
    <col min="8963" max="8964" width="9.42578125" style="94" bestFit="1" customWidth="1"/>
    <col min="8965" max="8965" width="9.42578125" style="94" customWidth="1"/>
    <col min="8966" max="8966" width="9.140625" style="94"/>
    <col min="8967" max="8967" width="10.42578125" style="94" customWidth="1"/>
    <col min="8968" max="8968" width="9.140625" style="94"/>
    <col min="8969" max="8969" width="9.85546875" style="94" customWidth="1"/>
    <col min="8970" max="9216" width="9.140625" style="94"/>
    <col min="9217" max="9217" width="3.28515625" style="94" customWidth="1"/>
    <col min="9218" max="9218" width="29.85546875" style="94" customWidth="1"/>
    <col min="9219" max="9220" width="9.42578125" style="94" bestFit="1" customWidth="1"/>
    <col min="9221" max="9221" width="9.42578125" style="94" customWidth="1"/>
    <col min="9222" max="9222" width="9.140625" style="94"/>
    <col min="9223" max="9223" width="10.42578125" style="94" customWidth="1"/>
    <col min="9224" max="9224" width="9.140625" style="94"/>
    <col min="9225" max="9225" width="9.85546875" style="94" customWidth="1"/>
    <col min="9226" max="9472" width="9.140625" style="94"/>
    <col min="9473" max="9473" width="3.28515625" style="94" customWidth="1"/>
    <col min="9474" max="9474" width="29.85546875" style="94" customWidth="1"/>
    <col min="9475" max="9476" width="9.42578125" style="94" bestFit="1" customWidth="1"/>
    <col min="9477" max="9477" width="9.42578125" style="94" customWidth="1"/>
    <col min="9478" max="9478" width="9.140625" style="94"/>
    <col min="9479" max="9479" width="10.42578125" style="94" customWidth="1"/>
    <col min="9480" max="9480" width="9.140625" style="94"/>
    <col min="9481" max="9481" width="9.85546875" style="94" customWidth="1"/>
    <col min="9482" max="9728" width="9.140625" style="94"/>
    <col min="9729" max="9729" width="3.28515625" style="94" customWidth="1"/>
    <col min="9730" max="9730" width="29.85546875" style="94" customWidth="1"/>
    <col min="9731" max="9732" width="9.42578125" style="94" bestFit="1" customWidth="1"/>
    <col min="9733" max="9733" width="9.42578125" style="94" customWidth="1"/>
    <col min="9734" max="9734" width="9.140625" style="94"/>
    <col min="9735" max="9735" width="10.42578125" style="94" customWidth="1"/>
    <col min="9736" max="9736" width="9.140625" style="94"/>
    <col min="9737" max="9737" width="9.85546875" style="94" customWidth="1"/>
    <col min="9738" max="9984" width="9.140625" style="94"/>
    <col min="9985" max="9985" width="3.28515625" style="94" customWidth="1"/>
    <col min="9986" max="9986" width="29.85546875" style="94" customWidth="1"/>
    <col min="9987" max="9988" width="9.42578125" style="94" bestFit="1" customWidth="1"/>
    <col min="9989" max="9989" width="9.42578125" style="94" customWidth="1"/>
    <col min="9990" max="9990" width="9.140625" style="94"/>
    <col min="9991" max="9991" width="10.42578125" style="94" customWidth="1"/>
    <col min="9992" max="9992" width="9.140625" style="94"/>
    <col min="9993" max="9993" width="9.85546875" style="94" customWidth="1"/>
    <col min="9994" max="10240" width="9.140625" style="94"/>
    <col min="10241" max="10241" width="3.28515625" style="94" customWidth="1"/>
    <col min="10242" max="10242" width="29.85546875" style="94" customWidth="1"/>
    <col min="10243" max="10244" width="9.42578125" style="94" bestFit="1" customWidth="1"/>
    <col min="10245" max="10245" width="9.42578125" style="94" customWidth="1"/>
    <col min="10246" max="10246" width="9.140625" style="94"/>
    <col min="10247" max="10247" width="10.42578125" style="94" customWidth="1"/>
    <col min="10248" max="10248" width="9.140625" style="94"/>
    <col min="10249" max="10249" width="9.85546875" style="94" customWidth="1"/>
    <col min="10250" max="10496" width="9.140625" style="94"/>
    <col min="10497" max="10497" width="3.28515625" style="94" customWidth="1"/>
    <col min="10498" max="10498" width="29.85546875" style="94" customWidth="1"/>
    <col min="10499" max="10500" width="9.42578125" style="94" bestFit="1" customWidth="1"/>
    <col min="10501" max="10501" width="9.42578125" style="94" customWidth="1"/>
    <col min="10502" max="10502" width="9.140625" style="94"/>
    <col min="10503" max="10503" width="10.42578125" style="94" customWidth="1"/>
    <col min="10504" max="10504" width="9.140625" style="94"/>
    <col min="10505" max="10505" width="9.85546875" style="94" customWidth="1"/>
    <col min="10506" max="10752" width="9.140625" style="94"/>
    <col min="10753" max="10753" width="3.28515625" style="94" customWidth="1"/>
    <col min="10754" max="10754" width="29.85546875" style="94" customWidth="1"/>
    <col min="10755" max="10756" width="9.42578125" style="94" bestFit="1" customWidth="1"/>
    <col min="10757" max="10757" width="9.42578125" style="94" customWidth="1"/>
    <col min="10758" max="10758" width="9.140625" style="94"/>
    <col min="10759" max="10759" width="10.42578125" style="94" customWidth="1"/>
    <col min="10760" max="10760" width="9.140625" style="94"/>
    <col min="10761" max="10761" width="9.85546875" style="94" customWidth="1"/>
    <col min="10762" max="11008" width="9.140625" style="94"/>
    <col min="11009" max="11009" width="3.28515625" style="94" customWidth="1"/>
    <col min="11010" max="11010" width="29.85546875" style="94" customWidth="1"/>
    <col min="11011" max="11012" width="9.42578125" style="94" bestFit="1" customWidth="1"/>
    <col min="11013" max="11013" width="9.42578125" style="94" customWidth="1"/>
    <col min="11014" max="11014" width="9.140625" style="94"/>
    <col min="11015" max="11015" width="10.42578125" style="94" customWidth="1"/>
    <col min="11016" max="11016" width="9.140625" style="94"/>
    <col min="11017" max="11017" width="9.85546875" style="94" customWidth="1"/>
    <col min="11018" max="11264" width="9.140625" style="94"/>
    <col min="11265" max="11265" width="3.28515625" style="94" customWidth="1"/>
    <col min="11266" max="11266" width="29.85546875" style="94" customWidth="1"/>
    <col min="11267" max="11268" width="9.42578125" style="94" bestFit="1" customWidth="1"/>
    <col min="11269" max="11269" width="9.42578125" style="94" customWidth="1"/>
    <col min="11270" max="11270" width="9.140625" style="94"/>
    <col min="11271" max="11271" width="10.42578125" style="94" customWidth="1"/>
    <col min="11272" max="11272" width="9.140625" style="94"/>
    <col min="11273" max="11273" width="9.85546875" style="94" customWidth="1"/>
    <col min="11274" max="11520" width="9.140625" style="94"/>
    <col min="11521" max="11521" width="3.28515625" style="94" customWidth="1"/>
    <col min="11522" max="11522" width="29.85546875" style="94" customWidth="1"/>
    <col min="11523" max="11524" width="9.42578125" style="94" bestFit="1" customWidth="1"/>
    <col min="11525" max="11525" width="9.42578125" style="94" customWidth="1"/>
    <col min="11526" max="11526" width="9.140625" style="94"/>
    <col min="11527" max="11527" width="10.42578125" style="94" customWidth="1"/>
    <col min="11528" max="11528" width="9.140625" style="94"/>
    <col min="11529" max="11529" width="9.85546875" style="94" customWidth="1"/>
    <col min="11530" max="11776" width="9.140625" style="94"/>
    <col min="11777" max="11777" width="3.28515625" style="94" customWidth="1"/>
    <col min="11778" max="11778" width="29.85546875" style="94" customWidth="1"/>
    <col min="11779" max="11780" width="9.42578125" style="94" bestFit="1" customWidth="1"/>
    <col min="11781" max="11781" width="9.42578125" style="94" customWidth="1"/>
    <col min="11782" max="11782" width="9.140625" style="94"/>
    <col min="11783" max="11783" width="10.42578125" style="94" customWidth="1"/>
    <col min="11784" max="11784" width="9.140625" style="94"/>
    <col min="11785" max="11785" width="9.85546875" style="94" customWidth="1"/>
    <col min="11786" max="12032" width="9.140625" style="94"/>
    <col min="12033" max="12033" width="3.28515625" style="94" customWidth="1"/>
    <col min="12034" max="12034" width="29.85546875" style="94" customWidth="1"/>
    <col min="12035" max="12036" width="9.42578125" style="94" bestFit="1" customWidth="1"/>
    <col min="12037" max="12037" width="9.42578125" style="94" customWidth="1"/>
    <col min="12038" max="12038" width="9.140625" style="94"/>
    <col min="12039" max="12039" width="10.42578125" style="94" customWidth="1"/>
    <col min="12040" max="12040" width="9.140625" style="94"/>
    <col min="12041" max="12041" width="9.85546875" style="94" customWidth="1"/>
    <col min="12042" max="12288" width="9.140625" style="94"/>
    <col min="12289" max="12289" width="3.28515625" style="94" customWidth="1"/>
    <col min="12290" max="12290" width="29.85546875" style="94" customWidth="1"/>
    <col min="12291" max="12292" width="9.42578125" style="94" bestFit="1" customWidth="1"/>
    <col min="12293" max="12293" width="9.42578125" style="94" customWidth="1"/>
    <col min="12294" max="12294" width="9.140625" style="94"/>
    <col min="12295" max="12295" width="10.42578125" style="94" customWidth="1"/>
    <col min="12296" max="12296" width="9.140625" style="94"/>
    <col min="12297" max="12297" width="9.85546875" style="94" customWidth="1"/>
    <col min="12298" max="12544" width="9.140625" style="94"/>
    <col min="12545" max="12545" width="3.28515625" style="94" customWidth="1"/>
    <col min="12546" max="12546" width="29.85546875" style="94" customWidth="1"/>
    <col min="12547" max="12548" width="9.42578125" style="94" bestFit="1" customWidth="1"/>
    <col min="12549" max="12549" width="9.42578125" style="94" customWidth="1"/>
    <col min="12550" max="12550" width="9.140625" style="94"/>
    <col min="12551" max="12551" width="10.42578125" style="94" customWidth="1"/>
    <col min="12552" max="12552" width="9.140625" style="94"/>
    <col min="12553" max="12553" width="9.85546875" style="94" customWidth="1"/>
    <col min="12554" max="12800" width="9.140625" style="94"/>
    <col min="12801" max="12801" width="3.28515625" style="94" customWidth="1"/>
    <col min="12802" max="12802" width="29.85546875" style="94" customWidth="1"/>
    <col min="12803" max="12804" width="9.42578125" style="94" bestFit="1" customWidth="1"/>
    <col min="12805" max="12805" width="9.42578125" style="94" customWidth="1"/>
    <col min="12806" max="12806" width="9.140625" style="94"/>
    <col min="12807" max="12807" width="10.42578125" style="94" customWidth="1"/>
    <col min="12808" max="12808" width="9.140625" style="94"/>
    <col min="12809" max="12809" width="9.85546875" style="94" customWidth="1"/>
    <col min="12810" max="13056" width="9.140625" style="94"/>
    <col min="13057" max="13057" width="3.28515625" style="94" customWidth="1"/>
    <col min="13058" max="13058" width="29.85546875" style="94" customWidth="1"/>
    <col min="13059" max="13060" width="9.42578125" style="94" bestFit="1" customWidth="1"/>
    <col min="13061" max="13061" width="9.42578125" style="94" customWidth="1"/>
    <col min="13062" max="13062" width="9.140625" style="94"/>
    <col min="13063" max="13063" width="10.42578125" style="94" customWidth="1"/>
    <col min="13064" max="13064" width="9.140625" style="94"/>
    <col min="13065" max="13065" width="9.85546875" style="94" customWidth="1"/>
    <col min="13066" max="13312" width="9.140625" style="94"/>
    <col min="13313" max="13313" width="3.28515625" style="94" customWidth="1"/>
    <col min="13314" max="13314" width="29.85546875" style="94" customWidth="1"/>
    <col min="13315" max="13316" width="9.42578125" style="94" bestFit="1" customWidth="1"/>
    <col min="13317" max="13317" width="9.42578125" style="94" customWidth="1"/>
    <col min="13318" max="13318" width="9.140625" style="94"/>
    <col min="13319" max="13319" width="10.42578125" style="94" customWidth="1"/>
    <col min="13320" max="13320" width="9.140625" style="94"/>
    <col min="13321" max="13321" width="9.85546875" style="94" customWidth="1"/>
    <col min="13322" max="13568" width="9.140625" style="94"/>
    <col min="13569" max="13569" width="3.28515625" style="94" customWidth="1"/>
    <col min="13570" max="13570" width="29.85546875" style="94" customWidth="1"/>
    <col min="13571" max="13572" width="9.42578125" style="94" bestFit="1" customWidth="1"/>
    <col min="13573" max="13573" width="9.42578125" style="94" customWidth="1"/>
    <col min="13574" max="13574" width="9.140625" style="94"/>
    <col min="13575" max="13575" width="10.42578125" style="94" customWidth="1"/>
    <col min="13576" max="13576" width="9.140625" style="94"/>
    <col min="13577" max="13577" width="9.85546875" style="94" customWidth="1"/>
    <col min="13578" max="13824" width="9.140625" style="94"/>
    <col min="13825" max="13825" width="3.28515625" style="94" customWidth="1"/>
    <col min="13826" max="13826" width="29.85546875" style="94" customWidth="1"/>
    <col min="13827" max="13828" width="9.42578125" style="94" bestFit="1" customWidth="1"/>
    <col min="13829" max="13829" width="9.42578125" style="94" customWidth="1"/>
    <col min="13830" max="13830" width="9.140625" style="94"/>
    <col min="13831" max="13831" width="10.42578125" style="94" customWidth="1"/>
    <col min="13832" max="13832" width="9.140625" style="94"/>
    <col min="13833" max="13833" width="9.85546875" style="94" customWidth="1"/>
    <col min="13834" max="14080" width="9.140625" style="94"/>
    <col min="14081" max="14081" width="3.28515625" style="94" customWidth="1"/>
    <col min="14082" max="14082" width="29.85546875" style="94" customWidth="1"/>
    <col min="14083" max="14084" width="9.42578125" style="94" bestFit="1" customWidth="1"/>
    <col min="14085" max="14085" width="9.42578125" style="94" customWidth="1"/>
    <col min="14086" max="14086" width="9.140625" style="94"/>
    <col min="14087" max="14087" width="10.42578125" style="94" customWidth="1"/>
    <col min="14088" max="14088" width="9.140625" style="94"/>
    <col min="14089" max="14089" width="9.85546875" style="94" customWidth="1"/>
    <col min="14090" max="14336" width="9.140625" style="94"/>
    <col min="14337" max="14337" width="3.28515625" style="94" customWidth="1"/>
    <col min="14338" max="14338" width="29.85546875" style="94" customWidth="1"/>
    <col min="14339" max="14340" width="9.42578125" style="94" bestFit="1" customWidth="1"/>
    <col min="14341" max="14341" width="9.42578125" style="94" customWidth="1"/>
    <col min="14342" max="14342" width="9.140625" style="94"/>
    <col min="14343" max="14343" width="10.42578125" style="94" customWidth="1"/>
    <col min="14344" max="14344" width="9.140625" style="94"/>
    <col min="14345" max="14345" width="9.85546875" style="94" customWidth="1"/>
    <col min="14346" max="14592" width="9.140625" style="94"/>
    <col min="14593" max="14593" width="3.28515625" style="94" customWidth="1"/>
    <col min="14594" max="14594" width="29.85546875" style="94" customWidth="1"/>
    <col min="14595" max="14596" width="9.42578125" style="94" bestFit="1" customWidth="1"/>
    <col min="14597" max="14597" width="9.42578125" style="94" customWidth="1"/>
    <col min="14598" max="14598" width="9.140625" style="94"/>
    <col min="14599" max="14599" width="10.42578125" style="94" customWidth="1"/>
    <col min="14600" max="14600" width="9.140625" style="94"/>
    <col min="14601" max="14601" width="9.85546875" style="94" customWidth="1"/>
    <col min="14602" max="14848" width="9.140625" style="94"/>
    <col min="14849" max="14849" width="3.28515625" style="94" customWidth="1"/>
    <col min="14850" max="14850" width="29.85546875" style="94" customWidth="1"/>
    <col min="14851" max="14852" width="9.42578125" style="94" bestFit="1" customWidth="1"/>
    <col min="14853" max="14853" width="9.42578125" style="94" customWidth="1"/>
    <col min="14854" max="14854" width="9.140625" style="94"/>
    <col min="14855" max="14855" width="10.42578125" style="94" customWidth="1"/>
    <col min="14856" max="14856" width="9.140625" style="94"/>
    <col min="14857" max="14857" width="9.85546875" style="94" customWidth="1"/>
    <col min="14858" max="15104" width="9.140625" style="94"/>
    <col min="15105" max="15105" width="3.28515625" style="94" customWidth="1"/>
    <col min="15106" max="15106" width="29.85546875" style="94" customWidth="1"/>
    <col min="15107" max="15108" width="9.42578125" style="94" bestFit="1" customWidth="1"/>
    <col min="15109" max="15109" width="9.42578125" style="94" customWidth="1"/>
    <col min="15110" max="15110" width="9.140625" style="94"/>
    <col min="15111" max="15111" width="10.42578125" style="94" customWidth="1"/>
    <col min="15112" max="15112" width="9.140625" style="94"/>
    <col min="15113" max="15113" width="9.85546875" style="94" customWidth="1"/>
    <col min="15114" max="15360" width="9.140625" style="94"/>
    <col min="15361" max="15361" width="3.28515625" style="94" customWidth="1"/>
    <col min="15362" max="15362" width="29.85546875" style="94" customWidth="1"/>
    <col min="15363" max="15364" width="9.42578125" style="94" bestFit="1" customWidth="1"/>
    <col min="15365" max="15365" width="9.42578125" style="94" customWidth="1"/>
    <col min="15366" max="15366" width="9.140625" style="94"/>
    <col min="15367" max="15367" width="10.42578125" style="94" customWidth="1"/>
    <col min="15368" max="15368" width="9.140625" style="94"/>
    <col min="15369" max="15369" width="9.85546875" style="94" customWidth="1"/>
    <col min="15370" max="15616" width="9.140625" style="94"/>
    <col min="15617" max="15617" width="3.28515625" style="94" customWidth="1"/>
    <col min="15618" max="15618" width="29.85546875" style="94" customWidth="1"/>
    <col min="15619" max="15620" width="9.42578125" style="94" bestFit="1" customWidth="1"/>
    <col min="15621" max="15621" width="9.42578125" style="94" customWidth="1"/>
    <col min="15622" max="15622" width="9.140625" style="94"/>
    <col min="15623" max="15623" width="10.42578125" style="94" customWidth="1"/>
    <col min="15624" max="15624" width="9.140625" style="94"/>
    <col min="15625" max="15625" width="9.85546875" style="94" customWidth="1"/>
    <col min="15626" max="15872" width="9.140625" style="94"/>
    <col min="15873" max="15873" width="3.28515625" style="94" customWidth="1"/>
    <col min="15874" max="15874" width="29.85546875" style="94" customWidth="1"/>
    <col min="15875" max="15876" width="9.42578125" style="94" bestFit="1" customWidth="1"/>
    <col min="15877" max="15877" width="9.42578125" style="94" customWidth="1"/>
    <col min="15878" max="15878" width="9.140625" style="94"/>
    <col min="15879" max="15879" width="10.42578125" style="94" customWidth="1"/>
    <col min="15880" max="15880" width="9.140625" style="94"/>
    <col min="15881" max="15881" width="9.85546875" style="94" customWidth="1"/>
    <col min="15882" max="16128" width="9.140625" style="94"/>
    <col min="16129" max="16129" width="3.28515625" style="94" customWidth="1"/>
    <col min="16130" max="16130" width="29.85546875" style="94" customWidth="1"/>
    <col min="16131" max="16132" width="9.42578125" style="94" bestFit="1" customWidth="1"/>
    <col min="16133" max="16133" width="9.42578125" style="94" customWidth="1"/>
    <col min="16134" max="16134" width="9.140625" style="94"/>
    <col min="16135" max="16135" width="10.42578125" style="94" customWidth="1"/>
    <col min="16136" max="16136" width="9.140625" style="94"/>
    <col min="16137" max="16137" width="9.85546875" style="94" customWidth="1"/>
    <col min="16138" max="16384" width="9.140625" style="94"/>
  </cols>
  <sheetData>
    <row r="1" spans="1:9">
      <c r="B1" s="128" t="s">
        <v>165</v>
      </c>
      <c r="C1" s="128"/>
      <c r="D1" s="128"/>
      <c r="E1" s="128"/>
    </row>
    <row r="2" spans="1:9" ht="15">
      <c r="B2" s="129" t="s">
        <v>131</v>
      </c>
      <c r="C2" s="97"/>
      <c r="D2" s="130"/>
      <c r="E2" s="130"/>
    </row>
    <row r="3" spans="1:9">
      <c r="A3" s="131"/>
      <c r="B3" s="129"/>
      <c r="C3" s="132"/>
      <c r="D3" s="132"/>
      <c r="E3" s="133" t="s">
        <v>166</v>
      </c>
    </row>
    <row r="4" spans="1:9" ht="24">
      <c r="A4" s="134" t="s">
        <v>167</v>
      </c>
      <c r="B4" s="134"/>
      <c r="C4" s="135">
        <v>2013</v>
      </c>
      <c r="D4" s="135">
        <v>2014</v>
      </c>
      <c r="E4" s="136" t="s">
        <v>136</v>
      </c>
      <c r="F4" s="27"/>
    </row>
    <row r="5" spans="1:9" ht="15">
      <c r="A5" s="137" t="s">
        <v>168</v>
      </c>
      <c r="B5" s="137"/>
      <c r="C5" s="138">
        <f>SUM(C6+C9+C13)</f>
        <v>2006246.5</v>
      </c>
      <c r="D5" s="138">
        <f>SUM(D6+D9+D13)</f>
        <v>3019420.9</v>
      </c>
      <c r="E5" s="139">
        <f>D5/C5*100</f>
        <v>150.50099277431761</v>
      </c>
      <c r="G5" s="140"/>
      <c r="I5" s="141"/>
    </row>
    <row r="6" spans="1:9" ht="15">
      <c r="A6" s="142" t="s">
        <v>169</v>
      </c>
      <c r="B6" s="142"/>
      <c r="C6" s="138">
        <f>C7+C8</f>
        <v>492397.4</v>
      </c>
      <c r="D6" s="138">
        <f>D7+D8</f>
        <v>1376583.4</v>
      </c>
      <c r="E6" s="139">
        <f>(D6/C6)*100</f>
        <v>279.56756067355349</v>
      </c>
      <c r="G6" s="140"/>
      <c r="I6" s="143"/>
    </row>
    <row r="7" spans="1:9" ht="15">
      <c r="A7" s="144" t="s">
        <v>170</v>
      </c>
      <c r="B7" s="144"/>
      <c r="C7" s="138">
        <v>163397.4</v>
      </c>
      <c r="D7" s="138">
        <v>142833.4</v>
      </c>
      <c r="E7" s="139">
        <f>(D7/C7)*100</f>
        <v>87.414732425362956</v>
      </c>
      <c r="G7" s="145"/>
      <c r="I7" s="143"/>
    </row>
    <row r="8" spans="1:9" ht="15">
      <c r="A8" s="144" t="s">
        <v>171</v>
      </c>
      <c r="B8" s="146"/>
      <c r="C8" s="138">
        <v>329000</v>
      </c>
      <c r="D8" s="138">
        <v>1233750</v>
      </c>
      <c r="E8" s="139">
        <f>(D8/C8)*100</f>
        <v>375</v>
      </c>
      <c r="G8" s="147"/>
      <c r="I8" s="143"/>
    </row>
    <row r="9" spans="1:9" ht="15">
      <c r="A9" s="142" t="s">
        <v>172</v>
      </c>
      <c r="B9" s="142"/>
      <c r="C9" s="138">
        <f>C10+C11+C12</f>
        <v>419623.3</v>
      </c>
      <c r="D9" s="138">
        <f>D10+D11+D12</f>
        <v>542396</v>
      </c>
      <c r="E9" s="139">
        <f t="shared" ref="E9:E15" si="0">(D9/C9)*100</f>
        <v>129.25783673118246</v>
      </c>
      <c r="G9" s="147"/>
      <c r="I9" s="143"/>
    </row>
    <row r="10" spans="1:9" ht="15">
      <c r="A10" s="148" t="s">
        <v>173</v>
      </c>
      <c r="B10" s="148"/>
      <c r="C10" s="138">
        <v>353374.3</v>
      </c>
      <c r="D10" s="149">
        <v>362047.5</v>
      </c>
      <c r="E10" s="139">
        <f t="shared" si="0"/>
        <v>102.45439467442878</v>
      </c>
      <c r="G10" s="145"/>
      <c r="I10" s="143"/>
    </row>
    <row r="11" spans="1:9" ht="15">
      <c r="A11" s="150" t="s">
        <v>174</v>
      </c>
      <c r="B11" s="150"/>
      <c r="C11" s="138">
        <v>6779.1</v>
      </c>
      <c r="D11" s="138">
        <v>7125.5</v>
      </c>
      <c r="E11" s="139">
        <f>(D11/C11)*100</f>
        <v>105.10982283783983</v>
      </c>
      <c r="G11" s="145"/>
      <c r="H11" s="151"/>
      <c r="I11" s="143"/>
    </row>
    <row r="12" spans="1:9" ht="15">
      <c r="A12" s="152"/>
      <c r="B12" s="152" t="s">
        <v>175</v>
      </c>
      <c r="C12" s="138">
        <v>59469.9</v>
      </c>
      <c r="D12" s="149">
        <v>173223</v>
      </c>
      <c r="E12" s="139">
        <f>(D12/C12)*100</f>
        <v>291.27844506212386</v>
      </c>
      <c r="G12" s="145"/>
      <c r="H12" s="151"/>
      <c r="I12" s="143"/>
    </row>
    <row r="13" spans="1:9" ht="15">
      <c r="A13" s="142" t="s">
        <v>176</v>
      </c>
      <c r="B13" s="142"/>
      <c r="C13" s="138">
        <f>C14+C15</f>
        <v>1094225.8</v>
      </c>
      <c r="D13" s="138">
        <f>D14+D15</f>
        <v>1100441.5</v>
      </c>
      <c r="E13" s="139">
        <f t="shared" si="0"/>
        <v>100.56804546191471</v>
      </c>
      <c r="G13" s="147"/>
      <c r="I13" s="141"/>
    </row>
    <row r="14" spans="1:9" ht="24">
      <c r="A14" s="153"/>
      <c r="B14" s="154" t="s">
        <v>177</v>
      </c>
      <c r="C14" s="138">
        <v>890116.3</v>
      </c>
      <c r="D14" s="138">
        <v>900424.8</v>
      </c>
      <c r="E14" s="139">
        <f t="shared" si="0"/>
        <v>101.15810709229794</v>
      </c>
      <c r="G14" s="145"/>
      <c r="I14" s="141"/>
    </row>
    <row r="15" spans="1:9" ht="15">
      <c r="A15" s="155" t="s">
        <v>178</v>
      </c>
      <c r="B15" s="155"/>
      <c r="C15" s="156">
        <v>204109.5</v>
      </c>
      <c r="D15" s="156">
        <v>200016.7</v>
      </c>
      <c r="E15" s="157">
        <f t="shared" si="0"/>
        <v>97.99480180981287</v>
      </c>
      <c r="G15" s="145"/>
      <c r="I15" s="143"/>
    </row>
    <row r="16" spans="1:9">
      <c r="B16" s="158"/>
      <c r="C16" s="138"/>
      <c r="D16" s="158"/>
    </row>
    <row r="17" spans="2:4">
      <c r="B17" s="158"/>
      <c r="C17" s="158"/>
      <c r="D17" s="158"/>
    </row>
  </sheetData>
  <mergeCells count="11">
    <mergeCell ref="A9:B9"/>
    <mergeCell ref="A10:B10"/>
    <mergeCell ref="A11:B11"/>
    <mergeCell ref="A13:B13"/>
    <mergeCell ref="A15:B15"/>
    <mergeCell ref="B1:E1"/>
    <mergeCell ref="A4:B4"/>
    <mergeCell ref="A5:B5"/>
    <mergeCell ref="A6:B6"/>
    <mergeCell ref="A7:B7"/>
    <mergeCell ref="A8:B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opLeftCell="A37" workbookViewId="0">
      <selection activeCell="U55" sqref="U55"/>
    </sheetView>
  </sheetViews>
  <sheetFormatPr defaultRowHeight="12.75"/>
  <cols>
    <col min="1" max="1" width="13.28515625" style="273" customWidth="1"/>
    <col min="2" max="2" width="6.7109375" style="314" customWidth="1"/>
    <col min="3" max="3" width="7.28515625" style="314" customWidth="1"/>
    <col min="4" max="4" width="4.42578125" style="314" customWidth="1"/>
    <col min="5" max="5" width="4.28515625" style="314" customWidth="1"/>
    <col min="6" max="6" width="8.42578125" style="315" customWidth="1"/>
    <col min="7" max="20" width="3.7109375" style="314" customWidth="1"/>
    <col min="21" max="256" width="9.140625" style="273"/>
    <col min="257" max="257" width="13.28515625" style="273" customWidth="1"/>
    <col min="258" max="258" width="6.7109375" style="273" customWidth="1"/>
    <col min="259" max="259" width="7.28515625" style="273" customWidth="1"/>
    <col min="260" max="260" width="4.42578125" style="273" customWidth="1"/>
    <col min="261" max="261" width="4.28515625" style="273" customWidth="1"/>
    <col min="262" max="262" width="8.42578125" style="273" customWidth="1"/>
    <col min="263" max="276" width="3.7109375" style="273" customWidth="1"/>
    <col min="277" max="512" width="9.140625" style="273"/>
    <col min="513" max="513" width="13.28515625" style="273" customWidth="1"/>
    <col min="514" max="514" width="6.7109375" style="273" customWidth="1"/>
    <col min="515" max="515" width="7.28515625" style="273" customWidth="1"/>
    <col min="516" max="516" width="4.42578125" style="273" customWidth="1"/>
    <col min="517" max="517" width="4.28515625" style="273" customWidth="1"/>
    <col min="518" max="518" width="8.42578125" style="273" customWidth="1"/>
    <col min="519" max="532" width="3.7109375" style="273" customWidth="1"/>
    <col min="533" max="768" width="9.140625" style="273"/>
    <col min="769" max="769" width="13.28515625" style="273" customWidth="1"/>
    <col min="770" max="770" width="6.7109375" style="273" customWidth="1"/>
    <col min="771" max="771" width="7.28515625" style="273" customWidth="1"/>
    <col min="772" max="772" width="4.42578125" style="273" customWidth="1"/>
    <col min="773" max="773" width="4.28515625" style="273" customWidth="1"/>
    <col min="774" max="774" width="8.42578125" style="273" customWidth="1"/>
    <col min="775" max="788" width="3.7109375" style="273" customWidth="1"/>
    <col min="789" max="1024" width="9.140625" style="273"/>
    <col min="1025" max="1025" width="13.28515625" style="273" customWidth="1"/>
    <col min="1026" max="1026" width="6.7109375" style="273" customWidth="1"/>
    <col min="1027" max="1027" width="7.28515625" style="273" customWidth="1"/>
    <col min="1028" max="1028" width="4.42578125" style="273" customWidth="1"/>
    <col min="1029" max="1029" width="4.28515625" style="273" customWidth="1"/>
    <col min="1030" max="1030" width="8.42578125" style="273" customWidth="1"/>
    <col min="1031" max="1044" width="3.7109375" style="273" customWidth="1"/>
    <col min="1045" max="1280" width="9.140625" style="273"/>
    <col min="1281" max="1281" width="13.28515625" style="273" customWidth="1"/>
    <col min="1282" max="1282" width="6.7109375" style="273" customWidth="1"/>
    <col min="1283" max="1283" width="7.28515625" style="273" customWidth="1"/>
    <col min="1284" max="1284" width="4.42578125" style="273" customWidth="1"/>
    <col min="1285" max="1285" width="4.28515625" style="273" customWidth="1"/>
    <col min="1286" max="1286" width="8.42578125" style="273" customWidth="1"/>
    <col min="1287" max="1300" width="3.7109375" style="273" customWidth="1"/>
    <col min="1301" max="1536" width="9.140625" style="273"/>
    <col min="1537" max="1537" width="13.28515625" style="273" customWidth="1"/>
    <col min="1538" max="1538" width="6.7109375" style="273" customWidth="1"/>
    <col min="1539" max="1539" width="7.28515625" style="273" customWidth="1"/>
    <col min="1540" max="1540" width="4.42578125" style="273" customWidth="1"/>
    <col min="1541" max="1541" width="4.28515625" style="273" customWidth="1"/>
    <col min="1542" max="1542" width="8.42578125" style="273" customWidth="1"/>
    <col min="1543" max="1556" width="3.7109375" style="273" customWidth="1"/>
    <col min="1557" max="1792" width="9.140625" style="273"/>
    <col min="1793" max="1793" width="13.28515625" style="273" customWidth="1"/>
    <col min="1794" max="1794" width="6.7109375" style="273" customWidth="1"/>
    <col min="1795" max="1795" width="7.28515625" style="273" customWidth="1"/>
    <col min="1796" max="1796" width="4.42578125" style="273" customWidth="1"/>
    <col min="1797" max="1797" width="4.28515625" style="273" customWidth="1"/>
    <col min="1798" max="1798" width="8.42578125" style="273" customWidth="1"/>
    <col min="1799" max="1812" width="3.7109375" style="273" customWidth="1"/>
    <col min="1813" max="2048" width="9.140625" style="273"/>
    <col min="2049" max="2049" width="13.28515625" style="273" customWidth="1"/>
    <col min="2050" max="2050" width="6.7109375" style="273" customWidth="1"/>
    <col min="2051" max="2051" width="7.28515625" style="273" customWidth="1"/>
    <col min="2052" max="2052" width="4.42578125" style="273" customWidth="1"/>
    <col min="2053" max="2053" width="4.28515625" style="273" customWidth="1"/>
    <col min="2054" max="2054" width="8.42578125" style="273" customWidth="1"/>
    <col min="2055" max="2068" width="3.7109375" style="273" customWidth="1"/>
    <col min="2069" max="2304" width="9.140625" style="273"/>
    <col min="2305" max="2305" width="13.28515625" style="273" customWidth="1"/>
    <col min="2306" max="2306" width="6.7109375" style="273" customWidth="1"/>
    <col min="2307" max="2307" width="7.28515625" style="273" customWidth="1"/>
    <col min="2308" max="2308" width="4.42578125" style="273" customWidth="1"/>
    <col min="2309" max="2309" width="4.28515625" style="273" customWidth="1"/>
    <col min="2310" max="2310" width="8.42578125" style="273" customWidth="1"/>
    <col min="2311" max="2324" width="3.7109375" style="273" customWidth="1"/>
    <col min="2325" max="2560" width="9.140625" style="273"/>
    <col min="2561" max="2561" width="13.28515625" style="273" customWidth="1"/>
    <col min="2562" max="2562" width="6.7109375" style="273" customWidth="1"/>
    <col min="2563" max="2563" width="7.28515625" style="273" customWidth="1"/>
    <col min="2564" max="2564" width="4.42578125" style="273" customWidth="1"/>
    <col min="2565" max="2565" width="4.28515625" style="273" customWidth="1"/>
    <col min="2566" max="2566" width="8.42578125" style="273" customWidth="1"/>
    <col min="2567" max="2580" width="3.7109375" style="273" customWidth="1"/>
    <col min="2581" max="2816" width="9.140625" style="273"/>
    <col min="2817" max="2817" width="13.28515625" style="273" customWidth="1"/>
    <col min="2818" max="2818" width="6.7109375" style="273" customWidth="1"/>
    <col min="2819" max="2819" width="7.28515625" style="273" customWidth="1"/>
    <col min="2820" max="2820" width="4.42578125" style="273" customWidth="1"/>
    <col min="2821" max="2821" width="4.28515625" style="273" customWidth="1"/>
    <col min="2822" max="2822" width="8.42578125" style="273" customWidth="1"/>
    <col min="2823" max="2836" width="3.7109375" style="273" customWidth="1"/>
    <col min="2837" max="3072" width="9.140625" style="273"/>
    <col min="3073" max="3073" width="13.28515625" style="273" customWidth="1"/>
    <col min="3074" max="3074" width="6.7109375" style="273" customWidth="1"/>
    <col min="3075" max="3075" width="7.28515625" style="273" customWidth="1"/>
    <col min="3076" max="3076" width="4.42578125" style="273" customWidth="1"/>
    <col min="3077" max="3077" width="4.28515625" style="273" customWidth="1"/>
    <col min="3078" max="3078" width="8.42578125" style="273" customWidth="1"/>
    <col min="3079" max="3092" width="3.7109375" style="273" customWidth="1"/>
    <col min="3093" max="3328" width="9.140625" style="273"/>
    <col min="3329" max="3329" width="13.28515625" style="273" customWidth="1"/>
    <col min="3330" max="3330" width="6.7109375" style="273" customWidth="1"/>
    <col min="3331" max="3331" width="7.28515625" style="273" customWidth="1"/>
    <col min="3332" max="3332" width="4.42578125" style="273" customWidth="1"/>
    <col min="3333" max="3333" width="4.28515625" style="273" customWidth="1"/>
    <col min="3334" max="3334" width="8.42578125" style="273" customWidth="1"/>
    <col min="3335" max="3348" width="3.7109375" style="273" customWidth="1"/>
    <col min="3349" max="3584" width="9.140625" style="273"/>
    <col min="3585" max="3585" width="13.28515625" style="273" customWidth="1"/>
    <col min="3586" max="3586" width="6.7109375" style="273" customWidth="1"/>
    <col min="3587" max="3587" width="7.28515625" style="273" customWidth="1"/>
    <col min="3588" max="3588" width="4.42578125" style="273" customWidth="1"/>
    <col min="3589" max="3589" width="4.28515625" style="273" customWidth="1"/>
    <col min="3590" max="3590" width="8.42578125" style="273" customWidth="1"/>
    <col min="3591" max="3604" width="3.7109375" style="273" customWidth="1"/>
    <col min="3605" max="3840" width="9.140625" style="273"/>
    <col min="3841" max="3841" width="13.28515625" style="273" customWidth="1"/>
    <col min="3842" max="3842" width="6.7109375" style="273" customWidth="1"/>
    <col min="3843" max="3843" width="7.28515625" style="273" customWidth="1"/>
    <col min="3844" max="3844" width="4.42578125" style="273" customWidth="1"/>
    <col min="3845" max="3845" width="4.28515625" style="273" customWidth="1"/>
    <col min="3846" max="3846" width="8.42578125" style="273" customWidth="1"/>
    <col min="3847" max="3860" width="3.7109375" style="273" customWidth="1"/>
    <col min="3861" max="4096" width="9.140625" style="273"/>
    <col min="4097" max="4097" width="13.28515625" style="273" customWidth="1"/>
    <col min="4098" max="4098" width="6.7109375" style="273" customWidth="1"/>
    <col min="4099" max="4099" width="7.28515625" style="273" customWidth="1"/>
    <col min="4100" max="4100" width="4.42578125" style="273" customWidth="1"/>
    <col min="4101" max="4101" width="4.28515625" style="273" customWidth="1"/>
    <col min="4102" max="4102" width="8.42578125" style="273" customWidth="1"/>
    <col min="4103" max="4116" width="3.7109375" style="273" customWidth="1"/>
    <col min="4117" max="4352" width="9.140625" style="273"/>
    <col min="4353" max="4353" width="13.28515625" style="273" customWidth="1"/>
    <col min="4354" max="4354" width="6.7109375" style="273" customWidth="1"/>
    <col min="4355" max="4355" width="7.28515625" style="273" customWidth="1"/>
    <col min="4356" max="4356" width="4.42578125" style="273" customWidth="1"/>
    <col min="4357" max="4357" width="4.28515625" style="273" customWidth="1"/>
    <col min="4358" max="4358" width="8.42578125" style="273" customWidth="1"/>
    <col min="4359" max="4372" width="3.7109375" style="273" customWidth="1"/>
    <col min="4373" max="4608" width="9.140625" style="273"/>
    <col min="4609" max="4609" width="13.28515625" style="273" customWidth="1"/>
    <col min="4610" max="4610" width="6.7109375" style="273" customWidth="1"/>
    <col min="4611" max="4611" width="7.28515625" style="273" customWidth="1"/>
    <col min="4612" max="4612" width="4.42578125" style="273" customWidth="1"/>
    <col min="4613" max="4613" width="4.28515625" style="273" customWidth="1"/>
    <col min="4614" max="4614" width="8.42578125" style="273" customWidth="1"/>
    <col min="4615" max="4628" width="3.7109375" style="273" customWidth="1"/>
    <col min="4629" max="4864" width="9.140625" style="273"/>
    <col min="4865" max="4865" width="13.28515625" style="273" customWidth="1"/>
    <col min="4866" max="4866" width="6.7109375" style="273" customWidth="1"/>
    <col min="4867" max="4867" width="7.28515625" style="273" customWidth="1"/>
    <col min="4868" max="4868" width="4.42578125" style="273" customWidth="1"/>
    <col min="4869" max="4869" width="4.28515625" style="273" customWidth="1"/>
    <col min="4870" max="4870" width="8.42578125" style="273" customWidth="1"/>
    <col min="4871" max="4884" width="3.7109375" style="273" customWidth="1"/>
    <col min="4885" max="5120" width="9.140625" style="273"/>
    <col min="5121" max="5121" width="13.28515625" style="273" customWidth="1"/>
    <col min="5122" max="5122" width="6.7109375" style="273" customWidth="1"/>
    <col min="5123" max="5123" width="7.28515625" style="273" customWidth="1"/>
    <col min="5124" max="5124" width="4.42578125" style="273" customWidth="1"/>
    <col min="5125" max="5125" width="4.28515625" style="273" customWidth="1"/>
    <col min="5126" max="5126" width="8.42578125" style="273" customWidth="1"/>
    <col min="5127" max="5140" width="3.7109375" style="273" customWidth="1"/>
    <col min="5141" max="5376" width="9.140625" style="273"/>
    <col min="5377" max="5377" width="13.28515625" style="273" customWidth="1"/>
    <col min="5378" max="5378" width="6.7109375" style="273" customWidth="1"/>
    <col min="5379" max="5379" width="7.28515625" style="273" customWidth="1"/>
    <col min="5380" max="5380" width="4.42578125" style="273" customWidth="1"/>
    <col min="5381" max="5381" width="4.28515625" style="273" customWidth="1"/>
    <col min="5382" max="5382" width="8.42578125" style="273" customWidth="1"/>
    <col min="5383" max="5396" width="3.7109375" style="273" customWidth="1"/>
    <col min="5397" max="5632" width="9.140625" style="273"/>
    <col min="5633" max="5633" width="13.28515625" style="273" customWidth="1"/>
    <col min="5634" max="5634" width="6.7109375" style="273" customWidth="1"/>
    <col min="5635" max="5635" width="7.28515625" style="273" customWidth="1"/>
    <col min="5636" max="5636" width="4.42578125" style="273" customWidth="1"/>
    <col min="5637" max="5637" width="4.28515625" style="273" customWidth="1"/>
    <col min="5638" max="5638" width="8.42578125" style="273" customWidth="1"/>
    <col min="5639" max="5652" width="3.7109375" style="273" customWidth="1"/>
    <col min="5653" max="5888" width="9.140625" style="273"/>
    <col min="5889" max="5889" width="13.28515625" style="273" customWidth="1"/>
    <col min="5890" max="5890" width="6.7109375" style="273" customWidth="1"/>
    <col min="5891" max="5891" width="7.28515625" style="273" customWidth="1"/>
    <col min="5892" max="5892" width="4.42578125" style="273" customWidth="1"/>
    <col min="5893" max="5893" width="4.28515625" style="273" customWidth="1"/>
    <col min="5894" max="5894" width="8.42578125" style="273" customWidth="1"/>
    <col min="5895" max="5908" width="3.7109375" style="273" customWidth="1"/>
    <col min="5909" max="6144" width="9.140625" style="273"/>
    <col min="6145" max="6145" width="13.28515625" style="273" customWidth="1"/>
    <col min="6146" max="6146" width="6.7109375" style="273" customWidth="1"/>
    <col min="6147" max="6147" width="7.28515625" style="273" customWidth="1"/>
    <col min="6148" max="6148" width="4.42578125" style="273" customWidth="1"/>
    <col min="6149" max="6149" width="4.28515625" style="273" customWidth="1"/>
    <col min="6150" max="6150" width="8.42578125" style="273" customWidth="1"/>
    <col min="6151" max="6164" width="3.7109375" style="273" customWidth="1"/>
    <col min="6165" max="6400" width="9.140625" style="273"/>
    <col min="6401" max="6401" width="13.28515625" style="273" customWidth="1"/>
    <col min="6402" max="6402" width="6.7109375" style="273" customWidth="1"/>
    <col min="6403" max="6403" width="7.28515625" style="273" customWidth="1"/>
    <col min="6404" max="6404" width="4.42578125" style="273" customWidth="1"/>
    <col min="6405" max="6405" width="4.28515625" style="273" customWidth="1"/>
    <col min="6406" max="6406" width="8.42578125" style="273" customWidth="1"/>
    <col min="6407" max="6420" width="3.7109375" style="273" customWidth="1"/>
    <col min="6421" max="6656" width="9.140625" style="273"/>
    <col min="6657" max="6657" width="13.28515625" style="273" customWidth="1"/>
    <col min="6658" max="6658" width="6.7109375" style="273" customWidth="1"/>
    <col min="6659" max="6659" width="7.28515625" style="273" customWidth="1"/>
    <col min="6660" max="6660" width="4.42578125" style="273" customWidth="1"/>
    <col min="6661" max="6661" width="4.28515625" style="273" customWidth="1"/>
    <col min="6662" max="6662" width="8.42578125" style="273" customWidth="1"/>
    <col min="6663" max="6676" width="3.7109375" style="273" customWidth="1"/>
    <col min="6677" max="6912" width="9.140625" style="273"/>
    <col min="6913" max="6913" width="13.28515625" style="273" customWidth="1"/>
    <col min="6914" max="6914" width="6.7109375" style="273" customWidth="1"/>
    <col min="6915" max="6915" width="7.28515625" style="273" customWidth="1"/>
    <col min="6916" max="6916" width="4.42578125" style="273" customWidth="1"/>
    <col min="6917" max="6917" width="4.28515625" style="273" customWidth="1"/>
    <col min="6918" max="6918" width="8.42578125" style="273" customWidth="1"/>
    <col min="6919" max="6932" width="3.7109375" style="273" customWidth="1"/>
    <col min="6933" max="7168" width="9.140625" style="273"/>
    <col min="7169" max="7169" width="13.28515625" style="273" customWidth="1"/>
    <col min="7170" max="7170" width="6.7109375" style="273" customWidth="1"/>
    <col min="7171" max="7171" width="7.28515625" style="273" customWidth="1"/>
    <col min="7172" max="7172" width="4.42578125" style="273" customWidth="1"/>
    <col min="7173" max="7173" width="4.28515625" style="273" customWidth="1"/>
    <col min="7174" max="7174" width="8.42578125" style="273" customWidth="1"/>
    <col min="7175" max="7188" width="3.7109375" style="273" customWidth="1"/>
    <col min="7189" max="7424" width="9.140625" style="273"/>
    <col min="7425" max="7425" width="13.28515625" style="273" customWidth="1"/>
    <col min="7426" max="7426" width="6.7109375" style="273" customWidth="1"/>
    <col min="7427" max="7427" width="7.28515625" style="273" customWidth="1"/>
    <col min="7428" max="7428" width="4.42578125" style="273" customWidth="1"/>
    <col min="7429" max="7429" width="4.28515625" style="273" customWidth="1"/>
    <col min="7430" max="7430" width="8.42578125" style="273" customWidth="1"/>
    <col min="7431" max="7444" width="3.7109375" style="273" customWidth="1"/>
    <col min="7445" max="7680" width="9.140625" style="273"/>
    <col min="7681" max="7681" width="13.28515625" style="273" customWidth="1"/>
    <col min="7682" max="7682" width="6.7109375" style="273" customWidth="1"/>
    <col min="7683" max="7683" width="7.28515625" style="273" customWidth="1"/>
    <col min="7684" max="7684" width="4.42578125" style="273" customWidth="1"/>
    <col min="7685" max="7685" width="4.28515625" style="273" customWidth="1"/>
    <col min="7686" max="7686" width="8.42578125" style="273" customWidth="1"/>
    <col min="7687" max="7700" width="3.7109375" style="273" customWidth="1"/>
    <col min="7701" max="7936" width="9.140625" style="273"/>
    <col min="7937" max="7937" width="13.28515625" style="273" customWidth="1"/>
    <col min="7938" max="7938" width="6.7109375" style="273" customWidth="1"/>
    <col min="7939" max="7939" width="7.28515625" style="273" customWidth="1"/>
    <col min="7940" max="7940" width="4.42578125" style="273" customWidth="1"/>
    <col min="7941" max="7941" width="4.28515625" style="273" customWidth="1"/>
    <col min="7942" max="7942" width="8.42578125" style="273" customWidth="1"/>
    <col min="7943" max="7956" width="3.7109375" style="273" customWidth="1"/>
    <col min="7957" max="8192" width="9.140625" style="273"/>
    <col min="8193" max="8193" width="13.28515625" style="273" customWidth="1"/>
    <col min="8194" max="8194" width="6.7109375" style="273" customWidth="1"/>
    <col min="8195" max="8195" width="7.28515625" style="273" customWidth="1"/>
    <col min="8196" max="8196" width="4.42578125" style="273" customWidth="1"/>
    <col min="8197" max="8197" width="4.28515625" style="273" customWidth="1"/>
    <col min="8198" max="8198" width="8.42578125" style="273" customWidth="1"/>
    <col min="8199" max="8212" width="3.7109375" style="273" customWidth="1"/>
    <col min="8213" max="8448" width="9.140625" style="273"/>
    <col min="8449" max="8449" width="13.28515625" style="273" customWidth="1"/>
    <col min="8450" max="8450" width="6.7109375" style="273" customWidth="1"/>
    <col min="8451" max="8451" width="7.28515625" style="273" customWidth="1"/>
    <col min="8452" max="8452" width="4.42578125" style="273" customWidth="1"/>
    <col min="8453" max="8453" width="4.28515625" style="273" customWidth="1"/>
    <col min="8454" max="8454" width="8.42578125" style="273" customWidth="1"/>
    <col min="8455" max="8468" width="3.7109375" style="273" customWidth="1"/>
    <col min="8469" max="8704" width="9.140625" style="273"/>
    <col min="8705" max="8705" width="13.28515625" style="273" customWidth="1"/>
    <col min="8706" max="8706" width="6.7109375" style="273" customWidth="1"/>
    <col min="8707" max="8707" width="7.28515625" style="273" customWidth="1"/>
    <col min="8708" max="8708" width="4.42578125" style="273" customWidth="1"/>
    <col min="8709" max="8709" width="4.28515625" style="273" customWidth="1"/>
    <col min="8710" max="8710" width="8.42578125" style="273" customWidth="1"/>
    <col min="8711" max="8724" width="3.7109375" style="273" customWidth="1"/>
    <col min="8725" max="8960" width="9.140625" style="273"/>
    <col min="8961" max="8961" width="13.28515625" style="273" customWidth="1"/>
    <col min="8962" max="8962" width="6.7109375" style="273" customWidth="1"/>
    <col min="8963" max="8963" width="7.28515625" style="273" customWidth="1"/>
    <col min="8964" max="8964" width="4.42578125" style="273" customWidth="1"/>
    <col min="8965" max="8965" width="4.28515625" style="273" customWidth="1"/>
    <col min="8966" max="8966" width="8.42578125" style="273" customWidth="1"/>
    <col min="8967" max="8980" width="3.7109375" style="273" customWidth="1"/>
    <col min="8981" max="9216" width="9.140625" style="273"/>
    <col min="9217" max="9217" width="13.28515625" style="273" customWidth="1"/>
    <col min="9218" max="9218" width="6.7109375" style="273" customWidth="1"/>
    <col min="9219" max="9219" width="7.28515625" style="273" customWidth="1"/>
    <col min="9220" max="9220" width="4.42578125" style="273" customWidth="1"/>
    <col min="9221" max="9221" width="4.28515625" style="273" customWidth="1"/>
    <col min="9222" max="9222" width="8.42578125" style="273" customWidth="1"/>
    <col min="9223" max="9236" width="3.7109375" style="273" customWidth="1"/>
    <col min="9237" max="9472" width="9.140625" style="273"/>
    <col min="9473" max="9473" width="13.28515625" style="273" customWidth="1"/>
    <col min="9474" max="9474" width="6.7109375" style="273" customWidth="1"/>
    <col min="9475" max="9475" width="7.28515625" style="273" customWidth="1"/>
    <col min="9476" max="9476" width="4.42578125" style="273" customWidth="1"/>
    <col min="9477" max="9477" width="4.28515625" style="273" customWidth="1"/>
    <col min="9478" max="9478" width="8.42578125" style="273" customWidth="1"/>
    <col min="9479" max="9492" width="3.7109375" style="273" customWidth="1"/>
    <col min="9493" max="9728" width="9.140625" style="273"/>
    <col min="9729" max="9729" width="13.28515625" style="273" customWidth="1"/>
    <col min="9730" max="9730" width="6.7109375" style="273" customWidth="1"/>
    <col min="9731" max="9731" width="7.28515625" style="273" customWidth="1"/>
    <col min="9732" max="9732" width="4.42578125" style="273" customWidth="1"/>
    <col min="9733" max="9733" width="4.28515625" style="273" customWidth="1"/>
    <col min="9734" max="9734" width="8.42578125" style="273" customWidth="1"/>
    <col min="9735" max="9748" width="3.7109375" style="273" customWidth="1"/>
    <col min="9749" max="9984" width="9.140625" style="273"/>
    <col min="9985" max="9985" width="13.28515625" style="273" customWidth="1"/>
    <col min="9986" max="9986" width="6.7109375" style="273" customWidth="1"/>
    <col min="9987" max="9987" width="7.28515625" style="273" customWidth="1"/>
    <col min="9988" max="9988" width="4.42578125" style="273" customWidth="1"/>
    <col min="9989" max="9989" width="4.28515625" style="273" customWidth="1"/>
    <col min="9990" max="9990" width="8.42578125" style="273" customWidth="1"/>
    <col min="9991" max="10004" width="3.7109375" style="273" customWidth="1"/>
    <col min="10005" max="10240" width="9.140625" style="273"/>
    <col min="10241" max="10241" width="13.28515625" style="273" customWidth="1"/>
    <col min="10242" max="10242" width="6.7109375" style="273" customWidth="1"/>
    <col min="10243" max="10243" width="7.28515625" style="273" customWidth="1"/>
    <col min="10244" max="10244" width="4.42578125" style="273" customWidth="1"/>
    <col min="10245" max="10245" width="4.28515625" style="273" customWidth="1"/>
    <col min="10246" max="10246" width="8.42578125" style="273" customWidth="1"/>
    <col min="10247" max="10260" width="3.7109375" style="273" customWidth="1"/>
    <col min="10261" max="10496" width="9.140625" style="273"/>
    <col min="10497" max="10497" width="13.28515625" style="273" customWidth="1"/>
    <col min="10498" max="10498" width="6.7109375" style="273" customWidth="1"/>
    <col min="10499" max="10499" width="7.28515625" style="273" customWidth="1"/>
    <col min="10500" max="10500" width="4.42578125" style="273" customWidth="1"/>
    <col min="10501" max="10501" width="4.28515625" style="273" customWidth="1"/>
    <col min="10502" max="10502" width="8.42578125" style="273" customWidth="1"/>
    <col min="10503" max="10516" width="3.7109375" style="273" customWidth="1"/>
    <col min="10517" max="10752" width="9.140625" style="273"/>
    <col min="10753" max="10753" width="13.28515625" style="273" customWidth="1"/>
    <col min="10754" max="10754" width="6.7109375" style="273" customWidth="1"/>
    <col min="10755" max="10755" width="7.28515625" style="273" customWidth="1"/>
    <col min="10756" max="10756" width="4.42578125" style="273" customWidth="1"/>
    <col min="10757" max="10757" width="4.28515625" style="273" customWidth="1"/>
    <col min="10758" max="10758" width="8.42578125" style="273" customWidth="1"/>
    <col min="10759" max="10772" width="3.7109375" style="273" customWidth="1"/>
    <col min="10773" max="11008" width="9.140625" style="273"/>
    <col min="11009" max="11009" width="13.28515625" style="273" customWidth="1"/>
    <col min="11010" max="11010" width="6.7109375" style="273" customWidth="1"/>
    <col min="11011" max="11011" width="7.28515625" style="273" customWidth="1"/>
    <col min="11012" max="11012" width="4.42578125" style="273" customWidth="1"/>
    <col min="11013" max="11013" width="4.28515625" style="273" customWidth="1"/>
    <col min="11014" max="11014" width="8.42578125" style="273" customWidth="1"/>
    <col min="11015" max="11028" width="3.7109375" style="273" customWidth="1"/>
    <col min="11029" max="11264" width="9.140625" style="273"/>
    <col min="11265" max="11265" width="13.28515625" style="273" customWidth="1"/>
    <col min="11266" max="11266" width="6.7109375" style="273" customWidth="1"/>
    <col min="11267" max="11267" width="7.28515625" style="273" customWidth="1"/>
    <col min="11268" max="11268" width="4.42578125" style="273" customWidth="1"/>
    <col min="11269" max="11269" width="4.28515625" style="273" customWidth="1"/>
    <col min="11270" max="11270" width="8.42578125" style="273" customWidth="1"/>
    <col min="11271" max="11284" width="3.7109375" style="273" customWidth="1"/>
    <col min="11285" max="11520" width="9.140625" style="273"/>
    <col min="11521" max="11521" width="13.28515625" style="273" customWidth="1"/>
    <col min="11522" max="11522" width="6.7109375" style="273" customWidth="1"/>
    <col min="11523" max="11523" width="7.28515625" style="273" customWidth="1"/>
    <col min="11524" max="11524" width="4.42578125" style="273" customWidth="1"/>
    <col min="11525" max="11525" width="4.28515625" style="273" customWidth="1"/>
    <col min="11526" max="11526" width="8.42578125" style="273" customWidth="1"/>
    <col min="11527" max="11540" width="3.7109375" style="273" customWidth="1"/>
    <col min="11541" max="11776" width="9.140625" style="273"/>
    <col min="11777" max="11777" width="13.28515625" style="273" customWidth="1"/>
    <col min="11778" max="11778" width="6.7109375" style="273" customWidth="1"/>
    <col min="11779" max="11779" width="7.28515625" style="273" customWidth="1"/>
    <col min="11780" max="11780" width="4.42578125" style="273" customWidth="1"/>
    <col min="11781" max="11781" width="4.28515625" style="273" customWidth="1"/>
    <col min="11782" max="11782" width="8.42578125" style="273" customWidth="1"/>
    <col min="11783" max="11796" width="3.7109375" style="273" customWidth="1"/>
    <col min="11797" max="12032" width="9.140625" style="273"/>
    <col min="12033" max="12033" width="13.28515625" style="273" customWidth="1"/>
    <col min="12034" max="12034" width="6.7109375" style="273" customWidth="1"/>
    <col min="12035" max="12035" width="7.28515625" style="273" customWidth="1"/>
    <col min="12036" max="12036" width="4.42578125" style="273" customWidth="1"/>
    <col min="12037" max="12037" width="4.28515625" style="273" customWidth="1"/>
    <col min="12038" max="12038" width="8.42578125" style="273" customWidth="1"/>
    <col min="12039" max="12052" width="3.7109375" style="273" customWidth="1"/>
    <col min="12053" max="12288" width="9.140625" style="273"/>
    <col min="12289" max="12289" width="13.28515625" style="273" customWidth="1"/>
    <col min="12290" max="12290" width="6.7109375" style="273" customWidth="1"/>
    <col min="12291" max="12291" width="7.28515625" style="273" customWidth="1"/>
    <col min="12292" max="12292" width="4.42578125" style="273" customWidth="1"/>
    <col min="12293" max="12293" width="4.28515625" style="273" customWidth="1"/>
    <col min="12294" max="12294" width="8.42578125" style="273" customWidth="1"/>
    <col min="12295" max="12308" width="3.7109375" style="273" customWidth="1"/>
    <col min="12309" max="12544" width="9.140625" style="273"/>
    <col min="12545" max="12545" width="13.28515625" style="273" customWidth="1"/>
    <col min="12546" max="12546" width="6.7109375" style="273" customWidth="1"/>
    <col min="12547" max="12547" width="7.28515625" style="273" customWidth="1"/>
    <col min="12548" max="12548" width="4.42578125" style="273" customWidth="1"/>
    <col min="12549" max="12549" width="4.28515625" style="273" customWidth="1"/>
    <col min="12550" max="12550" width="8.42578125" style="273" customWidth="1"/>
    <col min="12551" max="12564" width="3.7109375" style="273" customWidth="1"/>
    <col min="12565" max="12800" width="9.140625" style="273"/>
    <col min="12801" max="12801" width="13.28515625" style="273" customWidth="1"/>
    <col min="12802" max="12802" width="6.7109375" style="273" customWidth="1"/>
    <col min="12803" max="12803" width="7.28515625" style="273" customWidth="1"/>
    <col min="12804" max="12804" width="4.42578125" style="273" customWidth="1"/>
    <col min="12805" max="12805" width="4.28515625" style="273" customWidth="1"/>
    <col min="12806" max="12806" width="8.42578125" style="273" customWidth="1"/>
    <col min="12807" max="12820" width="3.7109375" style="273" customWidth="1"/>
    <col min="12821" max="13056" width="9.140625" style="273"/>
    <col min="13057" max="13057" width="13.28515625" style="273" customWidth="1"/>
    <col min="13058" max="13058" width="6.7109375" style="273" customWidth="1"/>
    <col min="13059" max="13059" width="7.28515625" style="273" customWidth="1"/>
    <col min="13060" max="13060" width="4.42578125" style="273" customWidth="1"/>
    <col min="13061" max="13061" width="4.28515625" style="273" customWidth="1"/>
    <col min="13062" max="13062" width="8.42578125" style="273" customWidth="1"/>
    <col min="13063" max="13076" width="3.7109375" style="273" customWidth="1"/>
    <col min="13077" max="13312" width="9.140625" style="273"/>
    <col min="13313" max="13313" width="13.28515625" style="273" customWidth="1"/>
    <col min="13314" max="13314" width="6.7109375" style="273" customWidth="1"/>
    <col min="13315" max="13315" width="7.28515625" style="273" customWidth="1"/>
    <col min="13316" max="13316" width="4.42578125" style="273" customWidth="1"/>
    <col min="13317" max="13317" width="4.28515625" style="273" customWidth="1"/>
    <col min="13318" max="13318" width="8.42578125" style="273" customWidth="1"/>
    <col min="13319" max="13332" width="3.7109375" style="273" customWidth="1"/>
    <col min="13333" max="13568" width="9.140625" style="273"/>
    <col min="13569" max="13569" width="13.28515625" style="273" customWidth="1"/>
    <col min="13570" max="13570" width="6.7109375" style="273" customWidth="1"/>
    <col min="13571" max="13571" width="7.28515625" style="273" customWidth="1"/>
    <col min="13572" max="13572" width="4.42578125" style="273" customWidth="1"/>
    <col min="13573" max="13573" width="4.28515625" style="273" customWidth="1"/>
    <col min="13574" max="13574" width="8.42578125" style="273" customWidth="1"/>
    <col min="13575" max="13588" width="3.7109375" style="273" customWidth="1"/>
    <col min="13589" max="13824" width="9.140625" style="273"/>
    <col min="13825" max="13825" width="13.28515625" style="273" customWidth="1"/>
    <col min="13826" max="13826" width="6.7109375" style="273" customWidth="1"/>
    <col min="13827" max="13827" width="7.28515625" style="273" customWidth="1"/>
    <col min="13828" max="13828" width="4.42578125" style="273" customWidth="1"/>
    <col min="13829" max="13829" width="4.28515625" style="273" customWidth="1"/>
    <col min="13830" max="13830" width="8.42578125" style="273" customWidth="1"/>
    <col min="13831" max="13844" width="3.7109375" style="273" customWidth="1"/>
    <col min="13845" max="14080" width="9.140625" style="273"/>
    <col min="14081" max="14081" width="13.28515625" style="273" customWidth="1"/>
    <col min="14082" max="14082" width="6.7109375" style="273" customWidth="1"/>
    <col min="14083" max="14083" width="7.28515625" style="273" customWidth="1"/>
    <col min="14084" max="14084" width="4.42578125" style="273" customWidth="1"/>
    <col min="14085" max="14085" width="4.28515625" style="273" customWidth="1"/>
    <col min="14086" max="14086" width="8.42578125" style="273" customWidth="1"/>
    <col min="14087" max="14100" width="3.7109375" style="273" customWidth="1"/>
    <col min="14101" max="14336" width="9.140625" style="273"/>
    <col min="14337" max="14337" width="13.28515625" style="273" customWidth="1"/>
    <col min="14338" max="14338" width="6.7109375" style="273" customWidth="1"/>
    <col min="14339" max="14339" width="7.28515625" style="273" customWidth="1"/>
    <col min="14340" max="14340" width="4.42578125" style="273" customWidth="1"/>
    <col min="14341" max="14341" width="4.28515625" style="273" customWidth="1"/>
    <col min="14342" max="14342" width="8.42578125" style="273" customWidth="1"/>
    <col min="14343" max="14356" width="3.7109375" style="273" customWidth="1"/>
    <col min="14357" max="14592" width="9.140625" style="273"/>
    <col min="14593" max="14593" width="13.28515625" style="273" customWidth="1"/>
    <col min="14594" max="14594" width="6.7109375" style="273" customWidth="1"/>
    <col min="14595" max="14595" width="7.28515625" style="273" customWidth="1"/>
    <col min="14596" max="14596" width="4.42578125" style="273" customWidth="1"/>
    <col min="14597" max="14597" width="4.28515625" style="273" customWidth="1"/>
    <col min="14598" max="14598" width="8.42578125" style="273" customWidth="1"/>
    <col min="14599" max="14612" width="3.7109375" style="273" customWidth="1"/>
    <col min="14613" max="14848" width="9.140625" style="273"/>
    <col min="14849" max="14849" width="13.28515625" style="273" customWidth="1"/>
    <col min="14850" max="14850" width="6.7109375" style="273" customWidth="1"/>
    <col min="14851" max="14851" width="7.28515625" style="273" customWidth="1"/>
    <col min="14852" max="14852" width="4.42578125" style="273" customWidth="1"/>
    <col min="14853" max="14853" width="4.28515625" style="273" customWidth="1"/>
    <col min="14854" max="14854" width="8.42578125" style="273" customWidth="1"/>
    <col min="14855" max="14868" width="3.7109375" style="273" customWidth="1"/>
    <col min="14869" max="15104" width="9.140625" style="273"/>
    <col min="15105" max="15105" width="13.28515625" style="273" customWidth="1"/>
    <col min="15106" max="15106" width="6.7109375" style="273" customWidth="1"/>
    <col min="15107" max="15107" width="7.28515625" style="273" customWidth="1"/>
    <col min="15108" max="15108" width="4.42578125" style="273" customWidth="1"/>
    <col min="15109" max="15109" width="4.28515625" style="273" customWidth="1"/>
    <col min="15110" max="15110" width="8.42578125" style="273" customWidth="1"/>
    <col min="15111" max="15124" width="3.7109375" style="273" customWidth="1"/>
    <col min="15125" max="15360" width="9.140625" style="273"/>
    <col min="15361" max="15361" width="13.28515625" style="273" customWidth="1"/>
    <col min="15362" max="15362" width="6.7109375" style="273" customWidth="1"/>
    <col min="15363" max="15363" width="7.28515625" style="273" customWidth="1"/>
    <col min="15364" max="15364" width="4.42578125" style="273" customWidth="1"/>
    <col min="15365" max="15365" width="4.28515625" style="273" customWidth="1"/>
    <col min="15366" max="15366" width="8.42578125" style="273" customWidth="1"/>
    <col min="15367" max="15380" width="3.7109375" style="273" customWidth="1"/>
    <col min="15381" max="15616" width="9.140625" style="273"/>
    <col min="15617" max="15617" width="13.28515625" style="273" customWidth="1"/>
    <col min="15618" max="15618" width="6.7109375" style="273" customWidth="1"/>
    <col min="15619" max="15619" width="7.28515625" style="273" customWidth="1"/>
    <col min="15620" max="15620" width="4.42578125" style="273" customWidth="1"/>
    <col min="15621" max="15621" width="4.28515625" style="273" customWidth="1"/>
    <col min="15622" max="15622" width="8.42578125" style="273" customWidth="1"/>
    <col min="15623" max="15636" width="3.7109375" style="273" customWidth="1"/>
    <col min="15637" max="15872" width="9.140625" style="273"/>
    <col min="15873" max="15873" width="13.28515625" style="273" customWidth="1"/>
    <col min="15874" max="15874" width="6.7109375" style="273" customWidth="1"/>
    <col min="15875" max="15875" width="7.28515625" style="273" customWidth="1"/>
    <col min="15876" max="15876" width="4.42578125" style="273" customWidth="1"/>
    <col min="15877" max="15877" width="4.28515625" style="273" customWidth="1"/>
    <col min="15878" max="15878" width="8.42578125" style="273" customWidth="1"/>
    <col min="15879" max="15892" width="3.7109375" style="273" customWidth="1"/>
    <col min="15893" max="16128" width="9.140625" style="273"/>
    <col min="16129" max="16129" width="13.28515625" style="273" customWidth="1"/>
    <col min="16130" max="16130" width="6.7109375" style="273" customWidth="1"/>
    <col min="16131" max="16131" width="7.28515625" style="273" customWidth="1"/>
    <col min="16132" max="16132" width="4.42578125" style="273" customWidth="1"/>
    <col min="16133" max="16133" width="4.28515625" style="273" customWidth="1"/>
    <col min="16134" max="16134" width="8.42578125" style="273" customWidth="1"/>
    <col min="16135" max="16148" width="3.7109375" style="273" customWidth="1"/>
    <col min="16149" max="16384" width="9.140625" style="273"/>
  </cols>
  <sheetData>
    <row r="1" spans="1:20">
      <c r="A1" s="270"/>
      <c r="B1" s="271"/>
      <c r="C1" s="271"/>
      <c r="D1" s="271"/>
      <c r="E1" s="271"/>
      <c r="F1" s="272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</row>
    <row r="2" spans="1:20">
      <c r="A2" s="270"/>
      <c r="B2" s="271"/>
      <c r="C2" s="271"/>
      <c r="D2" s="271"/>
      <c r="E2" s="271"/>
      <c r="F2" s="272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</row>
    <row r="3" spans="1:20">
      <c r="A3" s="270"/>
      <c r="B3" s="271"/>
      <c r="C3" s="271"/>
      <c r="D3" s="271"/>
      <c r="E3" s="271"/>
      <c r="F3" s="272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</row>
    <row r="4" spans="1:20">
      <c r="A4" s="270"/>
      <c r="B4" s="271"/>
      <c r="C4" s="271"/>
      <c r="D4" s="271"/>
      <c r="E4" s="271"/>
      <c r="F4" s="272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</row>
    <row r="5" spans="1:20">
      <c r="A5" s="270"/>
      <c r="B5" s="271"/>
      <c r="C5" s="271"/>
      <c r="D5" s="271"/>
      <c r="E5" s="271"/>
      <c r="F5" s="272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</row>
    <row r="6" spans="1:20" ht="31.5" customHeight="1">
      <c r="A6" s="270"/>
      <c r="B6" s="271"/>
      <c r="C6" s="271"/>
      <c r="D6" s="271"/>
      <c r="E6" s="274"/>
      <c r="F6" s="272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</row>
    <row r="7" spans="1:20">
      <c r="A7" s="270"/>
      <c r="B7" s="271"/>
      <c r="C7" s="271"/>
      <c r="D7" s="271"/>
      <c r="E7" s="271"/>
      <c r="F7" s="272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</row>
    <row r="8" spans="1:20">
      <c r="A8" s="270"/>
      <c r="B8" s="271"/>
      <c r="C8" s="271"/>
      <c r="D8" s="271"/>
      <c r="E8" s="271"/>
      <c r="F8" s="272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</row>
    <row r="9" spans="1:20">
      <c r="A9" s="270"/>
      <c r="B9" s="271"/>
      <c r="C9" s="271"/>
      <c r="D9" s="271"/>
      <c r="E9" s="271"/>
      <c r="F9" s="272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1"/>
    </row>
    <row r="10" spans="1:20">
      <c r="A10" s="270"/>
      <c r="B10" s="271"/>
      <c r="C10" s="271"/>
      <c r="D10" s="271"/>
      <c r="E10" s="271"/>
      <c r="F10" s="272"/>
      <c r="G10" s="271"/>
      <c r="H10" s="271"/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1"/>
      <c r="T10" s="271"/>
    </row>
    <row r="11" spans="1:20">
      <c r="A11" s="270"/>
      <c r="B11" s="271"/>
      <c r="C11" s="271"/>
      <c r="D11" s="271"/>
      <c r="E11" s="271"/>
      <c r="F11" s="272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</row>
    <row r="12" spans="1:20">
      <c r="A12" s="270"/>
      <c r="B12" s="271"/>
      <c r="C12" s="271"/>
      <c r="D12" s="271"/>
      <c r="E12" s="271"/>
      <c r="F12" s="272"/>
      <c r="G12" s="271"/>
      <c r="H12" s="271"/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</row>
    <row r="13" spans="1:20">
      <c r="A13" s="270"/>
      <c r="B13" s="271"/>
      <c r="C13" s="271"/>
      <c r="D13" s="271"/>
      <c r="E13" s="271"/>
      <c r="F13" s="272"/>
      <c r="G13" s="271"/>
      <c r="H13" s="271"/>
      <c r="I13" s="271"/>
      <c r="J13" s="271"/>
      <c r="K13" s="271"/>
      <c r="L13" s="271"/>
      <c r="M13" s="271"/>
      <c r="N13" s="271"/>
      <c r="O13" s="271"/>
      <c r="P13" s="271"/>
      <c r="Q13" s="271"/>
      <c r="R13" s="271"/>
      <c r="S13" s="271"/>
      <c r="T13" s="271"/>
    </row>
    <row r="14" spans="1:20">
      <c r="A14" s="270"/>
      <c r="B14" s="271"/>
      <c r="C14" s="271"/>
      <c r="D14" s="271"/>
      <c r="E14" s="271"/>
      <c r="F14" s="272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</row>
    <row r="15" spans="1:20">
      <c r="A15" s="270"/>
      <c r="B15" s="271"/>
      <c r="C15" s="271"/>
      <c r="D15" s="271"/>
      <c r="E15" s="271"/>
      <c r="F15" s="272"/>
      <c r="G15" s="271"/>
      <c r="H15" s="271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271"/>
    </row>
    <row r="16" spans="1:20">
      <c r="A16" s="270"/>
      <c r="B16" s="271"/>
      <c r="C16" s="271"/>
      <c r="D16" s="271"/>
      <c r="E16" s="271"/>
      <c r="F16" s="272"/>
      <c r="G16" s="271"/>
      <c r="H16" s="271"/>
      <c r="I16" s="271"/>
      <c r="J16" s="271"/>
      <c r="K16" s="271"/>
      <c r="L16" s="271"/>
      <c r="M16" s="271"/>
      <c r="N16" s="271"/>
      <c r="O16" s="271"/>
      <c r="P16" s="271"/>
      <c r="Q16" s="271"/>
      <c r="R16" s="271"/>
      <c r="S16" s="271"/>
      <c r="T16" s="271"/>
    </row>
    <row r="17" spans="1:20">
      <c r="A17" s="270"/>
      <c r="B17" s="271"/>
      <c r="C17" s="271"/>
      <c r="D17" s="271"/>
      <c r="E17" s="271"/>
      <c r="F17" s="272"/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  <c r="R17" s="271"/>
      <c r="S17" s="271"/>
      <c r="T17" s="271"/>
    </row>
    <row r="18" spans="1:20">
      <c r="A18" s="270"/>
      <c r="B18" s="271"/>
      <c r="C18" s="271"/>
      <c r="D18" s="271"/>
      <c r="E18" s="271"/>
      <c r="F18" s="272"/>
      <c r="G18" s="271"/>
      <c r="H18" s="271"/>
      <c r="I18" s="271"/>
      <c r="J18" s="271"/>
      <c r="K18" s="271"/>
      <c r="L18" s="271"/>
      <c r="M18" s="271"/>
      <c r="N18" s="271"/>
      <c r="O18" s="271"/>
      <c r="P18" s="271"/>
      <c r="Q18" s="271"/>
      <c r="R18" s="271"/>
      <c r="S18" s="271"/>
      <c r="T18" s="271"/>
    </row>
    <row r="19" spans="1:20">
      <c r="A19" s="270"/>
      <c r="B19" s="271"/>
      <c r="C19" s="271"/>
      <c r="D19" s="271"/>
      <c r="E19" s="271"/>
      <c r="F19" s="272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</row>
    <row r="20" spans="1:20">
      <c r="A20" s="270"/>
      <c r="B20" s="271"/>
      <c r="C20" s="271"/>
      <c r="D20" s="271"/>
      <c r="E20" s="271"/>
      <c r="F20" s="272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</row>
    <row r="21" spans="1:20">
      <c r="A21" s="270"/>
      <c r="B21" s="271"/>
      <c r="C21" s="271"/>
      <c r="D21" s="271"/>
      <c r="E21" s="271"/>
      <c r="F21" s="272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</row>
    <row r="22" spans="1:20">
      <c r="A22" s="270"/>
      <c r="B22" s="271"/>
      <c r="C22" s="271"/>
      <c r="D22" s="271"/>
      <c r="E22" s="271"/>
      <c r="F22" s="272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</row>
    <row r="23" spans="1:20">
      <c r="A23" s="270"/>
      <c r="B23" s="271"/>
      <c r="C23" s="271"/>
      <c r="D23" s="271"/>
      <c r="E23" s="271"/>
      <c r="F23" s="272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</row>
    <row r="24" spans="1:20">
      <c r="A24" s="270"/>
      <c r="B24" s="271"/>
      <c r="C24" s="271"/>
      <c r="D24" s="271"/>
      <c r="E24" s="271"/>
      <c r="F24" s="272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</row>
    <row r="25" spans="1:20">
      <c r="A25" s="270"/>
      <c r="B25" s="271"/>
      <c r="C25" s="271"/>
      <c r="D25" s="271"/>
      <c r="E25" s="271"/>
      <c r="F25" s="272"/>
      <c r="G25" s="271"/>
      <c r="H25" s="271"/>
      <c r="I25" s="271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</row>
    <row r="26" spans="1:20">
      <c r="A26" s="270"/>
      <c r="B26" s="271"/>
      <c r="C26" s="271"/>
      <c r="D26" s="271"/>
      <c r="E26" s="271"/>
      <c r="F26" s="272"/>
      <c r="G26" s="271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</row>
    <row r="27" spans="1:20">
      <c r="A27" s="270"/>
      <c r="B27" s="271"/>
      <c r="C27" s="271"/>
      <c r="D27" s="271"/>
      <c r="E27" s="271"/>
      <c r="F27" s="272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</row>
    <row r="28" spans="1:20">
      <c r="A28" s="270"/>
      <c r="B28" s="271"/>
      <c r="C28" s="271"/>
      <c r="D28" s="271"/>
      <c r="E28" s="271"/>
      <c r="F28" s="272"/>
      <c r="G28" s="271"/>
      <c r="H28" s="271"/>
      <c r="I28" s="271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</row>
    <row r="29" spans="1:20">
      <c r="A29" s="270"/>
      <c r="B29" s="271"/>
      <c r="C29" s="271"/>
      <c r="D29" s="271"/>
      <c r="E29" s="271"/>
      <c r="F29" s="272"/>
      <c r="G29" s="271"/>
      <c r="H29" s="271"/>
      <c r="I29" s="271"/>
      <c r="J29" s="271"/>
      <c r="K29" s="271"/>
      <c r="L29" s="271"/>
      <c r="M29" s="271"/>
      <c r="N29" s="271"/>
      <c r="O29" s="271"/>
      <c r="P29" s="271" t="s">
        <v>281</v>
      </c>
      <c r="Q29" s="271"/>
      <c r="R29" s="271"/>
      <c r="S29" s="271"/>
      <c r="T29" s="271"/>
    </row>
    <row r="30" spans="1:20">
      <c r="A30" s="270"/>
      <c r="B30" s="271"/>
      <c r="C30" s="271"/>
      <c r="D30" s="271"/>
      <c r="E30" s="271"/>
      <c r="F30" s="272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</row>
    <row r="31" spans="1:20">
      <c r="A31" s="270"/>
      <c r="B31" s="271"/>
      <c r="C31" s="271"/>
      <c r="D31" s="271"/>
      <c r="E31" s="271"/>
      <c r="F31" s="272"/>
      <c r="G31" s="271"/>
      <c r="H31" s="271"/>
      <c r="I31" s="271"/>
      <c r="J31" s="271"/>
      <c r="K31" s="271"/>
      <c r="L31" s="271"/>
      <c r="M31" s="271"/>
      <c r="N31" s="271"/>
      <c r="O31" s="271"/>
      <c r="P31" s="271"/>
      <c r="Q31" s="271"/>
      <c r="R31" s="271"/>
      <c r="S31" s="271"/>
      <c r="T31" s="271"/>
    </row>
    <row r="32" spans="1:20">
      <c r="A32" s="270"/>
      <c r="B32" s="271"/>
      <c r="C32" s="271"/>
      <c r="D32" s="271"/>
      <c r="E32" s="271"/>
      <c r="F32" s="272"/>
      <c r="G32" s="271"/>
      <c r="H32" s="271"/>
      <c r="I32" s="271"/>
      <c r="J32" s="271"/>
      <c r="K32" s="271"/>
      <c r="L32" s="271"/>
      <c r="M32" s="271"/>
      <c r="N32" s="271"/>
      <c r="O32" s="271"/>
      <c r="P32" s="271"/>
      <c r="Q32" s="271"/>
      <c r="R32" s="271"/>
      <c r="S32" s="271"/>
      <c r="T32" s="271"/>
    </row>
    <row r="33" spans="1:21">
      <c r="A33" s="270"/>
      <c r="B33" s="271"/>
      <c r="C33" s="271"/>
      <c r="D33" s="271"/>
      <c r="E33" s="271"/>
      <c r="F33" s="272"/>
      <c r="G33" s="271"/>
      <c r="H33" s="271"/>
      <c r="I33" s="271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</row>
    <row r="34" spans="1:21">
      <c r="A34" s="270"/>
      <c r="B34" s="271"/>
      <c r="C34" s="271"/>
      <c r="D34" s="271"/>
      <c r="E34" s="271"/>
      <c r="F34" s="272"/>
      <c r="G34" s="271"/>
      <c r="H34" s="271"/>
      <c r="I34" s="271"/>
      <c r="J34" s="271"/>
      <c r="K34" s="271"/>
      <c r="L34" s="271"/>
      <c r="M34" s="271"/>
      <c r="N34" s="271"/>
      <c r="O34" s="271"/>
      <c r="P34" s="271"/>
      <c r="Q34" s="271"/>
      <c r="R34" s="271"/>
      <c r="S34" s="271"/>
      <c r="T34" s="271"/>
    </row>
    <row r="35" spans="1:21">
      <c r="A35" s="270"/>
      <c r="B35" s="271"/>
      <c r="C35" s="271"/>
      <c r="D35" s="271"/>
      <c r="E35" s="271"/>
      <c r="F35" s="272"/>
      <c r="G35" s="271"/>
      <c r="H35" s="271"/>
      <c r="I35" s="271"/>
      <c r="J35" s="271"/>
      <c r="K35" s="271"/>
      <c r="L35" s="271"/>
      <c r="M35" s="271"/>
      <c r="N35" s="271"/>
      <c r="O35" s="271"/>
      <c r="P35" s="271"/>
      <c r="Q35" s="271"/>
      <c r="R35" s="271"/>
      <c r="S35" s="271"/>
      <c r="T35" s="271"/>
    </row>
    <row r="36" spans="1:21">
      <c r="A36" s="270"/>
      <c r="B36" s="271"/>
      <c r="C36" s="271"/>
      <c r="D36" s="271"/>
      <c r="E36" s="271"/>
      <c r="F36" s="272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  <c r="R36" s="271"/>
      <c r="S36" s="271"/>
      <c r="T36" s="271"/>
    </row>
    <row r="37" spans="1:21" ht="15" customHeight="1">
      <c r="A37" s="275" t="s">
        <v>282</v>
      </c>
      <c r="B37" s="275"/>
      <c r="C37" s="275"/>
      <c r="D37" s="275"/>
      <c r="E37" s="275"/>
      <c r="F37" s="275"/>
      <c r="G37" s="275"/>
      <c r="H37" s="275"/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</row>
    <row r="38" spans="1:21" ht="14.25" customHeight="1">
      <c r="A38" s="276" t="s">
        <v>131</v>
      </c>
      <c r="B38" s="277"/>
      <c r="C38" s="277"/>
      <c r="D38" s="277"/>
      <c r="E38" s="277"/>
      <c r="F38" s="278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277"/>
    </row>
    <row r="39" spans="1:21" s="270" customFormat="1" ht="12.75" customHeight="1">
      <c r="A39" s="279"/>
      <c r="B39" s="280" t="s">
        <v>283</v>
      </c>
      <c r="C39" s="281" t="s">
        <v>284</v>
      </c>
      <c r="D39" s="282" t="s">
        <v>285</v>
      </c>
      <c r="E39" s="280" t="s">
        <v>286</v>
      </c>
      <c r="F39" s="283" t="s">
        <v>287</v>
      </c>
      <c r="G39" s="280" t="s">
        <v>288</v>
      </c>
      <c r="H39" s="280" t="s">
        <v>289</v>
      </c>
      <c r="I39" s="280" t="s">
        <v>290</v>
      </c>
      <c r="J39" s="280" t="s">
        <v>291</v>
      </c>
      <c r="K39" s="284"/>
      <c r="L39" s="280" t="s">
        <v>292</v>
      </c>
      <c r="M39" s="285" t="s">
        <v>293</v>
      </c>
      <c r="N39" s="286" t="s">
        <v>294</v>
      </c>
      <c r="O39" s="287" t="s">
        <v>295</v>
      </c>
      <c r="P39" s="288" t="s">
        <v>296</v>
      </c>
      <c r="Q39" s="282" t="s">
        <v>297</v>
      </c>
      <c r="R39" s="282" t="s">
        <v>298</v>
      </c>
      <c r="S39" s="280" t="s">
        <v>299</v>
      </c>
      <c r="T39" s="280" t="s">
        <v>300</v>
      </c>
    </row>
    <row r="40" spans="1:21" ht="63.75" customHeight="1">
      <c r="A40" s="289" t="s">
        <v>301</v>
      </c>
      <c r="B40" s="290"/>
      <c r="C40" s="280"/>
      <c r="D40" s="291"/>
      <c r="E40" s="290"/>
      <c r="F40" s="292"/>
      <c r="G40" s="290"/>
      <c r="H40" s="290"/>
      <c r="I40" s="290"/>
      <c r="J40" s="290"/>
      <c r="K40" s="293" t="s">
        <v>302</v>
      </c>
      <c r="L40" s="290"/>
      <c r="M40" s="294"/>
      <c r="N40" s="295"/>
      <c r="O40" s="296"/>
      <c r="P40" s="297"/>
      <c r="Q40" s="291"/>
      <c r="R40" s="291"/>
      <c r="S40" s="290"/>
      <c r="T40" s="290"/>
    </row>
    <row r="41" spans="1:21" s="302" customFormat="1" ht="14.25" customHeight="1">
      <c r="A41" s="225" t="s">
        <v>87</v>
      </c>
      <c r="B41" s="105">
        <v>1053</v>
      </c>
      <c r="C41" s="298">
        <f>D41/B41*10000</f>
        <v>113.96011396011397</v>
      </c>
      <c r="D41" s="299">
        <f>SUM(G41:T41)</f>
        <v>12</v>
      </c>
      <c r="E41" s="300">
        <v>3</v>
      </c>
      <c r="F41" s="301">
        <v>36400</v>
      </c>
      <c r="G41" s="300">
        <v>2</v>
      </c>
      <c r="H41" s="300"/>
      <c r="I41" s="300"/>
      <c r="J41" s="300"/>
      <c r="K41" s="300"/>
      <c r="L41" s="300"/>
      <c r="M41" s="300">
        <v>1</v>
      </c>
      <c r="N41" s="300"/>
      <c r="O41" s="300">
        <v>5</v>
      </c>
      <c r="P41" s="300">
        <v>4</v>
      </c>
      <c r="Q41" s="300"/>
      <c r="R41" s="300"/>
      <c r="S41" s="300"/>
      <c r="T41" s="300"/>
    </row>
    <row r="42" spans="1:21" s="302" customFormat="1" ht="14.25" customHeight="1">
      <c r="A42" s="227" t="s">
        <v>88</v>
      </c>
      <c r="B42" s="158">
        <v>1300</v>
      </c>
      <c r="C42" s="303">
        <f t="shared" ref="C42:C55" si="0">D42/B42*10000</f>
        <v>76.923076923076934</v>
      </c>
      <c r="D42" s="304">
        <f t="shared" ref="D42:D56" si="1">SUM(G42:T42)</f>
        <v>10</v>
      </c>
      <c r="E42" s="304">
        <v>5</v>
      </c>
      <c r="F42" s="110">
        <v>27500</v>
      </c>
      <c r="G42" s="304">
        <v>1</v>
      </c>
      <c r="H42" s="304"/>
      <c r="I42" s="304"/>
      <c r="J42" s="304"/>
      <c r="K42" s="304"/>
      <c r="L42" s="304"/>
      <c r="M42" s="304">
        <v>4</v>
      </c>
      <c r="N42" s="304">
        <v>1</v>
      </c>
      <c r="O42" s="304">
        <v>3</v>
      </c>
      <c r="P42" s="304">
        <v>1</v>
      </c>
      <c r="Q42" s="304"/>
      <c r="R42" s="304"/>
      <c r="S42" s="304"/>
      <c r="T42" s="304"/>
      <c r="U42" s="305"/>
    </row>
    <row r="43" spans="1:21" s="302" customFormat="1" ht="14.25" customHeight="1">
      <c r="A43" s="227" t="s">
        <v>89</v>
      </c>
      <c r="B43" s="158">
        <v>1008</v>
      </c>
      <c r="C43" s="303">
        <f t="shared" si="0"/>
        <v>59.523809523809518</v>
      </c>
      <c r="D43" s="304">
        <f t="shared" si="1"/>
        <v>6</v>
      </c>
      <c r="E43" s="304">
        <v>6</v>
      </c>
      <c r="F43" s="110">
        <v>16000</v>
      </c>
      <c r="G43" s="304"/>
      <c r="H43" s="304"/>
      <c r="I43" s="304"/>
      <c r="J43" s="304"/>
      <c r="K43" s="304"/>
      <c r="L43" s="304"/>
      <c r="M43" s="304">
        <v>4</v>
      </c>
      <c r="N43" s="304">
        <v>2</v>
      </c>
      <c r="O43" s="304"/>
      <c r="P43" s="304"/>
      <c r="Q43" s="304"/>
      <c r="R43" s="304"/>
      <c r="S43" s="304"/>
      <c r="T43" s="304"/>
      <c r="U43" s="305"/>
    </row>
    <row r="44" spans="1:21" s="302" customFormat="1" ht="14.25" customHeight="1">
      <c r="A44" s="227" t="s">
        <v>90</v>
      </c>
      <c r="B44" s="158">
        <v>669</v>
      </c>
      <c r="C44" s="303">
        <f t="shared" si="0"/>
        <v>89.686098654708516</v>
      </c>
      <c r="D44" s="304">
        <f t="shared" si="1"/>
        <v>6</v>
      </c>
      <c r="E44" s="304">
        <v>0</v>
      </c>
      <c r="F44" s="110">
        <v>10700</v>
      </c>
      <c r="G44" s="304"/>
      <c r="H44" s="304"/>
      <c r="I44" s="304"/>
      <c r="J44" s="304"/>
      <c r="K44" s="304"/>
      <c r="L44" s="304"/>
      <c r="M44" s="304">
        <v>1</v>
      </c>
      <c r="N44" s="304"/>
      <c r="O44" s="304">
        <v>4</v>
      </c>
      <c r="P44" s="304">
        <v>1</v>
      </c>
      <c r="Q44" s="304"/>
      <c r="R44" s="304"/>
      <c r="S44" s="304"/>
      <c r="T44" s="304"/>
      <c r="U44" s="305"/>
    </row>
    <row r="45" spans="1:21" s="302" customFormat="1" ht="14.25" customHeight="1">
      <c r="A45" s="227" t="s">
        <v>91</v>
      </c>
      <c r="B45" s="158">
        <v>757</v>
      </c>
      <c r="C45" s="303">
        <f t="shared" si="0"/>
        <v>52.840158520475562</v>
      </c>
      <c r="D45" s="304">
        <f t="shared" si="1"/>
        <v>4</v>
      </c>
      <c r="E45" s="304">
        <v>1</v>
      </c>
      <c r="F45" s="110">
        <v>14600</v>
      </c>
      <c r="G45" s="304"/>
      <c r="H45" s="304"/>
      <c r="I45" s="304">
        <v>1</v>
      </c>
      <c r="J45" s="304"/>
      <c r="K45" s="304"/>
      <c r="L45" s="304"/>
      <c r="M45" s="304"/>
      <c r="N45" s="304">
        <v>1</v>
      </c>
      <c r="O45" s="304">
        <v>2</v>
      </c>
      <c r="P45" s="304"/>
      <c r="Q45" s="304"/>
      <c r="R45" s="304"/>
      <c r="S45" s="304"/>
      <c r="T45" s="304"/>
      <c r="U45" s="305"/>
    </row>
    <row r="46" spans="1:21" s="302" customFormat="1" ht="14.25" customHeight="1">
      <c r="A46" s="227" t="s">
        <v>92</v>
      </c>
      <c r="B46" s="158">
        <v>952</v>
      </c>
      <c r="C46" s="303">
        <f t="shared" si="0"/>
        <v>31.512605042016808</v>
      </c>
      <c r="D46" s="304">
        <f t="shared" si="1"/>
        <v>3</v>
      </c>
      <c r="E46" s="304">
        <v>0</v>
      </c>
      <c r="F46" s="110">
        <v>9000</v>
      </c>
      <c r="G46" s="304"/>
      <c r="H46" s="304"/>
      <c r="I46" s="304"/>
      <c r="J46" s="304"/>
      <c r="K46" s="304"/>
      <c r="L46" s="304"/>
      <c r="M46" s="304">
        <v>1</v>
      </c>
      <c r="N46" s="304">
        <v>1</v>
      </c>
      <c r="O46" s="304">
        <v>1</v>
      </c>
      <c r="P46" s="304"/>
      <c r="Q46" s="304"/>
      <c r="R46" s="304"/>
      <c r="S46" s="304"/>
      <c r="T46" s="304"/>
      <c r="U46" s="305"/>
    </row>
    <row r="47" spans="1:21" s="302" customFormat="1" ht="14.25" customHeight="1">
      <c r="A47" s="227" t="s">
        <v>93</v>
      </c>
      <c r="B47" s="158">
        <v>1376</v>
      </c>
      <c r="C47" s="303">
        <f t="shared" si="0"/>
        <v>79.941860465116278</v>
      </c>
      <c r="D47" s="304">
        <f t="shared" si="1"/>
        <v>11</v>
      </c>
      <c r="E47" s="304">
        <v>15</v>
      </c>
      <c r="F47" s="110">
        <v>13600</v>
      </c>
      <c r="G47" s="304"/>
      <c r="H47" s="304"/>
      <c r="I47" s="304"/>
      <c r="J47" s="304"/>
      <c r="K47" s="304"/>
      <c r="L47" s="304">
        <v>1</v>
      </c>
      <c r="M47" s="304">
        <v>3</v>
      </c>
      <c r="N47" s="304">
        <v>3</v>
      </c>
      <c r="O47" s="304">
        <v>3</v>
      </c>
      <c r="P47" s="304"/>
      <c r="Q47" s="304"/>
      <c r="R47" s="304"/>
      <c r="S47" s="304"/>
      <c r="T47" s="304">
        <v>1</v>
      </c>
      <c r="U47" s="305"/>
    </row>
    <row r="48" spans="1:21" s="302" customFormat="1" ht="14.25" customHeight="1">
      <c r="A48" s="227" t="s">
        <v>94</v>
      </c>
      <c r="B48" s="158">
        <v>1491</v>
      </c>
      <c r="C48" s="303">
        <f t="shared" si="0"/>
        <v>33.5345405767941</v>
      </c>
      <c r="D48" s="304">
        <f t="shared" si="1"/>
        <v>5</v>
      </c>
      <c r="E48" s="304">
        <v>7</v>
      </c>
      <c r="F48" s="110">
        <v>6060</v>
      </c>
      <c r="G48" s="304"/>
      <c r="H48" s="304"/>
      <c r="I48" s="304">
        <v>1</v>
      </c>
      <c r="J48" s="304"/>
      <c r="K48" s="304"/>
      <c r="L48" s="304"/>
      <c r="M48" s="304"/>
      <c r="N48" s="304">
        <v>1</v>
      </c>
      <c r="O48" s="304">
        <v>1</v>
      </c>
      <c r="P48" s="304"/>
      <c r="Q48" s="304"/>
      <c r="R48" s="304"/>
      <c r="S48" s="304"/>
      <c r="T48" s="304">
        <v>2</v>
      </c>
      <c r="U48" s="305"/>
    </row>
    <row r="49" spans="1:20" s="302" customFormat="1" ht="14.25" customHeight="1">
      <c r="A49" s="227" t="s">
        <v>95</v>
      </c>
      <c r="B49" s="158">
        <v>1511</v>
      </c>
      <c r="C49" s="303">
        <f t="shared" si="0"/>
        <v>33.090668431502316</v>
      </c>
      <c r="D49" s="304">
        <f t="shared" si="1"/>
        <v>5</v>
      </c>
      <c r="E49" s="306">
        <v>5</v>
      </c>
      <c r="F49" s="114">
        <v>30500</v>
      </c>
      <c r="G49" s="306"/>
      <c r="H49" s="306"/>
      <c r="I49" s="306"/>
      <c r="J49" s="306"/>
      <c r="K49" s="306"/>
      <c r="L49" s="306"/>
      <c r="M49" s="306">
        <v>2</v>
      </c>
      <c r="N49" s="306">
        <v>1</v>
      </c>
      <c r="O49" s="306">
        <v>1</v>
      </c>
      <c r="P49" s="306">
        <v>1</v>
      </c>
      <c r="Q49" s="306"/>
      <c r="R49" s="306"/>
      <c r="S49" s="306"/>
      <c r="T49" s="304"/>
    </row>
    <row r="50" spans="1:20" s="302" customFormat="1" ht="14.25" customHeight="1">
      <c r="A50" s="227" t="s">
        <v>96</v>
      </c>
      <c r="B50" s="158">
        <v>1210</v>
      </c>
      <c r="C50" s="303">
        <f t="shared" si="0"/>
        <v>16.528925619834709</v>
      </c>
      <c r="D50" s="304">
        <f t="shared" si="1"/>
        <v>2</v>
      </c>
      <c r="E50" s="306">
        <v>1</v>
      </c>
      <c r="F50" s="114">
        <v>1350</v>
      </c>
      <c r="G50" s="306"/>
      <c r="H50" s="306"/>
      <c r="I50" s="306"/>
      <c r="J50" s="306"/>
      <c r="K50" s="306"/>
      <c r="L50" s="306"/>
      <c r="M50" s="306">
        <v>1</v>
      </c>
      <c r="N50" s="306"/>
      <c r="O50" s="306">
        <v>1</v>
      </c>
      <c r="P50" s="306"/>
      <c r="Q50" s="306"/>
      <c r="R50" s="306"/>
      <c r="S50" s="306"/>
      <c r="T50" s="304"/>
    </row>
    <row r="51" spans="1:20" s="302" customFormat="1" ht="14.25" customHeight="1">
      <c r="A51" s="227" t="s">
        <v>97</v>
      </c>
      <c r="B51" s="158">
        <v>1429</v>
      </c>
      <c r="C51" s="303">
        <f t="shared" si="0"/>
        <v>13.995801259622112</v>
      </c>
      <c r="D51" s="304">
        <f t="shared" si="1"/>
        <v>2</v>
      </c>
      <c r="E51" s="306">
        <v>2</v>
      </c>
      <c r="F51" s="114">
        <v>1000</v>
      </c>
      <c r="G51" s="306"/>
      <c r="H51" s="306"/>
      <c r="I51" s="306"/>
      <c r="J51" s="306"/>
      <c r="K51" s="306"/>
      <c r="L51" s="306"/>
      <c r="M51" s="306"/>
      <c r="N51" s="306">
        <v>1</v>
      </c>
      <c r="O51" s="306"/>
      <c r="P51" s="306"/>
      <c r="Q51" s="306"/>
      <c r="R51" s="306"/>
      <c r="S51" s="306"/>
      <c r="T51" s="304">
        <v>1</v>
      </c>
    </row>
    <row r="52" spans="1:20" s="302" customFormat="1" ht="14.25" customHeight="1">
      <c r="A52" s="227" t="s">
        <v>98</v>
      </c>
      <c r="B52" s="158">
        <v>1467</v>
      </c>
      <c r="C52" s="303">
        <f t="shared" si="0"/>
        <v>20.449897750511248</v>
      </c>
      <c r="D52" s="304">
        <f t="shared" si="1"/>
        <v>3</v>
      </c>
      <c r="E52" s="306">
        <v>2</v>
      </c>
      <c r="F52" s="114">
        <v>4291</v>
      </c>
      <c r="G52" s="306"/>
      <c r="H52" s="306"/>
      <c r="I52" s="306"/>
      <c r="J52" s="306"/>
      <c r="K52" s="306"/>
      <c r="L52" s="306"/>
      <c r="M52" s="306">
        <v>1</v>
      </c>
      <c r="N52" s="306"/>
      <c r="O52" s="306">
        <v>1</v>
      </c>
      <c r="P52" s="306">
        <v>1</v>
      </c>
      <c r="Q52" s="306"/>
      <c r="R52" s="306"/>
      <c r="S52" s="306"/>
      <c r="T52" s="304"/>
    </row>
    <row r="53" spans="1:20" s="302" customFormat="1" ht="14.25" customHeight="1">
      <c r="A53" s="227" t="s">
        <v>99</v>
      </c>
      <c r="B53" s="158">
        <v>3744</v>
      </c>
      <c r="C53" s="303">
        <f t="shared" si="0"/>
        <v>13.354700854700855</v>
      </c>
      <c r="D53" s="304">
        <f t="shared" si="1"/>
        <v>5</v>
      </c>
      <c r="E53" s="306">
        <v>5</v>
      </c>
      <c r="F53" s="114">
        <v>10500</v>
      </c>
      <c r="G53" s="306"/>
      <c r="H53" s="306"/>
      <c r="I53" s="306"/>
      <c r="J53" s="306"/>
      <c r="K53" s="306"/>
      <c r="L53" s="306">
        <v>1</v>
      </c>
      <c r="M53" s="306">
        <v>3</v>
      </c>
      <c r="N53" s="306"/>
      <c r="O53" s="306"/>
      <c r="P53" s="306">
        <v>1</v>
      </c>
      <c r="Q53" s="306"/>
      <c r="R53" s="306"/>
      <c r="S53" s="306"/>
      <c r="T53" s="304"/>
    </row>
    <row r="54" spans="1:20" s="302" customFormat="1" ht="14.25" customHeight="1">
      <c r="A54" s="227" t="s">
        <v>100</v>
      </c>
      <c r="B54" s="158">
        <v>9549</v>
      </c>
      <c r="C54" s="303">
        <f t="shared" si="0"/>
        <v>69.117185045554507</v>
      </c>
      <c r="D54" s="304">
        <f t="shared" si="1"/>
        <v>66</v>
      </c>
      <c r="E54" s="306">
        <v>63</v>
      </c>
      <c r="F54" s="114">
        <v>114445</v>
      </c>
      <c r="G54" s="306">
        <v>6</v>
      </c>
      <c r="H54" s="306"/>
      <c r="I54" s="306">
        <v>1</v>
      </c>
      <c r="J54" s="306"/>
      <c r="K54" s="306"/>
      <c r="L54" s="306">
        <v>5</v>
      </c>
      <c r="M54" s="306">
        <v>22</v>
      </c>
      <c r="N54" s="306">
        <v>14</v>
      </c>
      <c r="O54" s="306">
        <v>5</v>
      </c>
      <c r="P54" s="306">
        <v>2</v>
      </c>
      <c r="Q54" s="306"/>
      <c r="R54" s="306"/>
      <c r="S54" s="306">
        <v>2</v>
      </c>
      <c r="T54" s="304">
        <v>9</v>
      </c>
    </row>
    <row r="55" spans="1:20" s="302" customFormat="1" ht="14.25" customHeight="1">
      <c r="A55" s="227" t="s">
        <v>101</v>
      </c>
      <c r="B55" s="158">
        <v>1873</v>
      </c>
      <c r="C55" s="303">
        <f t="shared" si="0"/>
        <v>42.712226374799783</v>
      </c>
      <c r="D55" s="304">
        <f t="shared" si="1"/>
        <v>8</v>
      </c>
      <c r="E55" s="306">
        <v>7</v>
      </c>
      <c r="F55" s="114">
        <v>9600</v>
      </c>
      <c r="G55" s="306"/>
      <c r="H55" s="306"/>
      <c r="I55" s="306">
        <v>2</v>
      </c>
      <c r="J55" s="306"/>
      <c r="K55" s="306"/>
      <c r="L55" s="306">
        <v>1</v>
      </c>
      <c r="M55" s="306">
        <v>3</v>
      </c>
      <c r="N55" s="306"/>
      <c r="O55" s="306">
        <v>2</v>
      </c>
      <c r="P55" s="306"/>
      <c r="Q55" s="306"/>
      <c r="R55" s="306"/>
      <c r="S55" s="306"/>
      <c r="T55" s="304"/>
    </row>
    <row r="56" spans="1:20" s="302" customFormat="1" ht="14.25" customHeight="1">
      <c r="A56" s="227" t="s">
        <v>303</v>
      </c>
      <c r="B56" s="304"/>
      <c r="C56" s="307"/>
      <c r="D56" s="308">
        <f t="shared" si="1"/>
        <v>0</v>
      </c>
      <c r="E56" s="309">
        <v>3</v>
      </c>
      <c r="F56" s="310"/>
      <c r="G56" s="309"/>
      <c r="H56" s="309"/>
      <c r="I56" s="309"/>
      <c r="J56" s="309"/>
      <c r="K56" s="309"/>
      <c r="L56" s="309"/>
      <c r="M56" s="309"/>
      <c r="N56" s="309"/>
      <c r="O56" s="306"/>
      <c r="P56" s="306"/>
      <c r="Q56" s="306"/>
      <c r="R56" s="306"/>
      <c r="S56" s="306"/>
      <c r="T56" s="306"/>
    </row>
    <row r="57" spans="1:20" s="302" customFormat="1" ht="17.25" customHeight="1">
      <c r="A57" s="311" t="s">
        <v>129</v>
      </c>
      <c r="B57" s="312">
        <f>SUM(B41:B55)</f>
        <v>29389</v>
      </c>
      <c r="C57" s="307">
        <f>D57/B57*10000</f>
        <v>50.358977848855012</v>
      </c>
      <c r="D57" s="308">
        <f>SUM(D41:D55)</f>
        <v>148</v>
      </c>
      <c r="E57" s="309">
        <f>SUM(E41:E56)</f>
        <v>125</v>
      </c>
      <c r="F57" s="310">
        <f>SUM(F41:F56)</f>
        <v>305546</v>
      </c>
      <c r="G57" s="309">
        <f>SUM(G41:G55)</f>
        <v>9</v>
      </c>
      <c r="H57" s="309">
        <f>SUM(H41:H55)</f>
        <v>0</v>
      </c>
      <c r="I57" s="309">
        <f t="shared" ref="I57:T57" si="2">SUM(I41:I55)</f>
        <v>5</v>
      </c>
      <c r="J57" s="309">
        <f t="shared" si="2"/>
        <v>0</v>
      </c>
      <c r="K57" s="309">
        <f t="shared" si="2"/>
        <v>0</v>
      </c>
      <c r="L57" s="309">
        <f t="shared" si="2"/>
        <v>8</v>
      </c>
      <c r="M57" s="309">
        <f t="shared" si="2"/>
        <v>46</v>
      </c>
      <c r="N57" s="309">
        <f t="shared" si="2"/>
        <v>25</v>
      </c>
      <c r="O57" s="313">
        <f t="shared" si="2"/>
        <v>29</v>
      </c>
      <c r="P57" s="313">
        <f t="shared" si="2"/>
        <v>11</v>
      </c>
      <c r="Q57" s="313">
        <f t="shared" si="2"/>
        <v>0</v>
      </c>
      <c r="R57" s="313">
        <f t="shared" si="2"/>
        <v>0</v>
      </c>
      <c r="S57" s="313">
        <f t="shared" si="2"/>
        <v>2</v>
      </c>
      <c r="T57" s="313">
        <f t="shared" si="2"/>
        <v>13</v>
      </c>
    </row>
  </sheetData>
  <mergeCells count="19">
    <mergeCell ref="R39:R40"/>
    <mergeCell ref="S39:S40"/>
    <mergeCell ref="T39:T40"/>
    <mergeCell ref="L39:L40"/>
    <mergeCell ref="M39:M40"/>
    <mergeCell ref="N39:N40"/>
    <mergeCell ref="O39:O40"/>
    <mergeCell ref="P39:P40"/>
    <mergeCell ref="Q39:Q40"/>
    <mergeCell ref="A37:T37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K16" sqref="K16"/>
    </sheetView>
  </sheetViews>
  <sheetFormatPr defaultRowHeight="12.75"/>
  <cols>
    <col min="1" max="1" width="5.28515625" style="316" customWidth="1"/>
    <col min="2" max="2" width="37.85546875" style="336" customWidth="1"/>
    <col min="3" max="3" width="6.140625" style="316" customWidth="1"/>
    <col min="4" max="4" width="7.28515625" style="316" customWidth="1"/>
    <col min="5" max="5" width="7.7109375" style="316" customWidth="1"/>
    <col min="6" max="256" width="9.140625" style="318"/>
    <col min="257" max="257" width="5.28515625" style="318" customWidth="1"/>
    <col min="258" max="258" width="37.85546875" style="318" customWidth="1"/>
    <col min="259" max="259" width="6.140625" style="318" customWidth="1"/>
    <col min="260" max="260" width="7.28515625" style="318" customWidth="1"/>
    <col min="261" max="261" width="7.7109375" style="318" customWidth="1"/>
    <col min="262" max="512" width="9.140625" style="318"/>
    <col min="513" max="513" width="5.28515625" style="318" customWidth="1"/>
    <col min="514" max="514" width="37.85546875" style="318" customWidth="1"/>
    <col min="515" max="515" width="6.140625" style="318" customWidth="1"/>
    <col min="516" max="516" width="7.28515625" style="318" customWidth="1"/>
    <col min="517" max="517" width="7.7109375" style="318" customWidth="1"/>
    <col min="518" max="768" width="9.140625" style="318"/>
    <col min="769" max="769" width="5.28515625" style="318" customWidth="1"/>
    <col min="770" max="770" width="37.85546875" style="318" customWidth="1"/>
    <col min="771" max="771" width="6.140625" style="318" customWidth="1"/>
    <col min="772" max="772" width="7.28515625" style="318" customWidth="1"/>
    <col min="773" max="773" width="7.7109375" style="318" customWidth="1"/>
    <col min="774" max="1024" width="9.140625" style="318"/>
    <col min="1025" max="1025" width="5.28515625" style="318" customWidth="1"/>
    <col min="1026" max="1026" width="37.85546875" style="318" customWidth="1"/>
    <col min="1027" max="1027" width="6.140625" style="318" customWidth="1"/>
    <col min="1028" max="1028" width="7.28515625" style="318" customWidth="1"/>
    <col min="1029" max="1029" width="7.7109375" style="318" customWidth="1"/>
    <col min="1030" max="1280" width="9.140625" style="318"/>
    <col min="1281" max="1281" width="5.28515625" style="318" customWidth="1"/>
    <col min="1282" max="1282" width="37.85546875" style="318" customWidth="1"/>
    <col min="1283" max="1283" width="6.140625" style="318" customWidth="1"/>
    <col min="1284" max="1284" width="7.28515625" style="318" customWidth="1"/>
    <col min="1285" max="1285" width="7.7109375" style="318" customWidth="1"/>
    <col min="1286" max="1536" width="9.140625" style="318"/>
    <col min="1537" max="1537" width="5.28515625" style="318" customWidth="1"/>
    <col min="1538" max="1538" width="37.85546875" style="318" customWidth="1"/>
    <col min="1539" max="1539" width="6.140625" style="318" customWidth="1"/>
    <col min="1540" max="1540" width="7.28515625" style="318" customWidth="1"/>
    <col min="1541" max="1541" width="7.7109375" style="318" customWidth="1"/>
    <col min="1542" max="1792" width="9.140625" style="318"/>
    <col min="1793" max="1793" width="5.28515625" style="318" customWidth="1"/>
    <col min="1794" max="1794" width="37.85546875" style="318" customWidth="1"/>
    <col min="1795" max="1795" width="6.140625" style="318" customWidth="1"/>
    <col min="1796" max="1796" width="7.28515625" style="318" customWidth="1"/>
    <col min="1797" max="1797" width="7.7109375" style="318" customWidth="1"/>
    <col min="1798" max="2048" width="9.140625" style="318"/>
    <col min="2049" max="2049" width="5.28515625" style="318" customWidth="1"/>
    <col min="2050" max="2050" width="37.85546875" style="318" customWidth="1"/>
    <col min="2051" max="2051" width="6.140625" style="318" customWidth="1"/>
    <col min="2052" max="2052" width="7.28515625" style="318" customWidth="1"/>
    <col min="2053" max="2053" width="7.7109375" style="318" customWidth="1"/>
    <col min="2054" max="2304" width="9.140625" style="318"/>
    <col min="2305" max="2305" width="5.28515625" style="318" customWidth="1"/>
    <col min="2306" max="2306" width="37.85546875" style="318" customWidth="1"/>
    <col min="2307" max="2307" width="6.140625" style="318" customWidth="1"/>
    <col min="2308" max="2308" width="7.28515625" style="318" customWidth="1"/>
    <col min="2309" max="2309" width="7.7109375" style="318" customWidth="1"/>
    <col min="2310" max="2560" width="9.140625" style="318"/>
    <col min="2561" max="2561" width="5.28515625" style="318" customWidth="1"/>
    <col min="2562" max="2562" width="37.85546875" style="318" customWidth="1"/>
    <col min="2563" max="2563" width="6.140625" style="318" customWidth="1"/>
    <col min="2564" max="2564" width="7.28515625" style="318" customWidth="1"/>
    <col min="2565" max="2565" width="7.7109375" style="318" customWidth="1"/>
    <col min="2566" max="2816" width="9.140625" style="318"/>
    <col min="2817" max="2817" width="5.28515625" style="318" customWidth="1"/>
    <col min="2818" max="2818" width="37.85546875" style="318" customWidth="1"/>
    <col min="2819" max="2819" width="6.140625" style="318" customWidth="1"/>
    <col min="2820" max="2820" width="7.28515625" style="318" customWidth="1"/>
    <col min="2821" max="2821" width="7.7109375" style="318" customWidth="1"/>
    <col min="2822" max="3072" width="9.140625" style="318"/>
    <col min="3073" max="3073" width="5.28515625" style="318" customWidth="1"/>
    <col min="3074" max="3074" width="37.85546875" style="318" customWidth="1"/>
    <col min="3075" max="3075" width="6.140625" style="318" customWidth="1"/>
    <col min="3076" max="3076" width="7.28515625" style="318" customWidth="1"/>
    <col min="3077" max="3077" width="7.7109375" style="318" customWidth="1"/>
    <col min="3078" max="3328" width="9.140625" style="318"/>
    <col min="3329" max="3329" width="5.28515625" style="318" customWidth="1"/>
    <col min="3330" max="3330" width="37.85546875" style="318" customWidth="1"/>
    <col min="3331" max="3331" width="6.140625" style="318" customWidth="1"/>
    <col min="3332" max="3332" width="7.28515625" style="318" customWidth="1"/>
    <col min="3333" max="3333" width="7.7109375" style="318" customWidth="1"/>
    <col min="3334" max="3584" width="9.140625" style="318"/>
    <col min="3585" max="3585" width="5.28515625" style="318" customWidth="1"/>
    <col min="3586" max="3586" width="37.85546875" style="318" customWidth="1"/>
    <col min="3587" max="3587" width="6.140625" style="318" customWidth="1"/>
    <col min="3588" max="3588" width="7.28515625" style="318" customWidth="1"/>
    <col min="3589" max="3589" width="7.7109375" style="318" customWidth="1"/>
    <col min="3590" max="3840" width="9.140625" style="318"/>
    <col min="3841" max="3841" width="5.28515625" style="318" customWidth="1"/>
    <col min="3842" max="3842" width="37.85546875" style="318" customWidth="1"/>
    <col min="3843" max="3843" width="6.140625" style="318" customWidth="1"/>
    <col min="3844" max="3844" width="7.28515625" style="318" customWidth="1"/>
    <col min="3845" max="3845" width="7.7109375" style="318" customWidth="1"/>
    <col min="3846" max="4096" width="9.140625" style="318"/>
    <col min="4097" max="4097" width="5.28515625" style="318" customWidth="1"/>
    <col min="4098" max="4098" width="37.85546875" style="318" customWidth="1"/>
    <col min="4099" max="4099" width="6.140625" style="318" customWidth="1"/>
    <col min="4100" max="4100" width="7.28515625" style="318" customWidth="1"/>
    <col min="4101" max="4101" width="7.7109375" style="318" customWidth="1"/>
    <col min="4102" max="4352" width="9.140625" style="318"/>
    <col min="4353" max="4353" width="5.28515625" style="318" customWidth="1"/>
    <col min="4354" max="4354" width="37.85546875" style="318" customWidth="1"/>
    <col min="4355" max="4355" width="6.140625" style="318" customWidth="1"/>
    <col min="4356" max="4356" width="7.28515625" style="318" customWidth="1"/>
    <col min="4357" max="4357" width="7.7109375" style="318" customWidth="1"/>
    <col min="4358" max="4608" width="9.140625" style="318"/>
    <col min="4609" max="4609" width="5.28515625" style="318" customWidth="1"/>
    <col min="4610" max="4610" width="37.85546875" style="318" customWidth="1"/>
    <col min="4611" max="4611" width="6.140625" style="318" customWidth="1"/>
    <col min="4612" max="4612" width="7.28515625" style="318" customWidth="1"/>
    <col min="4613" max="4613" width="7.7109375" style="318" customWidth="1"/>
    <col min="4614" max="4864" width="9.140625" style="318"/>
    <col min="4865" max="4865" width="5.28515625" style="318" customWidth="1"/>
    <col min="4866" max="4866" width="37.85546875" style="318" customWidth="1"/>
    <col min="4867" max="4867" width="6.140625" style="318" customWidth="1"/>
    <col min="4868" max="4868" width="7.28515625" style="318" customWidth="1"/>
    <col min="4869" max="4869" width="7.7109375" style="318" customWidth="1"/>
    <col min="4870" max="5120" width="9.140625" style="318"/>
    <col min="5121" max="5121" width="5.28515625" style="318" customWidth="1"/>
    <col min="5122" max="5122" width="37.85546875" style="318" customWidth="1"/>
    <col min="5123" max="5123" width="6.140625" style="318" customWidth="1"/>
    <col min="5124" max="5124" width="7.28515625" style="318" customWidth="1"/>
    <col min="5125" max="5125" width="7.7109375" style="318" customWidth="1"/>
    <col min="5126" max="5376" width="9.140625" style="318"/>
    <col min="5377" max="5377" width="5.28515625" style="318" customWidth="1"/>
    <col min="5378" max="5378" width="37.85546875" style="318" customWidth="1"/>
    <col min="5379" max="5379" width="6.140625" style="318" customWidth="1"/>
    <col min="5380" max="5380" width="7.28515625" style="318" customWidth="1"/>
    <col min="5381" max="5381" width="7.7109375" style="318" customWidth="1"/>
    <col min="5382" max="5632" width="9.140625" style="318"/>
    <col min="5633" max="5633" width="5.28515625" style="318" customWidth="1"/>
    <col min="5634" max="5634" width="37.85546875" style="318" customWidth="1"/>
    <col min="5635" max="5635" width="6.140625" style="318" customWidth="1"/>
    <col min="5636" max="5636" width="7.28515625" style="318" customWidth="1"/>
    <col min="5637" max="5637" width="7.7109375" style="318" customWidth="1"/>
    <col min="5638" max="5888" width="9.140625" style="318"/>
    <col min="5889" max="5889" width="5.28515625" style="318" customWidth="1"/>
    <col min="5890" max="5890" width="37.85546875" style="318" customWidth="1"/>
    <col min="5891" max="5891" width="6.140625" style="318" customWidth="1"/>
    <col min="5892" max="5892" width="7.28515625" style="318" customWidth="1"/>
    <col min="5893" max="5893" width="7.7109375" style="318" customWidth="1"/>
    <col min="5894" max="6144" width="9.140625" style="318"/>
    <col min="6145" max="6145" width="5.28515625" style="318" customWidth="1"/>
    <col min="6146" max="6146" width="37.85546875" style="318" customWidth="1"/>
    <col min="6147" max="6147" width="6.140625" style="318" customWidth="1"/>
    <col min="6148" max="6148" width="7.28515625" style="318" customWidth="1"/>
    <col min="6149" max="6149" width="7.7109375" style="318" customWidth="1"/>
    <col min="6150" max="6400" width="9.140625" style="318"/>
    <col min="6401" max="6401" width="5.28515625" style="318" customWidth="1"/>
    <col min="6402" max="6402" width="37.85546875" style="318" customWidth="1"/>
    <col min="6403" max="6403" width="6.140625" style="318" customWidth="1"/>
    <col min="6404" max="6404" width="7.28515625" style="318" customWidth="1"/>
    <col min="6405" max="6405" width="7.7109375" style="318" customWidth="1"/>
    <col min="6406" max="6656" width="9.140625" style="318"/>
    <col min="6657" max="6657" width="5.28515625" style="318" customWidth="1"/>
    <col min="6658" max="6658" width="37.85546875" style="318" customWidth="1"/>
    <col min="6659" max="6659" width="6.140625" style="318" customWidth="1"/>
    <col min="6660" max="6660" width="7.28515625" style="318" customWidth="1"/>
    <col min="6661" max="6661" width="7.7109375" style="318" customWidth="1"/>
    <col min="6662" max="6912" width="9.140625" style="318"/>
    <col min="6913" max="6913" width="5.28515625" style="318" customWidth="1"/>
    <col min="6914" max="6914" width="37.85546875" style="318" customWidth="1"/>
    <col min="6915" max="6915" width="6.140625" style="318" customWidth="1"/>
    <col min="6916" max="6916" width="7.28515625" style="318" customWidth="1"/>
    <col min="6917" max="6917" width="7.7109375" style="318" customWidth="1"/>
    <col min="6918" max="7168" width="9.140625" style="318"/>
    <col min="7169" max="7169" width="5.28515625" style="318" customWidth="1"/>
    <col min="7170" max="7170" width="37.85546875" style="318" customWidth="1"/>
    <col min="7171" max="7171" width="6.140625" style="318" customWidth="1"/>
    <col min="7172" max="7172" width="7.28515625" style="318" customWidth="1"/>
    <col min="7173" max="7173" width="7.7109375" style="318" customWidth="1"/>
    <col min="7174" max="7424" width="9.140625" style="318"/>
    <col min="7425" max="7425" width="5.28515625" style="318" customWidth="1"/>
    <col min="7426" max="7426" width="37.85546875" style="318" customWidth="1"/>
    <col min="7427" max="7427" width="6.140625" style="318" customWidth="1"/>
    <col min="7428" max="7428" width="7.28515625" style="318" customWidth="1"/>
    <col min="7429" max="7429" width="7.7109375" style="318" customWidth="1"/>
    <col min="7430" max="7680" width="9.140625" style="318"/>
    <col min="7681" max="7681" width="5.28515625" style="318" customWidth="1"/>
    <col min="7682" max="7682" width="37.85546875" style="318" customWidth="1"/>
    <col min="7683" max="7683" width="6.140625" style="318" customWidth="1"/>
    <col min="7684" max="7684" width="7.28515625" style="318" customWidth="1"/>
    <col min="7685" max="7685" width="7.7109375" style="318" customWidth="1"/>
    <col min="7686" max="7936" width="9.140625" style="318"/>
    <col min="7937" max="7937" width="5.28515625" style="318" customWidth="1"/>
    <col min="7938" max="7938" width="37.85546875" style="318" customWidth="1"/>
    <col min="7939" max="7939" width="6.140625" style="318" customWidth="1"/>
    <col min="7940" max="7940" width="7.28515625" style="318" customWidth="1"/>
    <col min="7941" max="7941" width="7.7109375" style="318" customWidth="1"/>
    <col min="7942" max="8192" width="9.140625" style="318"/>
    <col min="8193" max="8193" width="5.28515625" style="318" customWidth="1"/>
    <col min="8194" max="8194" width="37.85546875" style="318" customWidth="1"/>
    <col min="8195" max="8195" width="6.140625" style="318" customWidth="1"/>
    <col min="8196" max="8196" width="7.28515625" style="318" customWidth="1"/>
    <col min="8197" max="8197" width="7.7109375" style="318" customWidth="1"/>
    <col min="8198" max="8448" width="9.140625" style="318"/>
    <col min="8449" max="8449" width="5.28515625" style="318" customWidth="1"/>
    <col min="8450" max="8450" width="37.85546875" style="318" customWidth="1"/>
    <col min="8451" max="8451" width="6.140625" style="318" customWidth="1"/>
    <col min="8452" max="8452" width="7.28515625" style="318" customWidth="1"/>
    <col min="8453" max="8453" width="7.7109375" style="318" customWidth="1"/>
    <col min="8454" max="8704" width="9.140625" style="318"/>
    <col min="8705" max="8705" width="5.28515625" style="318" customWidth="1"/>
    <col min="8706" max="8706" width="37.85546875" style="318" customWidth="1"/>
    <col min="8707" max="8707" width="6.140625" style="318" customWidth="1"/>
    <col min="8708" max="8708" width="7.28515625" style="318" customWidth="1"/>
    <col min="8709" max="8709" width="7.7109375" style="318" customWidth="1"/>
    <col min="8710" max="8960" width="9.140625" style="318"/>
    <col min="8961" max="8961" width="5.28515625" style="318" customWidth="1"/>
    <col min="8962" max="8962" width="37.85546875" style="318" customWidth="1"/>
    <col min="8963" max="8963" width="6.140625" style="318" customWidth="1"/>
    <col min="8964" max="8964" width="7.28515625" style="318" customWidth="1"/>
    <col min="8965" max="8965" width="7.7109375" style="318" customWidth="1"/>
    <col min="8966" max="9216" width="9.140625" style="318"/>
    <col min="9217" max="9217" width="5.28515625" style="318" customWidth="1"/>
    <col min="9218" max="9218" width="37.85546875" style="318" customWidth="1"/>
    <col min="9219" max="9219" width="6.140625" style="318" customWidth="1"/>
    <col min="9220" max="9220" width="7.28515625" style="318" customWidth="1"/>
    <col min="9221" max="9221" width="7.7109375" style="318" customWidth="1"/>
    <col min="9222" max="9472" width="9.140625" style="318"/>
    <col min="9473" max="9473" width="5.28515625" style="318" customWidth="1"/>
    <col min="9474" max="9474" width="37.85546875" style="318" customWidth="1"/>
    <col min="9475" max="9475" width="6.140625" style="318" customWidth="1"/>
    <col min="9476" max="9476" width="7.28515625" style="318" customWidth="1"/>
    <col min="9477" max="9477" width="7.7109375" style="318" customWidth="1"/>
    <col min="9478" max="9728" width="9.140625" style="318"/>
    <col min="9729" max="9729" width="5.28515625" style="318" customWidth="1"/>
    <col min="9730" max="9730" width="37.85546875" style="318" customWidth="1"/>
    <col min="9731" max="9731" width="6.140625" style="318" customWidth="1"/>
    <col min="9732" max="9732" width="7.28515625" style="318" customWidth="1"/>
    <col min="9733" max="9733" width="7.7109375" style="318" customWidth="1"/>
    <col min="9734" max="9984" width="9.140625" style="318"/>
    <col min="9985" max="9985" width="5.28515625" style="318" customWidth="1"/>
    <col min="9986" max="9986" width="37.85546875" style="318" customWidth="1"/>
    <col min="9987" max="9987" width="6.140625" style="318" customWidth="1"/>
    <col min="9988" max="9988" width="7.28515625" style="318" customWidth="1"/>
    <col min="9989" max="9989" width="7.7109375" style="318" customWidth="1"/>
    <col min="9990" max="10240" width="9.140625" style="318"/>
    <col min="10241" max="10241" width="5.28515625" style="318" customWidth="1"/>
    <col min="10242" max="10242" width="37.85546875" style="318" customWidth="1"/>
    <col min="10243" max="10243" width="6.140625" style="318" customWidth="1"/>
    <col min="10244" max="10244" width="7.28515625" style="318" customWidth="1"/>
    <col min="10245" max="10245" width="7.7109375" style="318" customWidth="1"/>
    <col min="10246" max="10496" width="9.140625" style="318"/>
    <col min="10497" max="10497" width="5.28515625" style="318" customWidth="1"/>
    <col min="10498" max="10498" width="37.85546875" style="318" customWidth="1"/>
    <col min="10499" max="10499" width="6.140625" style="318" customWidth="1"/>
    <col min="10500" max="10500" width="7.28515625" style="318" customWidth="1"/>
    <col min="10501" max="10501" width="7.7109375" style="318" customWidth="1"/>
    <col min="10502" max="10752" width="9.140625" style="318"/>
    <col min="10753" max="10753" width="5.28515625" style="318" customWidth="1"/>
    <col min="10754" max="10754" width="37.85546875" style="318" customWidth="1"/>
    <col min="10755" max="10755" width="6.140625" style="318" customWidth="1"/>
    <col min="10756" max="10756" width="7.28515625" style="318" customWidth="1"/>
    <col min="10757" max="10757" width="7.7109375" style="318" customWidth="1"/>
    <col min="10758" max="11008" width="9.140625" style="318"/>
    <col min="11009" max="11009" width="5.28515625" style="318" customWidth="1"/>
    <col min="11010" max="11010" width="37.85546875" style="318" customWidth="1"/>
    <col min="11011" max="11011" width="6.140625" style="318" customWidth="1"/>
    <col min="11012" max="11012" width="7.28515625" style="318" customWidth="1"/>
    <col min="11013" max="11013" width="7.7109375" style="318" customWidth="1"/>
    <col min="11014" max="11264" width="9.140625" style="318"/>
    <col min="11265" max="11265" width="5.28515625" style="318" customWidth="1"/>
    <col min="11266" max="11266" width="37.85546875" style="318" customWidth="1"/>
    <col min="11267" max="11267" width="6.140625" style="318" customWidth="1"/>
    <col min="11268" max="11268" width="7.28515625" style="318" customWidth="1"/>
    <col min="11269" max="11269" width="7.7109375" style="318" customWidth="1"/>
    <col min="11270" max="11520" width="9.140625" style="318"/>
    <col min="11521" max="11521" width="5.28515625" style="318" customWidth="1"/>
    <col min="11522" max="11522" width="37.85546875" style="318" customWidth="1"/>
    <col min="11523" max="11523" width="6.140625" style="318" customWidth="1"/>
    <col min="11524" max="11524" width="7.28515625" style="318" customWidth="1"/>
    <col min="11525" max="11525" width="7.7109375" style="318" customWidth="1"/>
    <col min="11526" max="11776" width="9.140625" style="318"/>
    <col min="11777" max="11777" width="5.28515625" style="318" customWidth="1"/>
    <col min="11778" max="11778" width="37.85546875" style="318" customWidth="1"/>
    <col min="11779" max="11779" width="6.140625" style="318" customWidth="1"/>
    <col min="11780" max="11780" width="7.28515625" style="318" customWidth="1"/>
    <col min="11781" max="11781" width="7.7109375" style="318" customWidth="1"/>
    <col min="11782" max="12032" width="9.140625" style="318"/>
    <col min="12033" max="12033" width="5.28515625" style="318" customWidth="1"/>
    <col min="12034" max="12034" width="37.85546875" style="318" customWidth="1"/>
    <col min="12035" max="12035" width="6.140625" style="318" customWidth="1"/>
    <col min="12036" max="12036" width="7.28515625" style="318" customWidth="1"/>
    <col min="12037" max="12037" width="7.7109375" style="318" customWidth="1"/>
    <col min="12038" max="12288" width="9.140625" style="318"/>
    <col min="12289" max="12289" width="5.28515625" style="318" customWidth="1"/>
    <col min="12290" max="12290" width="37.85546875" style="318" customWidth="1"/>
    <col min="12291" max="12291" width="6.140625" style="318" customWidth="1"/>
    <col min="12292" max="12292" width="7.28515625" style="318" customWidth="1"/>
    <col min="12293" max="12293" width="7.7109375" style="318" customWidth="1"/>
    <col min="12294" max="12544" width="9.140625" style="318"/>
    <col min="12545" max="12545" width="5.28515625" style="318" customWidth="1"/>
    <col min="12546" max="12546" width="37.85546875" style="318" customWidth="1"/>
    <col min="12547" max="12547" width="6.140625" style="318" customWidth="1"/>
    <col min="12548" max="12548" width="7.28515625" style="318" customWidth="1"/>
    <col min="12549" max="12549" width="7.7109375" style="318" customWidth="1"/>
    <col min="12550" max="12800" width="9.140625" style="318"/>
    <col min="12801" max="12801" width="5.28515625" style="318" customWidth="1"/>
    <col min="12802" max="12802" width="37.85546875" style="318" customWidth="1"/>
    <col min="12803" max="12803" width="6.140625" style="318" customWidth="1"/>
    <col min="12804" max="12804" width="7.28515625" style="318" customWidth="1"/>
    <col min="12805" max="12805" width="7.7109375" style="318" customWidth="1"/>
    <col min="12806" max="13056" width="9.140625" style="318"/>
    <col min="13057" max="13057" width="5.28515625" style="318" customWidth="1"/>
    <col min="13058" max="13058" width="37.85546875" style="318" customWidth="1"/>
    <col min="13059" max="13059" width="6.140625" style="318" customWidth="1"/>
    <col min="13060" max="13060" width="7.28515625" style="318" customWidth="1"/>
    <col min="13061" max="13061" width="7.7109375" style="318" customWidth="1"/>
    <col min="13062" max="13312" width="9.140625" style="318"/>
    <col min="13313" max="13313" width="5.28515625" style="318" customWidth="1"/>
    <col min="13314" max="13314" width="37.85546875" style="318" customWidth="1"/>
    <col min="13315" max="13315" width="6.140625" style="318" customWidth="1"/>
    <col min="13316" max="13316" width="7.28515625" style="318" customWidth="1"/>
    <col min="13317" max="13317" width="7.7109375" style="318" customWidth="1"/>
    <col min="13318" max="13568" width="9.140625" style="318"/>
    <col min="13569" max="13569" width="5.28515625" style="318" customWidth="1"/>
    <col min="13570" max="13570" width="37.85546875" style="318" customWidth="1"/>
    <col min="13571" max="13571" width="6.140625" style="318" customWidth="1"/>
    <col min="13572" max="13572" width="7.28515625" style="318" customWidth="1"/>
    <col min="13573" max="13573" width="7.7109375" style="318" customWidth="1"/>
    <col min="13574" max="13824" width="9.140625" style="318"/>
    <col min="13825" max="13825" width="5.28515625" style="318" customWidth="1"/>
    <col min="13826" max="13826" width="37.85546875" style="318" customWidth="1"/>
    <col min="13827" max="13827" width="6.140625" style="318" customWidth="1"/>
    <col min="13828" max="13828" width="7.28515625" style="318" customWidth="1"/>
    <col min="13829" max="13829" width="7.7109375" style="318" customWidth="1"/>
    <col min="13830" max="14080" width="9.140625" style="318"/>
    <col min="14081" max="14081" width="5.28515625" style="318" customWidth="1"/>
    <col min="14082" max="14082" width="37.85546875" style="318" customWidth="1"/>
    <col min="14083" max="14083" width="6.140625" style="318" customWidth="1"/>
    <col min="14084" max="14084" width="7.28515625" style="318" customWidth="1"/>
    <col min="14085" max="14085" width="7.7109375" style="318" customWidth="1"/>
    <col min="14086" max="14336" width="9.140625" style="318"/>
    <col min="14337" max="14337" width="5.28515625" style="318" customWidth="1"/>
    <col min="14338" max="14338" width="37.85546875" style="318" customWidth="1"/>
    <col min="14339" max="14339" width="6.140625" style="318" customWidth="1"/>
    <col min="14340" max="14340" width="7.28515625" style="318" customWidth="1"/>
    <col min="14341" max="14341" width="7.7109375" style="318" customWidth="1"/>
    <col min="14342" max="14592" width="9.140625" style="318"/>
    <col min="14593" max="14593" width="5.28515625" style="318" customWidth="1"/>
    <col min="14594" max="14594" width="37.85546875" style="318" customWidth="1"/>
    <col min="14595" max="14595" width="6.140625" style="318" customWidth="1"/>
    <col min="14596" max="14596" width="7.28515625" style="318" customWidth="1"/>
    <col min="14597" max="14597" width="7.7109375" style="318" customWidth="1"/>
    <col min="14598" max="14848" width="9.140625" style="318"/>
    <col min="14849" max="14849" width="5.28515625" style="318" customWidth="1"/>
    <col min="14850" max="14850" width="37.85546875" style="318" customWidth="1"/>
    <col min="14851" max="14851" width="6.140625" style="318" customWidth="1"/>
    <col min="14852" max="14852" width="7.28515625" style="318" customWidth="1"/>
    <col min="14853" max="14853" width="7.7109375" style="318" customWidth="1"/>
    <col min="14854" max="15104" width="9.140625" style="318"/>
    <col min="15105" max="15105" width="5.28515625" style="318" customWidth="1"/>
    <col min="15106" max="15106" width="37.85546875" style="318" customWidth="1"/>
    <col min="15107" max="15107" width="6.140625" style="318" customWidth="1"/>
    <col min="15108" max="15108" width="7.28515625" style="318" customWidth="1"/>
    <col min="15109" max="15109" width="7.7109375" style="318" customWidth="1"/>
    <col min="15110" max="15360" width="9.140625" style="318"/>
    <col min="15361" max="15361" width="5.28515625" style="318" customWidth="1"/>
    <col min="15362" max="15362" width="37.85546875" style="318" customWidth="1"/>
    <col min="15363" max="15363" width="6.140625" style="318" customWidth="1"/>
    <col min="15364" max="15364" width="7.28515625" style="318" customWidth="1"/>
    <col min="15365" max="15365" width="7.7109375" style="318" customWidth="1"/>
    <col min="15366" max="15616" width="9.140625" style="318"/>
    <col min="15617" max="15617" width="5.28515625" style="318" customWidth="1"/>
    <col min="15618" max="15618" width="37.85546875" style="318" customWidth="1"/>
    <col min="15619" max="15619" width="6.140625" style="318" customWidth="1"/>
    <col min="15620" max="15620" width="7.28515625" style="318" customWidth="1"/>
    <col min="15621" max="15621" width="7.7109375" style="318" customWidth="1"/>
    <col min="15622" max="15872" width="9.140625" style="318"/>
    <col min="15873" max="15873" width="5.28515625" style="318" customWidth="1"/>
    <col min="15874" max="15874" width="37.85546875" style="318" customWidth="1"/>
    <col min="15875" max="15875" width="6.140625" style="318" customWidth="1"/>
    <col min="15876" max="15876" width="7.28515625" style="318" customWidth="1"/>
    <col min="15877" max="15877" width="7.7109375" style="318" customWidth="1"/>
    <col min="15878" max="16128" width="9.140625" style="318"/>
    <col min="16129" max="16129" width="5.28515625" style="318" customWidth="1"/>
    <col min="16130" max="16130" width="37.85546875" style="318" customWidth="1"/>
    <col min="16131" max="16131" width="6.140625" style="318" customWidth="1"/>
    <col min="16132" max="16132" width="7.28515625" style="318" customWidth="1"/>
    <col min="16133" max="16133" width="7.7109375" style="318" customWidth="1"/>
    <col min="16134" max="16384" width="9.140625" style="318"/>
  </cols>
  <sheetData>
    <row r="1" spans="1:6" ht="15">
      <c r="B1" s="317" t="s">
        <v>304</v>
      </c>
      <c r="C1" s="317"/>
      <c r="D1" s="317"/>
    </row>
    <row r="2" spans="1:6" ht="11.25" customHeight="1">
      <c r="B2" s="319"/>
      <c r="C2" s="319"/>
      <c r="D2" s="319"/>
    </row>
    <row r="3" spans="1:6" ht="14.25" customHeight="1">
      <c r="B3" s="320" t="s">
        <v>131</v>
      </c>
    </row>
    <row r="4" spans="1:6" s="324" customFormat="1" ht="28.5" customHeight="1">
      <c r="A4" s="321" t="s">
        <v>38</v>
      </c>
      <c r="B4" s="322"/>
      <c r="C4" s="34">
        <v>2013</v>
      </c>
      <c r="D4" s="34">
        <v>2014</v>
      </c>
      <c r="E4" s="323" t="s">
        <v>305</v>
      </c>
    </row>
    <row r="5" spans="1:6" s="324" customFormat="1" ht="16.5" customHeight="1">
      <c r="A5" s="325" t="s">
        <v>306</v>
      </c>
      <c r="B5" s="325"/>
      <c r="C5" s="300">
        <v>29341</v>
      </c>
      <c r="D5" s="300">
        <v>29389</v>
      </c>
      <c r="E5" s="301">
        <f>D5/C5*100</f>
        <v>100.16359360621657</v>
      </c>
    </row>
    <row r="6" spans="1:6" s="324" customFormat="1" ht="15" customHeight="1">
      <c r="A6" s="326" t="s">
        <v>307</v>
      </c>
      <c r="B6" s="326"/>
      <c r="C6" s="303">
        <f>SUM(C7:C21)-C15</f>
        <v>150</v>
      </c>
      <c r="D6" s="303">
        <f>SUM(D7:D21)-D15</f>
        <v>148</v>
      </c>
      <c r="E6" s="114">
        <f>D6/C6*100</f>
        <v>98.666666666666671</v>
      </c>
    </row>
    <row r="7" spans="1:6" s="324" customFormat="1" ht="15" customHeight="1">
      <c r="A7" s="327" t="s">
        <v>308</v>
      </c>
      <c r="B7" s="328" t="s">
        <v>309</v>
      </c>
      <c r="C7" s="303">
        <v>1</v>
      </c>
      <c r="D7" s="303">
        <v>0</v>
      </c>
      <c r="E7" s="114">
        <f t="shared" ref="E7:E34" si="0">D7/C7*100</f>
        <v>0</v>
      </c>
    </row>
    <row r="8" spans="1:6" s="324" customFormat="1" ht="15" customHeight="1">
      <c r="A8" s="327"/>
      <c r="B8" s="328" t="s">
        <v>310</v>
      </c>
      <c r="C8" s="303">
        <v>1</v>
      </c>
      <c r="D8" s="303">
        <v>5</v>
      </c>
      <c r="E8" s="114">
        <v>0</v>
      </c>
    </row>
    <row r="9" spans="1:6" s="324" customFormat="1" ht="15" customHeight="1">
      <c r="A9" s="327"/>
      <c r="B9" s="328" t="s">
        <v>288</v>
      </c>
      <c r="C9" s="303">
        <v>3</v>
      </c>
      <c r="D9" s="303">
        <v>5</v>
      </c>
      <c r="E9" s="114">
        <f>D9/C9*100</f>
        <v>166.66666666666669</v>
      </c>
    </row>
    <row r="10" spans="1:6" s="324" customFormat="1" ht="15" customHeight="1">
      <c r="A10" s="327"/>
      <c r="B10" s="328" t="s">
        <v>311</v>
      </c>
      <c r="C10" s="303">
        <v>0</v>
      </c>
      <c r="D10" s="303">
        <v>0</v>
      </c>
      <c r="E10" s="114">
        <v>0</v>
      </c>
    </row>
    <row r="11" spans="1:6" s="324" customFormat="1" ht="15" customHeight="1">
      <c r="A11" s="327"/>
      <c r="B11" s="328" t="s">
        <v>312</v>
      </c>
      <c r="C11" s="303">
        <v>0</v>
      </c>
      <c r="D11" s="303">
        <v>0</v>
      </c>
      <c r="E11" s="114">
        <v>0</v>
      </c>
    </row>
    <row r="12" spans="1:6" s="324" customFormat="1" ht="15" customHeight="1">
      <c r="A12" s="327"/>
      <c r="B12" s="328" t="s">
        <v>313</v>
      </c>
      <c r="C12" s="303">
        <v>3</v>
      </c>
      <c r="D12" s="303">
        <v>8</v>
      </c>
      <c r="E12" s="114">
        <v>0</v>
      </c>
    </row>
    <row r="13" spans="1:6" s="324" customFormat="1" ht="15" customHeight="1">
      <c r="A13" s="327"/>
      <c r="B13" s="329" t="s">
        <v>314</v>
      </c>
      <c r="C13" s="303">
        <v>54</v>
      </c>
      <c r="D13" s="303">
        <v>46</v>
      </c>
      <c r="E13" s="114">
        <f t="shared" si="0"/>
        <v>85.18518518518519</v>
      </c>
    </row>
    <row r="14" spans="1:6" s="324" customFormat="1" ht="15" customHeight="1">
      <c r="A14" s="327"/>
      <c r="B14" s="329" t="s">
        <v>315</v>
      </c>
      <c r="C14" s="303">
        <v>72</v>
      </c>
      <c r="D14" s="303">
        <v>61</v>
      </c>
      <c r="E14" s="114">
        <f t="shared" si="0"/>
        <v>84.722222222222214</v>
      </c>
      <c r="F14" s="324" t="s">
        <v>316</v>
      </c>
    </row>
    <row r="15" spans="1:6" s="324" customFormat="1" ht="15" customHeight="1">
      <c r="A15" s="327"/>
      <c r="B15" s="329" t="s">
        <v>317</v>
      </c>
      <c r="C15" s="303">
        <v>16</v>
      </c>
      <c r="D15" s="303">
        <v>31</v>
      </c>
      <c r="E15" s="114">
        <f t="shared" si="0"/>
        <v>193.75</v>
      </c>
    </row>
    <row r="16" spans="1:6" s="324" customFormat="1" ht="26.25" customHeight="1">
      <c r="A16" s="327"/>
      <c r="B16" s="330" t="s">
        <v>318</v>
      </c>
      <c r="C16" s="303">
        <v>11</v>
      </c>
      <c r="D16" s="303">
        <v>12</v>
      </c>
      <c r="E16" s="114">
        <f t="shared" si="0"/>
        <v>109.09090909090908</v>
      </c>
    </row>
    <row r="17" spans="1:5" s="324" customFormat="1" ht="15" customHeight="1">
      <c r="A17" s="327"/>
      <c r="B17" s="328" t="s">
        <v>319</v>
      </c>
      <c r="C17" s="303">
        <v>0</v>
      </c>
      <c r="D17" s="303">
        <v>0</v>
      </c>
      <c r="E17" s="114">
        <v>0</v>
      </c>
    </row>
    <row r="18" spans="1:5" s="324" customFormat="1" ht="15" customHeight="1">
      <c r="A18" s="327"/>
      <c r="B18" s="328" t="s">
        <v>320</v>
      </c>
      <c r="C18" s="303">
        <v>3</v>
      </c>
      <c r="D18" s="303">
        <v>2</v>
      </c>
      <c r="E18" s="114">
        <f t="shared" si="0"/>
        <v>66.666666666666657</v>
      </c>
    </row>
    <row r="19" spans="1:5" s="324" customFormat="1" ht="15" customHeight="1">
      <c r="A19" s="327"/>
      <c r="B19" s="328" t="s">
        <v>321</v>
      </c>
      <c r="C19" s="303">
        <v>0</v>
      </c>
      <c r="D19" s="303">
        <v>0</v>
      </c>
      <c r="E19" s="114">
        <v>0</v>
      </c>
    </row>
    <row r="20" spans="1:5" s="324" customFormat="1" ht="15" customHeight="1">
      <c r="A20" s="327"/>
      <c r="B20" s="328" t="s">
        <v>322</v>
      </c>
      <c r="C20" s="303">
        <v>0</v>
      </c>
      <c r="D20" s="303">
        <v>0</v>
      </c>
      <c r="E20" s="114">
        <v>0</v>
      </c>
    </row>
    <row r="21" spans="1:5" s="324" customFormat="1" ht="15" customHeight="1">
      <c r="A21" s="327"/>
      <c r="B21" s="328" t="s">
        <v>303</v>
      </c>
      <c r="C21" s="303">
        <v>2</v>
      </c>
      <c r="D21" s="303">
        <v>9</v>
      </c>
      <c r="E21" s="114">
        <f t="shared" si="0"/>
        <v>450</v>
      </c>
    </row>
    <row r="22" spans="1:5" s="324" customFormat="1" ht="15" customHeight="1">
      <c r="A22" s="327" t="s">
        <v>323</v>
      </c>
      <c r="B22" s="328" t="s">
        <v>324</v>
      </c>
      <c r="C22" s="303">
        <v>47</v>
      </c>
      <c r="D22" s="303">
        <v>50</v>
      </c>
      <c r="E22" s="114">
        <f t="shared" si="0"/>
        <v>106.38297872340425</v>
      </c>
    </row>
    <row r="23" spans="1:5" s="324" customFormat="1" ht="15" customHeight="1">
      <c r="A23" s="327"/>
      <c r="B23" s="328" t="s">
        <v>325</v>
      </c>
      <c r="C23" s="303">
        <v>15</v>
      </c>
      <c r="D23" s="303">
        <v>23</v>
      </c>
      <c r="E23" s="114">
        <f t="shared" si="0"/>
        <v>153.33333333333334</v>
      </c>
    </row>
    <row r="24" spans="1:5" s="324" customFormat="1" ht="15" customHeight="1">
      <c r="A24" s="327"/>
      <c r="B24" s="328" t="s">
        <v>326</v>
      </c>
      <c r="C24" s="303">
        <v>5</v>
      </c>
      <c r="D24" s="303">
        <v>3</v>
      </c>
      <c r="E24" s="114">
        <f t="shared" si="0"/>
        <v>60</v>
      </c>
    </row>
    <row r="25" spans="1:5" s="324" customFormat="1" ht="15" customHeight="1">
      <c r="A25" s="327"/>
      <c r="B25" s="328" t="s">
        <v>327</v>
      </c>
      <c r="C25" s="303">
        <v>49</v>
      </c>
      <c r="D25" s="303">
        <v>42</v>
      </c>
      <c r="E25" s="114">
        <f t="shared" si="0"/>
        <v>85.714285714285708</v>
      </c>
    </row>
    <row r="26" spans="1:5" s="324" customFormat="1" ht="18" customHeight="1">
      <c r="A26" s="327"/>
      <c r="B26" s="328" t="s">
        <v>328</v>
      </c>
      <c r="C26" s="303">
        <v>6</v>
      </c>
      <c r="D26" s="303">
        <v>0</v>
      </c>
      <c r="E26" s="114">
        <f t="shared" si="0"/>
        <v>0</v>
      </c>
    </row>
    <row r="27" spans="1:5" s="324" customFormat="1" ht="15" customHeight="1">
      <c r="A27" s="331" t="s">
        <v>329</v>
      </c>
      <c r="B27" s="328" t="s">
        <v>330</v>
      </c>
      <c r="C27" s="303">
        <v>56</v>
      </c>
      <c r="D27" s="303">
        <v>48</v>
      </c>
      <c r="E27" s="114">
        <f t="shared" si="0"/>
        <v>85.714285714285708</v>
      </c>
    </row>
    <row r="28" spans="1:5" s="324" customFormat="1" ht="15" customHeight="1">
      <c r="A28" s="331"/>
      <c r="B28" s="328" t="s">
        <v>331</v>
      </c>
      <c r="C28" s="303">
        <v>85</v>
      </c>
      <c r="D28" s="303">
        <v>85</v>
      </c>
      <c r="E28" s="114">
        <f t="shared" si="0"/>
        <v>100</v>
      </c>
    </row>
    <row r="29" spans="1:5" s="324" customFormat="1" ht="15" customHeight="1">
      <c r="A29" s="331"/>
      <c r="B29" s="328" t="s">
        <v>332</v>
      </c>
      <c r="C29" s="303">
        <v>7</v>
      </c>
      <c r="D29" s="303">
        <v>12</v>
      </c>
      <c r="E29" s="114">
        <f t="shared" si="0"/>
        <v>171.42857142857142</v>
      </c>
    </row>
    <row r="30" spans="1:5" s="324" customFormat="1" ht="15" customHeight="1">
      <c r="A30" s="331"/>
      <c r="B30" s="328" t="s">
        <v>333</v>
      </c>
      <c r="C30" s="119">
        <v>2</v>
      </c>
      <c r="D30" s="303">
        <v>3</v>
      </c>
      <c r="E30" s="114">
        <f t="shared" si="0"/>
        <v>150</v>
      </c>
    </row>
    <row r="31" spans="1:5" s="324" customFormat="1" ht="15" customHeight="1">
      <c r="A31" s="332" t="s">
        <v>334</v>
      </c>
      <c r="B31" s="332"/>
      <c r="C31" s="303">
        <v>117</v>
      </c>
      <c r="D31" s="303">
        <v>125</v>
      </c>
      <c r="E31" s="114">
        <f t="shared" si="0"/>
        <v>106.83760683760684</v>
      </c>
    </row>
    <row r="32" spans="1:5" s="324" customFormat="1" ht="15" customHeight="1">
      <c r="A32" s="326" t="s">
        <v>335</v>
      </c>
      <c r="B32" s="326"/>
      <c r="C32" s="114">
        <v>315.3</v>
      </c>
      <c r="D32" s="114">
        <v>305.5</v>
      </c>
      <c r="E32" s="114">
        <f t="shared" si="0"/>
        <v>96.891849032667295</v>
      </c>
    </row>
    <row r="33" spans="1:5" s="324" customFormat="1" ht="15" customHeight="1">
      <c r="A33" s="326" t="s">
        <v>336</v>
      </c>
      <c r="B33" s="326"/>
      <c r="C33" s="114">
        <v>233</v>
      </c>
      <c r="D33" s="114">
        <v>155.6</v>
      </c>
      <c r="E33" s="114">
        <f t="shared" si="0"/>
        <v>66.78111587982832</v>
      </c>
    </row>
    <row r="34" spans="1:5" s="324" customFormat="1" ht="15" customHeight="1">
      <c r="A34" s="326" t="s">
        <v>337</v>
      </c>
      <c r="B34" s="326"/>
      <c r="C34" s="110">
        <v>39.5</v>
      </c>
      <c r="D34" s="110">
        <v>49.4</v>
      </c>
      <c r="E34" s="114">
        <f t="shared" si="0"/>
        <v>125.0632911392405</v>
      </c>
    </row>
    <row r="35" spans="1:5" s="324" customFormat="1" ht="25.5" customHeight="1">
      <c r="A35" s="333" t="s">
        <v>338</v>
      </c>
      <c r="B35" s="333"/>
      <c r="C35" s="334">
        <f>C6/C5*10000</f>
        <v>51.123001942674072</v>
      </c>
      <c r="D35" s="334">
        <f>D6/D5*10000</f>
        <v>50.358977848855012</v>
      </c>
      <c r="E35" s="310">
        <f>D35/C35*100</f>
        <v>98.505517937550337</v>
      </c>
    </row>
    <row r="36" spans="1:5" s="324" customFormat="1" ht="18" customHeight="1">
      <c r="A36" s="328"/>
      <c r="B36" s="328"/>
      <c r="C36" s="114"/>
      <c r="D36" s="114"/>
      <c r="E36" s="335"/>
    </row>
    <row r="41" spans="1:5" ht="14.25" customHeight="1"/>
    <row r="43" spans="1:5" ht="77.25" customHeight="1"/>
  </sheetData>
  <mergeCells count="12">
    <mergeCell ref="A27:A30"/>
    <mergeCell ref="A31:B31"/>
    <mergeCell ref="A32:B32"/>
    <mergeCell ref="A33:B33"/>
    <mergeCell ref="A34:B34"/>
    <mergeCell ref="A35:B35"/>
    <mergeCell ref="B1:D1"/>
    <mergeCell ref="A4:B4"/>
    <mergeCell ref="A5:B5"/>
    <mergeCell ref="A6:B6"/>
    <mergeCell ref="A7:A21"/>
    <mergeCell ref="A22:A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H58"/>
  <sheetViews>
    <sheetView topLeftCell="A37" workbookViewId="0">
      <selection activeCell="I55" sqref="I55"/>
    </sheetView>
  </sheetViews>
  <sheetFormatPr defaultRowHeight="12.75"/>
  <cols>
    <col min="1" max="1" width="16.42578125" style="94" customWidth="1"/>
    <col min="2" max="2" width="12.140625" style="510" customWidth="1"/>
    <col min="3" max="3" width="12.28515625" style="510" customWidth="1"/>
    <col min="4" max="5" width="12.42578125" style="510" customWidth="1"/>
    <col min="6" max="7" width="12" style="510" customWidth="1"/>
    <col min="8" max="256" width="9.140625" style="94"/>
    <col min="257" max="257" width="16.42578125" style="94" customWidth="1"/>
    <col min="258" max="258" width="12.140625" style="94" customWidth="1"/>
    <col min="259" max="259" width="12.28515625" style="94" customWidth="1"/>
    <col min="260" max="261" width="12.42578125" style="94" customWidth="1"/>
    <col min="262" max="263" width="12" style="94" customWidth="1"/>
    <col min="264" max="512" width="9.140625" style="94"/>
    <col min="513" max="513" width="16.42578125" style="94" customWidth="1"/>
    <col min="514" max="514" width="12.140625" style="94" customWidth="1"/>
    <col min="515" max="515" width="12.28515625" style="94" customWidth="1"/>
    <col min="516" max="517" width="12.42578125" style="94" customWidth="1"/>
    <col min="518" max="519" width="12" style="94" customWidth="1"/>
    <col min="520" max="768" width="9.140625" style="94"/>
    <col min="769" max="769" width="16.42578125" style="94" customWidth="1"/>
    <col min="770" max="770" width="12.140625" style="94" customWidth="1"/>
    <col min="771" max="771" width="12.28515625" style="94" customWidth="1"/>
    <col min="772" max="773" width="12.42578125" style="94" customWidth="1"/>
    <col min="774" max="775" width="12" style="94" customWidth="1"/>
    <col min="776" max="1024" width="9.140625" style="94"/>
    <col min="1025" max="1025" width="16.42578125" style="94" customWidth="1"/>
    <col min="1026" max="1026" width="12.140625" style="94" customWidth="1"/>
    <col min="1027" max="1027" width="12.28515625" style="94" customWidth="1"/>
    <col min="1028" max="1029" width="12.42578125" style="94" customWidth="1"/>
    <col min="1030" max="1031" width="12" style="94" customWidth="1"/>
    <col min="1032" max="1280" width="9.140625" style="94"/>
    <col min="1281" max="1281" width="16.42578125" style="94" customWidth="1"/>
    <col min="1282" max="1282" width="12.140625" style="94" customWidth="1"/>
    <col min="1283" max="1283" width="12.28515625" style="94" customWidth="1"/>
    <col min="1284" max="1285" width="12.42578125" style="94" customWidth="1"/>
    <col min="1286" max="1287" width="12" style="94" customWidth="1"/>
    <col min="1288" max="1536" width="9.140625" style="94"/>
    <col min="1537" max="1537" width="16.42578125" style="94" customWidth="1"/>
    <col min="1538" max="1538" width="12.140625" style="94" customWidth="1"/>
    <col min="1539" max="1539" width="12.28515625" style="94" customWidth="1"/>
    <col min="1540" max="1541" width="12.42578125" style="94" customWidth="1"/>
    <col min="1542" max="1543" width="12" style="94" customWidth="1"/>
    <col min="1544" max="1792" width="9.140625" style="94"/>
    <col min="1793" max="1793" width="16.42578125" style="94" customWidth="1"/>
    <col min="1794" max="1794" width="12.140625" style="94" customWidth="1"/>
    <col min="1795" max="1795" width="12.28515625" style="94" customWidth="1"/>
    <col min="1796" max="1797" width="12.42578125" style="94" customWidth="1"/>
    <col min="1798" max="1799" width="12" style="94" customWidth="1"/>
    <col min="1800" max="2048" width="9.140625" style="94"/>
    <col min="2049" max="2049" width="16.42578125" style="94" customWidth="1"/>
    <col min="2050" max="2050" width="12.140625" style="94" customWidth="1"/>
    <col min="2051" max="2051" width="12.28515625" style="94" customWidth="1"/>
    <col min="2052" max="2053" width="12.42578125" style="94" customWidth="1"/>
    <col min="2054" max="2055" width="12" style="94" customWidth="1"/>
    <col min="2056" max="2304" width="9.140625" style="94"/>
    <col min="2305" max="2305" width="16.42578125" style="94" customWidth="1"/>
    <col min="2306" max="2306" width="12.140625" style="94" customWidth="1"/>
    <col min="2307" max="2307" width="12.28515625" style="94" customWidth="1"/>
    <col min="2308" max="2309" width="12.42578125" style="94" customWidth="1"/>
    <col min="2310" max="2311" width="12" style="94" customWidth="1"/>
    <col min="2312" max="2560" width="9.140625" style="94"/>
    <col min="2561" max="2561" width="16.42578125" style="94" customWidth="1"/>
    <col min="2562" max="2562" width="12.140625" style="94" customWidth="1"/>
    <col min="2563" max="2563" width="12.28515625" style="94" customWidth="1"/>
    <col min="2564" max="2565" width="12.42578125" style="94" customWidth="1"/>
    <col min="2566" max="2567" width="12" style="94" customWidth="1"/>
    <col min="2568" max="2816" width="9.140625" style="94"/>
    <col min="2817" max="2817" width="16.42578125" style="94" customWidth="1"/>
    <col min="2818" max="2818" width="12.140625" style="94" customWidth="1"/>
    <col min="2819" max="2819" width="12.28515625" style="94" customWidth="1"/>
    <col min="2820" max="2821" width="12.42578125" style="94" customWidth="1"/>
    <col min="2822" max="2823" width="12" style="94" customWidth="1"/>
    <col min="2824" max="3072" width="9.140625" style="94"/>
    <col min="3073" max="3073" width="16.42578125" style="94" customWidth="1"/>
    <col min="3074" max="3074" width="12.140625" style="94" customWidth="1"/>
    <col min="3075" max="3075" width="12.28515625" style="94" customWidth="1"/>
    <col min="3076" max="3077" width="12.42578125" style="94" customWidth="1"/>
    <col min="3078" max="3079" width="12" style="94" customWidth="1"/>
    <col min="3080" max="3328" width="9.140625" style="94"/>
    <col min="3329" max="3329" width="16.42578125" style="94" customWidth="1"/>
    <col min="3330" max="3330" width="12.140625" style="94" customWidth="1"/>
    <col min="3331" max="3331" width="12.28515625" style="94" customWidth="1"/>
    <col min="3332" max="3333" width="12.42578125" style="94" customWidth="1"/>
    <col min="3334" max="3335" width="12" style="94" customWidth="1"/>
    <col min="3336" max="3584" width="9.140625" style="94"/>
    <col min="3585" max="3585" width="16.42578125" style="94" customWidth="1"/>
    <col min="3586" max="3586" width="12.140625" style="94" customWidth="1"/>
    <col min="3587" max="3587" width="12.28515625" style="94" customWidth="1"/>
    <col min="3588" max="3589" width="12.42578125" style="94" customWidth="1"/>
    <col min="3590" max="3591" width="12" style="94" customWidth="1"/>
    <col min="3592" max="3840" width="9.140625" style="94"/>
    <col min="3841" max="3841" width="16.42578125" style="94" customWidth="1"/>
    <col min="3842" max="3842" width="12.140625" style="94" customWidth="1"/>
    <col min="3843" max="3843" width="12.28515625" style="94" customWidth="1"/>
    <col min="3844" max="3845" width="12.42578125" style="94" customWidth="1"/>
    <col min="3846" max="3847" width="12" style="94" customWidth="1"/>
    <col min="3848" max="4096" width="9.140625" style="94"/>
    <col min="4097" max="4097" width="16.42578125" style="94" customWidth="1"/>
    <col min="4098" max="4098" width="12.140625" style="94" customWidth="1"/>
    <col min="4099" max="4099" width="12.28515625" style="94" customWidth="1"/>
    <col min="4100" max="4101" width="12.42578125" style="94" customWidth="1"/>
    <col min="4102" max="4103" width="12" style="94" customWidth="1"/>
    <col min="4104" max="4352" width="9.140625" style="94"/>
    <col min="4353" max="4353" width="16.42578125" style="94" customWidth="1"/>
    <col min="4354" max="4354" width="12.140625" style="94" customWidth="1"/>
    <col min="4355" max="4355" width="12.28515625" style="94" customWidth="1"/>
    <col min="4356" max="4357" width="12.42578125" style="94" customWidth="1"/>
    <col min="4358" max="4359" width="12" style="94" customWidth="1"/>
    <col min="4360" max="4608" width="9.140625" style="94"/>
    <col min="4609" max="4609" width="16.42578125" style="94" customWidth="1"/>
    <col min="4610" max="4610" width="12.140625" style="94" customWidth="1"/>
    <col min="4611" max="4611" width="12.28515625" style="94" customWidth="1"/>
    <col min="4612" max="4613" width="12.42578125" style="94" customWidth="1"/>
    <col min="4614" max="4615" width="12" style="94" customWidth="1"/>
    <col min="4616" max="4864" width="9.140625" style="94"/>
    <col min="4865" max="4865" width="16.42578125" style="94" customWidth="1"/>
    <col min="4866" max="4866" width="12.140625" style="94" customWidth="1"/>
    <col min="4867" max="4867" width="12.28515625" style="94" customWidth="1"/>
    <col min="4868" max="4869" width="12.42578125" style="94" customWidth="1"/>
    <col min="4870" max="4871" width="12" style="94" customWidth="1"/>
    <col min="4872" max="5120" width="9.140625" style="94"/>
    <col min="5121" max="5121" width="16.42578125" style="94" customWidth="1"/>
    <col min="5122" max="5122" width="12.140625" style="94" customWidth="1"/>
    <col min="5123" max="5123" width="12.28515625" style="94" customWidth="1"/>
    <col min="5124" max="5125" width="12.42578125" style="94" customWidth="1"/>
    <col min="5126" max="5127" width="12" style="94" customWidth="1"/>
    <col min="5128" max="5376" width="9.140625" style="94"/>
    <col min="5377" max="5377" width="16.42578125" style="94" customWidth="1"/>
    <col min="5378" max="5378" width="12.140625" style="94" customWidth="1"/>
    <col min="5379" max="5379" width="12.28515625" style="94" customWidth="1"/>
    <col min="5380" max="5381" width="12.42578125" style="94" customWidth="1"/>
    <col min="5382" max="5383" width="12" style="94" customWidth="1"/>
    <col min="5384" max="5632" width="9.140625" style="94"/>
    <col min="5633" max="5633" width="16.42578125" style="94" customWidth="1"/>
    <col min="5634" max="5634" width="12.140625" style="94" customWidth="1"/>
    <col min="5635" max="5635" width="12.28515625" style="94" customWidth="1"/>
    <col min="5636" max="5637" width="12.42578125" style="94" customWidth="1"/>
    <col min="5638" max="5639" width="12" style="94" customWidth="1"/>
    <col min="5640" max="5888" width="9.140625" style="94"/>
    <col min="5889" max="5889" width="16.42578125" style="94" customWidth="1"/>
    <col min="5890" max="5890" width="12.140625" style="94" customWidth="1"/>
    <col min="5891" max="5891" width="12.28515625" style="94" customWidth="1"/>
    <col min="5892" max="5893" width="12.42578125" style="94" customWidth="1"/>
    <col min="5894" max="5895" width="12" style="94" customWidth="1"/>
    <col min="5896" max="6144" width="9.140625" style="94"/>
    <col min="6145" max="6145" width="16.42578125" style="94" customWidth="1"/>
    <col min="6146" max="6146" width="12.140625" style="94" customWidth="1"/>
    <col min="6147" max="6147" width="12.28515625" style="94" customWidth="1"/>
    <col min="6148" max="6149" width="12.42578125" style="94" customWidth="1"/>
    <col min="6150" max="6151" width="12" style="94" customWidth="1"/>
    <col min="6152" max="6400" width="9.140625" style="94"/>
    <col min="6401" max="6401" width="16.42578125" style="94" customWidth="1"/>
    <col min="6402" max="6402" width="12.140625" style="94" customWidth="1"/>
    <col min="6403" max="6403" width="12.28515625" style="94" customWidth="1"/>
    <col min="6404" max="6405" width="12.42578125" style="94" customWidth="1"/>
    <col min="6406" max="6407" width="12" style="94" customWidth="1"/>
    <col min="6408" max="6656" width="9.140625" style="94"/>
    <col min="6657" max="6657" width="16.42578125" style="94" customWidth="1"/>
    <col min="6658" max="6658" width="12.140625" style="94" customWidth="1"/>
    <col min="6659" max="6659" width="12.28515625" style="94" customWidth="1"/>
    <col min="6660" max="6661" width="12.42578125" style="94" customWidth="1"/>
    <col min="6662" max="6663" width="12" style="94" customWidth="1"/>
    <col min="6664" max="6912" width="9.140625" style="94"/>
    <col min="6913" max="6913" width="16.42578125" style="94" customWidth="1"/>
    <col min="6914" max="6914" width="12.140625" style="94" customWidth="1"/>
    <col min="6915" max="6915" width="12.28515625" style="94" customWidth="1"/>
    <col min="6916" max="6917" width="12.42578125" style="94" customWidth="1"/>
    <col min="6918" max="6919" width="12" style="94" customWidth="1"/>
    <col min="6920" max="7168" width="9.140625" style="94"/>
    <col min="7169" max="7169" width="16.42578125" style="94" customWidth="1"/>
    <col min="7170" max="7170" width="12.140625" style="94" customWidth="1"/>
    <col min="7171" max="7171" width="12.28515625" style="94" customWidth="1"/>
    <col min="7172" max="7173" width="12.42578125" style="94" customWidth="1"/>
    <col min="7174" max="7175" width="12" style="94" customWidth="1"/>
    <col min="7176" max="7424" width="9.140625" style="94"/>
    <col min="7425" max="7425" width="16.42578125" style="94" customWidth="1"/>
    <col min="7426" max="7426" width="12.140625" style="94" customWidth="1"/>
    <col min="7427" max="7427" width="12.28515625" style="94" customWidth="1"/>
    <col min="7428" max="7429" width="12.42578125" style="94" customWidth="1"/>
    <col min="7430" max="7431" width="12" style="94" customWidth="1"/>
    <col min="7432" max="7680" width="9.140625" style="94"/>
    <col min="7681" max="7681" width="16.42578125" style="94" customWidth="1"/>
    <col min="7682" max="7682" width="12.140625" style="94" customWidth="1"/>
    <col min="7683" max="7683" width="12.28515625" style="94" customWidth="1"/>
    <col min="7684" max="7685" width="12.42578125" style="94" customWidth="1"/>
    <col min="7686" max="7687" width="12" style="94" customWidth="1"/>
    <col min="7688" max="7936" width="9.140625" style="94"/>
    <col min="7937" max="7937" width="16.42578125" style="94" customWidth="1"/>
    <col min="7938" max="7938" width="12.140625" style="94" customWidth="1"/>
    <col min="7939" max="7939" width="12.28515625" style="94" customWidth="1"/>
    <col min="7940" max="7941" width="12.42578125" style="94" customWidth="1"/>
    <col min="7942" max="7943" width="12" style="94" customWidth="1"/>
    <col min="7944" max="8192" width="9.140625" style="94"/>
    <col min="8193" max="8193" width="16.42578125" style="94" customWidth="1"/>
    <col min="8194" max="8194" width="12.140625" style="94" customWidth="1"/>
    <col min="8195" max="8195" width="12.28515625" style="94" customWidth="1"/>
    <col min="8196" max="8197" width="12.42578125" style="94" customWidth="1"/>
    <col min="8198" max="8199" width="12" style="94" customWidth="1"/>
    <col min="8200" max="8448" width="9.140625" style="94"/>
    <col min="8449" max="8449" width="16.42578125" style="94" customWidth="1"/>
    <col min="8450" max="8450" width="12.140625" style="94" customWidth="1"/>
    <col min="8451" max="8451" width="12.28515625" style="94" customWidth="1"/>
    <col min="8452" max="8453" width="12.42578125" style="94" customWidth="1"/>
    <col min="8454" max="8455" width="12" style="94" customWidth="1"/>
    <col min="8456" max="8704" width="9.140625" style="94"/>
    <col min="8705" max="8705" width="16.42578125" style="94" customWidth="1"/>
    <col min="8706" max="8706" width="12.140625" style="94" customWidth="1"/>
    <col min="8707" max="8707" width="12.28515625" style="94" customWidth="1"/>
    <col min="8708" max="8709" width="12.42578125" style="94" customWidth="1"/>
    <col min="8710" max="8711" width="12" style="94" customWidth="1"/>
    <col min="8712" max="8960" width="9.140625" style="94"/>
    <col min="8961" max="8961" width="16.42578125" style="94" customWidth="1"/>
    <col min="8962" max="8962" width="12.140625" style="94" customWidth="1"/>
    <col min="8963" max="8963" width="12.28515625" style="94" customWidth="1"/>
    <col min="8964" max="8965" width="12.42578125" style="94" customWidth="1"/>
    <col min="8966" max="8967" width="12" style="94" customWidth="1"/>
    <col min="8968" max="9216" width="9.140625" style="94"/>
    <col min="9217" max="9217" width="16.42578125" style="94" customWidth="1"/>
    <col min="9218" max="9218" width="12.140625" style="94" customWidth="1"/>
    <col min="9219" max="9219" width="12.28515625" style="94" customWidth="1"/>
    <col min="9220" max="9221" width="12.42578125" style="94" customWidth="1"/>
    <col min="9222" max="9223" width="12" style="94" customWidth="1"/>
    <col min="9224" max="9472" width="9.140625" style="94"/>
    <col min="9473" max="9473" width="16.42578125" style="94" customWidth="1"/>
    <col min="9474" max="9474" width="12.140625" style="94" customWidth="1"/>
    <col min="9475" max="9475" width="12.28515625" style="94" customWidth="1"/>
    <col min="9476" max="9477" width="12.42578125" style="94" customWidth="1"/>
    <col min="9478" max="9479" width="12" style="94" customWidth="1"/>
    <col min="9480" max="9728" width="9.140625" style="94"/>
    <col min="9729" max="9729" width="16.42578125" style="94" customWidth="1"/>
    <col min="9730" max="9730" width="12.140625" style="94" customWidth="1"/>
    <col min="9731" max="9731" width="12.28515625" style="94" customWidth="1"/>
    <col min="9732" max="9733" width="12.42578125" style="94" customWidth="1"/>
    <col min="9734" max="9735" width="12" style="94" customWidth="1"/>
    <col min="9736" max="9984" width="9.140625" style="94"/>
    <col min="9985" max="9985" width="16.42578125" style="94" customWidth="1"/>
    <col min="9986" max="9986" width="12.140625" style="94" customWidth="1"/>
    <col min="9987" max="9987" width="12.28515625" style="94" customWidth="1"/>
    <col min="9988" max="9989" width="12.42578125" style="94" customWidth="1"/>
    <col min="9990" max="9991" width="12" style="94" customWidth="1"/>
    <col min="9992" max="10240" width="9.140625" style="94"/>
    <col min="10241" max="10241" width="16.42578125" style="94" customWidth="1"/>
    <col min="10242" max="10242" width="12.140625" style="94" customWidth="1"/>
    <col min="10243" max="10243" width="12.28515625" style="94" customWidth="1"/>
    <col min="10244" max="10245" width="12.42578125" style="94" customWidth="1"/>
    <col min="10246" max="10247" width="12" style="94" customWidth="1"/>
    <col min="10248" max="10496" width="9.140625" style="94"/>
    <col min="10497" max="10497" width="16.42578125" style="94" customWidth="1"/>
    <col min="10498" max="10498" width="12.140625" style="94" customWidth="1"/>
    <col min="10499" max="10499" width="12.28515625" style="94" customWidth="1"/>
    <col min="10500" max="10501" width="12.42578125" style="94" customWidth="1"/>
    <col min="10502" max="10503" width="12" style="94" customWidth="1"/>
    <col min="10504" max="10752" width="9.140625" style="94"/>
    <col min="10753" max="10753" width="16.42578125" style="94" customWidth="1"/>
    <col min="10754" max="10754" width="12.140625" style="94" customWidth="1"/>
    <col min="10755" max="10755" width="12.28515625" style="94" customWidth="1"/>
    <col min="10756" max="10757" width="12.42578125" style="94" customWidth="1"/>
    <col min="10758" max="10759" width="12" style="94" customWidth="1"/>
    <col min="10760" max="11008" width="9.140625" style="94"/>
    <col min="11009" max="11009" width="16.42578125" style="94" customWidth="1"/>
    <col min="11010" max="11010" width="12.140625" style="94" customWidth="1"/>
    <col min="11011" max="11011" width="12.28515625" style="94" customWidth="1"/>
    <col min="11012" max="11013" width="12.42578125" style="94" customWidth="1"/>
    <col min="11014" max="11015" width="12" style="94" customWidth="1"/>
    <col min="11016" max="11264" width="9.140625" style="94"/>
    <col min="11265" max="11265" width="16.42578125" style="94" customWidth="1"/>
    <col min="11266" max="11266" width="12.140625" style="94" customWidth="1"/>
    <col min="11267" max="11267" width="12.28515625" style="94" customWidth="1"/>
    <col min="11268" max="11269" width="12.42578125" style="94" customWidth="1"/>
    <col min="11270" max="11271" width="12" style="94" customWidth="1"/>
    <col min="11272" max="11520" width="9.140625" style="94"/>
    <col min="11521" max="11521" width="16.42578125" style="94" customWidth="1"/>
    <col min="11522" max="11522" width="12.140625" style="94" customWidth="1"/>
    <col min="11523" max="11523" width="12.28515625" style="94" customWidth="1"/>
    <col min="11524" max="11525" width="12.42578125" style="94" customWidth="1"/>
    <col min="11526" max="11527" width="12" style="94" customWidth="1"/>
    <col min="11528" max="11776" width="9.140625" style="94"/>
    <col min="11777" max="11777" width="16.42578125" style="94" customWidth="1"/>
    <col min="11778" max="11778" width="12.140625" style="94" customWidth="1"/>
    <col min="11779" max="11779" width="12.28515625" style="94" customWidth="1"/>
    <col min="11780" max="11781" width="12.42578125" style="94" customWidth="1"/>
    <col min="11782" max="11783" width="12" style="94" customWidth="1"/>
    <col min="11784" max="12032" width="9.140625" style="94"/>
    <col min="12033" max="12033" width="16.42578125" style="94" customWidth="1"/>
    <col min="12034" max="12034" width="12.140625" style="94" customWidth="1"/>
    <col min="12035" max="12035" width="12.28515625" style="94" customWidth="1"/>
    <col min="12036" max="12037" width="12.42578125" style="94" customWidth="1"/>
    <col min="12038" max="12039" width="12" style="94" customWidth="1"/>
    <col min="12040" max="12288" width="9.140625" style="94"/>
    <col min="12289" max="12289" width="16.42578125" style="94" customWidth="1"/>
    <col min="12290" max="12290" width="12.140625" style="94" customWidth="1"/>
    <col min="12291" max="12291" width="12.28515625" style="94" customWidth="1"/>
    <col min="12292" max="12293" width="12.42578125" style="94" customWidth="1"/>
    <col min="12294" max="12295" width="12" style="94" customWidth="1"/>
    <col min="12296" max="12544" width="9.140625" style="94"/>
    <col min="12545" max="12545" width="16.42578125" style="94" customWidth="1"/>
    <col min="12546" max="12546" width="12.140625" style="94" customWidth="1"/>
    <col min="12547" max="12547" width="12.28515625" style="94" customWidth="1"/>
    <col min="12548" max="12549" width="12.42578125" style="94" customWidth="1"/>
    <col min="12550" max="12551" width="12" style="94" customWidth="1"/>
    <col min="12552" max="12800" width="9.140625" style="94"/>
    <col min="12801" max="12801" width="16.42578125" style="94" customWidth="1"/>
    <col min="12802" max="12802" width="12.140625" style="94" customWidth="1"/>
    <col min="12803" max="12803" width="12.28515625" style="94" customWidth="1"/>
    <col min="12804" max="12805" width="12.42578125" style="94" customWidth="1"/>
    <col min="12806" max="12807" width="12" style="94" customWidth="1"/>
    <col min="12808" max="13056" width="9.140625" style="94"/>
    <col min="13057" max="13057" width="16.42578125" style="94" customWidth="1"/>
    <col min="13058" max="13058" width="12.140625" style="94" customWidth="1"/>
    <col min="13059" max="13059" width="12.28515625" style="94" customWidth="1"/>
    <col min="13060" max="13061" width="12.42578125" style="94" customWidth="1"/>
    <col min="13062" max="13063" width="12" style="94" customWidth="1"/>
    <col min="13064" max="13312" width="9.140625" style="94"/>
    <col min="13313" max="13313" width="16.42578125" style="94" customWidth="1"/>
    <col min="13314" max="13314" width="12.140625" style="94" customWidth="1"/>
    <col min="13315" max="13315" width="12.28515625" style="94" customWidth="1"/>
    <col min="13316" max="13317" width="12.42578125" style="94" customWidth="1"/>
    <col min="13318" max="13319" width="12" style="94" customWidth="1"/>
    <col min="13320" max="13568" width="9.140625" style="94"/>
    <col min="13569" max="13569" width="16.42578125" style="94" customWidth="1"/>
    <col min="13570" max="13570" width="12.140625" style="94" customWidth="1"/>
    <col min="13571" max="13571" width="12.28515625" style="94" customWidth="1"/>
    <col min="13572" max="13573" width="12.42578125" style="94" customWidth="1"/>
    <col min="13574" max="13575" width="12" style="94" customWidth="1"/>
    <col min="13576" max="13824" width="9.140625" style="94"/>
    <col min="13825" max="13825" width="16.42578125" style="94" customWidth="1"/>
    <col min="13826" max="13826" width="12.140625" style="94" customWidth="1"/>
    <col min="13827" max="13827" width="12.28515625" style="94" customWidth="1"/>
    <col min="13828" max="13829" width="12.42578125" style="94" customWidth="1"/>
    <col min="13830" max="13831" width="12" style="94" customWidth="1"/>
    <col min="13832" max="14080" width="9.140625" style="94"/>
    <col min="14081" max="14081" width="16.42578125" style="94" customWidth="1"/>
    <col min="14082" max="14082" width="12.140625" style="94" customWidth="1"/>
    <col min="14083" max="14083" width="12.28515625" style="94" customWidth="1"/>
    <col min="14084" max="14085" width="12.42578125" style="94" customWidth="1"/>
    <col min="14086" max="14087" width="12" style="94" customWidth="1"/>
    <col min="14088" max="14336" width="9.140625" style="94"/>
    <col min="14337" max="14337" width="16.42578125" style="94" customWidth="1"/>
    <col min="14338" max="14338" width="12.140625" style="94" customWidth="1"/>
    <col min="14339" max="14339" width="12.28515625" style="94" customWidth="1"/>
    <col min="14340" max="14341" width="12.42578125" style="94" customWidth="1"/>
    <col min="14342" max="14343" width="12" style="94" customWidth="1"/>
    <col min="14344" max="14592" width="9.140625" style="94"/>
    <col min="14593" max="14593" width="16.42578125" style="94" customWidth="1"/>
    <col min="14594" max="14594" width="12.140625" style="94" customWidth="1"/>
    <col min="14595" max="14595" width="12.28515625" style="94" customWidth="1"/>
    <col min="14596" max="14597" width="12.42578125" style="94" customWidth="1"/>
    <col min="14598" max="14599" width="12" style="94" customWidth="1"/>
    <col min="14600" max="14848" width="9.140625" style="94"/>
    <col min="14849" max="14849" width="16.42578125" style="94" customWidth="1"/>
    <col min="14850" max="14850" width="12.140625" style="94" customWidth="1"/>
    <col min="14851" max="14851" width="12.28515625" style="94" customWidth="1"/>
    <col min="14852" max="14853" width="12.42578125" style="94" customWidth="1"/>
    <col min="14854" max="14855" width="12" style="94" customWidth="1"/>
    <col min="14856" max="15104" width="9.140625" style="94"/>
    <col min="15105" max="15105" width="16.42578125" style="94" customWidth="1"/>
    <col min="15106" max="15106" width="12.140625" style="94" customWidth="1"/>
    <col min="15107" max="15107" width="12.28515625" style="94" customWidth="1"/>
    <col min="15108" max="15109" width="12.42578125" style="94" customWidth="1"/>
    <col min="15110" max="15111" width="12" style="94" customWidth="1"/>
    <col min="15112" max="15360" width="9.140625" style="94"/>
    <col min="15361" max="15361" width="16.42578125" style="94" customWidth="1"/>
    <col min="15362" max="15362" width="12.140625" style="94" customWidth="1"/>
    <col min="15363" max="15363" width="12.28515625" style="94" customWidth="1"/>
    <col min="15364" max="15365" width="12.42578125" style="94" customWidth="1"/>
    <col min="15366" max="15367" width="12" style="94" customWidth="1"/>
    <col min="15368" max="15616" width="9.140625" style="94"/>
    <col min="15617" max="15617" width="16.42578125" style="94" customWidth="1"/>
    <col min="15618" max="15618" width="12.140625" style="94" customWidth="1"/>
    <col min="15619" max="15619" width="12.28515625" style="94" customWidth="1"/>
    <col min="15620" max="15621" width="12.42578125" style="94" customWidth="1"/>
    <col min="15622" max="15623" width="12" style="94" customWidth="1"/>
    <col min="15624" max="15872" width="9.140625" style="94"/>
    <col min="15873" max="15873" width="16.42578125" style="94" customWidth="1"/>
    <col min="15874" max="15874" width="12.140625" style="94" customWidth="1"/>
    <col min="15875" max="15875" width="12.28515625" style="94" customWidth="1"/>
    <col min="15876" max="15877" width="12.42578125" style="94" customWidth="1"/>
    <col min="15878" max="15879" width="12" style="94" customWidth="1"/>
    <col min="15880" max="16128" width="9.140625" style="94"/>
    <col min="16129" max="16129" width="16.42578125" style="94" customWidth="1"/>
    <col min="16130" max="16130" width="12.140625" style="94" customWidth="1"/>
    <col min="16131" max="16131" width="12.28515625" style="94" customWidth="1"/>
    <col min="16132" max="16133" width="12.42578125" style="94" customWidth="1"/>
    <col min="16134" max="16135" width="12" style="94" customWidth="1"/>
    <col min="16136" max="16384" width="9.140625" style="94"/>
  </cols>
  <sheetData>
    <row r="32" ht="51.75" customHeight="1"/>
    <row r="33" spans="1:8" ht="42.75" customHeight="1">
      <c r="A33" s="511" t="s">
        <v>439</v>
      </c>
      <c r="B33" s="511"/>
      <c r="C33" s="511"/>
      <c r="D33" s="511"/>
      <c r="E33" s="511"/>
      <c r="F33" s="511"/>
      <c r="G33" s="511"/>
    </row>
    <row r="34" spans="1:8" ht="4.5" customHeight="1"/>
    <row r="35" spans="1:8">
      <c r="A35" s="94" t="s">
        <v>440</v>
      </c>
    </row>
    <row r="36" spans="1:8">
      <c r="F36" s="510" t="s">
        <v>441</v>
      </c>
    </row>
    <row r="37" spans="1:8" ht="21.75" customHeight="1">
      <c r="A37" s="215" t="s">
        <v>241</v>
      </c>
      <c r="B37" s="512" t="s">
        <v>442</v>
      </c>
      <c r="C37" s="512"/>
      <c r="D37" s="512"/>
      <c r="E37" s="512" t="s">
        <v>443</v>
      </c>
      <c r="F37" s="512"/>
      <c r="G37" s="512"/>
    </row>
    <row r="38" spans="1:8" ht="21.75" customHeight="1">
      <c r="A38" s="222"/>
      <c r="B38" s="513" t="s">
        <v>44</v>
      </c>
      <c r="C38" s="513" t="s">
        <v>45</v>
      </c>
      <c r="D38" s="513" t="s">
        <v>46</v>
      </c>
      <c r="E38" s="513" t="s">
        <v>44</v>
      </c>
      <c r="F38" s="513" t="s">
        <v>45</v>
      </c>
      <c r="G38" s="513" t="s">
        <v>46</v>
      </c>
    </row>
    <row r="39" spans="1:8" s="89" customFormat="1" ht="15.75" customHeight="1">
      <c r="A39" s="225" t="s">
        <v>87</v>
      </c>
      <c r="B39" s="109">
        <v>44183</v>
      </c>
      <c r="C39" s="109">
        <v>55176.3</v>
      </c>
      <c r="D39" s="109">
        <f>(C39/B39)*100</f>
        <v>124.88128918362267</v>
      </c>
      <c r="E39" s="109">
        <v>6266</v>
      </c>
      <c r="F39" s="109">
        <v>4347.8</v>
      </c>
      <c r="G39" s="109">
        <f t="shared" ref="G39:G55" si="0">(F39/E39)*100</f>
        <v>69.387168847749763</v>
      </c>
      <c r="H39" s="514"/>
    </row>
    <row r="40" spans="1:8" s="89" customFormat="1" ht="15.75" customHeight="1">
      <c r="A40" s="227" t="s">
        <v>88</v>
      </c>
      <c r="B40" s="112">
        <v>48276</v>
      </c>
      <c r="C40" s="112">
        <v>56374.5</v>
      </c>
      <c r="D40" s="112">
        <f t="shared" ref="D40:D55" si="1">(C40/B40)*100</f>
        <v>116.77541635595328</v>
      </c>
      <c r="E40" s="112">
        <v>6130</v>
      </c>
      <c r="F40" s="112">
        <v>8713.4</v>
      </c>
      <c r="G40" s="112">
        <f t="shared" si="0"/>
        <v>142.14355628058729</v>
      </c>
    </row>
    <row r="41" spans="1:8" s="89" customFormat="1" ht="15.75" customHeight="1">
      <c r="A41" s="227" t="s">
        <v>89</v>
      </c>
      <c r="B41" s="112">
        <v>89713</v>
      </c>
      <c r="C41" s="112">
        <v>107714.7</v>
      </c>
      <c r="D41" s="112">
        <f t="shared" si="1"/>
        <v>120.06587674027176</v>
      </c>
      <c r="E41" s="112">
        <v>15731</v>
      </c>
      <c r="F41" s="112">
        <v>19775.2</v>
      </c>
      <c r="G41" s="112">
        <f t="shared" si="0"/>
        <v>125.70847371432204</v>
      </c>
    </row>
    <row r="42" spans="1:8" s="89" customFormat="1" ht="15.75" customHeight="1">
      <c r="A42" s="227" t="s">
        <v>90</v>
      </c>
      <c r="B42" s="112">
        <v>31421</v>
      </c>
      <c r="C42" s="112">
        <v>36257</v>
      </c>
      <c r="D42" s="112">
        <f t="shared" si="1"/>
        <v>115.39098055440628</v>
      </c>
      <c r="E42" s="112">
        <v>5351</v>
      </c>
      <c r="F42" s="112">
        <v>2876</v>
      </c>
      <c r="G42" s="112">
        <f t="shared" si="0"/>
        <v>53.746963184451502</v>
      </c>
    </row>
    <row r="43" spans="1:8" s="89" customFormat="1" ht="15.75" customHeight="1">
      <c r="A43" s="227" t="s">
        <v>91</v>
      </c>
      <c r="B43" s="112">
        <v>274307.90000000002</v>
      </c>
      <c r="C43" s="112">
        <v>242507.1</v>
      </c>
      <c r="D43" s="112">
        <f t="shared" si="1"/>
        <v>88.406896046377085</v>
      </c>
      <c r="E43" s="112">
        <v>38019.800000000003</v>
      </c>
      <c r="F43" s="112">
        <v>4765.2</v>
      </c>
      <c r="G43" s="112">
        <f t="shared" si="0"/>
        <v>12.533469402784863</v>
      </c>
    </row>
    <row r="44" spans="1:8" s="89" customFormat="1" ht="15.75" customHeight="1">
      <c r="A44" s="227" t="s">
        <v>92</v>
      </c>
      <c r="B44" s="112">
        <v>71972</v>
      </c>
      <c r="C44" s="112">
        <v>161856.6</v>
      </c>
      <c r="D44" s="112">
        <f t="shared" si="1"/>
        <v>224.88828989051299</v>
      </c>
      <c r="E44" s="112">
        <v>16377</v>
      </c>
      <c r="F44" s="112">
        <v>3488.5</v>
      </c>
      <c r="G44" s="112">
        <f t="shared" si="0"/>
        <v>21.301215118764119</v>
      </c>
    </row>
    <row r="45" spans="1:8" s="89" customFormat="1" ht="15.75" customHeight="1">
      <c r="A45" s="227" t="s">
        <v>93</v>
      </c>
      <c r="B45" s="112">
        <v>67290</v>
      </c>
      <c r="C45" s="112">
        <v>93309.7</v>
      </c>
      <c r="D45" s="112">
        <f t="shared" si="1"/>
        <v>138.66800416109376</v>
      </c>
      <c r="E45" s="112">
        <v>9770</v>
      </c>
      <c r="F45" s="112">
        <v>4483.3</v>
      </c>
      <c r="G45" s="112">
        <f t="shared" si="0"/>
        <v>45.888433981576256</v>
      </c>
    </row>
    <row r="46" spans="1:8" s="89" customFormat="1" ht="15.75" customHeight="1">
      <c r="A46" s="227" t="s">
        <v>94</v>
      </c>
      <c r="B46" s="112">
        <v>188772.7</v>
      </c>
      <c r="C46" s="112">
        <v>132447.1</v>
      </c>
      <c r="D46" s="112">
        <f t="shared" si="1"/>
        <v>70.162210955291741</v>
      </c>
      <c r="E46" s="112">
        <v>22856</v>
      </c>
      <c r="F46" s="112">
        <v>21532.6</v>
      </c>
      <c r="G46" s="112">
        <f t="shared" si="0"/>
        <v>94.209835491774584</v>
      </c>
    </row>
    <row r="47" spans="1:8" s="89" customFormat="1" ht="15.75" customHeight="1">
      <c r="A47" s="227" t="s">
        <v>95</v>
      </c>
      <c r="B47" s="112">
        <v>161838</v>
      </c>
      <c r="C47" s="112">
        <v>226240.9</v>
      </c>
      <c r="D47" s="112">
        <f t="shared" si="1"/>
        <v>139.79467121442431</v>
      </c>
      <c r="E47" s="112">
        <v>26363</v>
      </c>
      <c r="F47" s="112">
        <v>12066</v>
      </c>
      <c r="G47" s="112">
        <f t="shared" si="0"/>
        <v>45.768690968402687</v>
      </c>
    </row>
    <row r="48" spans="1:8" s="89" customFormat="1" ht="15.75" customHeight="1">
      <c r="A48" s="227" t="s">
        <v>96</v>
      </c>
      <c r="B48" s="112">
        <v>46570</v>
      </c>
      <c r="C48" s="112">
        <v>52198.1</v>
      </c>
      <c r="D48" s="112">
        <f t="shared" si="1"/>
        <v>112.08524801374276</v>
      </c>
      <c r="E48" s="112">
        <v>5388</v>
      </c>
      <c r="F48" s="112">
        <v>4940.3999999999996</v>
      </c>
      <c r="G48" s="112">
        <f t="shared" si="0"/>
        <v>91.692650334075722</v>
      </c>
    </row>
    <row r="49" spans="1:7" s="89" customFormat="1" ht="15.75" customHeight="1">
      <c r="A49" s="227" t="s">
        <v>97</v>
      </c>
      <c r="B49" s="112">
        <v>60621</v>
      </c>
      <c r="C49" s="112">
        <v>62257.5</v>
      </c>
      <c r="D49" s="112">
        <f t="shared" si="1"/>
        <v>102.69955955856882</v>
      </c>
      <c r="E49" s="112">
        <v>10863</v>
      </c>
      <c r="F49" s="112">
        <v>3763</v>
      </c>
      <c r="G49" s="112">
        <f t="shared" si="0"/>
        <v>34.640522875816991</v>
      </c>
    </row>
    <row r="50" spans="1:7" s="89" customFormat="1" ht="15.75" customHeight="1">
      <c r="A50" s="227" t="s">
        <v>98</v>
      </c>
      <c r="B50" s="112">
        <v>48900</v>
      </c>
      <c r="C50" s="112">
        <v>45806.8</v>
      </c>
      <c r="D50" s="112">
        <f t="shared" si="1"/>
        <v>93.674437627811869</v>
      </c>
      <c r="E50" s="112">
        <v>8051</v>
      </c>
      <c r="F50" s="112">
        <v>3682.2</v>
      </c>
      <c r="G50" s="112">
        <f t="shared" si="0"/>
        <v>45.735933424419322</v>
      </c>
    </row>
    <row r="51" spans="1:7" s="89" customFormat="1" ht="15.75" customHeight="1">
      <c r="A51" s="227" t="s">
        <v>99</v>
      </c>
      <c r="B51" s="112">
        <v>145491</v>
      </c>
      <c r="C51" s="112">
        <v>169449.4</v>
      </c>
      <c r="D51" s="112">
        <f t="shared" si="1"/>
        <v>116.467272889732</v>
      </c>
      <c r="E51" s="112">
        <v>21337</v>
      </c>
      <c r="F51" s="112">
        <v>11203.5</v>
      </c>
      <c r="G51" s="112">
        <f t="shared" si="0"/>
        <v>52.507381543797159</v>
      </c>
    </row>
    <row r="52" spans="1:7" s="89" customFormat="1" ht="15.75" customHeight="1">
      <c r="A52" s="227" t="s">
        <v>100</v>
      </c>
      <c r="B52" s="112">
        <v>145365</v>
      </c>
      <c r="C52" s="112">
        <v>184827.3</v>
      </c>
      <c r="D52" s="112">
        <f t="shared" si="1"/>
        <v>127.14704364874625</v>
      </c>
      <c r="E52" s="112">
        <v>15483</v>
      </c>
      <c r="F52" s="112">
        <v>11161.9</v>
      </c>
      <c r="G52" s="112">
        <f t="shared" si="0"/>
        <v>72.091325970419163</v>
      </c>
    </row>
    <row r="53" spans="1:7" s="89" customFormat="1" ht="15.75" customHeight="1">
      <c r="A53" s="227" t="s">
        <v>101</v>
      </c>
      <c r="B53" s="112">
        <v>56973</v>
      </c>
      <c r="C53" s="112">
        <v>69620.2</v>
      </c>
      <c r="D53" s="112">
        <f>(C53/B53)*100</f>
        <v>122.19858529478876</v>
      </c>
      <c r="E53" s="112">
        <v>7179</v>
      </c>
      <c r="F53" s="112">
        <v>6031.8</v>
      </c>
      <c r="G53" s="112">
        <f t="shared" si="0"/>
        <v>84.020058503969921</v>
      </c>
    </row>
    <row r="54" spans="1:7" s="89" customFormat="1" ht="15.75" customHeight="1">
      <c r="A54" s="227" t="s">
        <v>444</v>
      </c>
      <c r="B54" s="112">
        <v>1786622.2</v>
      </c>
      <c r="C54" s="112">
        <v>2096640.8</v>
      </c>
      <c r="D54" s="112">
        <f t="shared" si="1"/>
        <v>117.35221917649964</v>
      </c>
      <c r="E54" s="112">
        <v>243341</v>
      </c>
      <c r="F54" s="112">
        <v>205055.6</v>
      </c>
      <c r="G54" s="112">
        <f t="shared" si="0"/>
        <v>84.266769677119768</v>
      </c>
    </row>
    <row r="55" spans="1:7" s="89" customFormat="1" ht="15.75" customHeight="1">
      <c r="A55" s="515" t="s">
        <v>102</v>
      </c>
      <c r="B55" s="123">
        <f>SUM(B39:B54)</f>
        <v>3268315.8</v>
      </c>
      <c r="C55" s="123">
        <f>SUM(C39:C54)</f>
        <v>3792684</v>
      </c>
      <c r="D55" s="123">
        <f t="shared" si="1"/>
        <v>116.04398816050762</v>
      </c>
      <c r="E55" s="123">
        <f>SUM(E39:E54)</f>
        <v>458505.8</v>
      </c>
      <c r="F55" s="123">
        <f>SUM(F39:F54)</f>
        <v>327886.40000000002</v>
      </c>
      <c r="G55" s="123">
        <f t="shared" si="0"/>
        <v>71.51194161556954</v>
      </c>
    </row>
    <row r="56" spans="1:7" s="89" customFormat="1" ht="14.25" customHeight="1">
      <c r="A56" s="516"/>
      <c r="B56" s="517"/>
      <c r="C56" s="517"/>
      <c r="D56" s="517"/>
      <c r="E56" s="518"/>
      <c r="F56" s="517"/>
      <c r="G56" s="517"/>
    </row>
    <row r="57" spans="1:7" s="89" customFormat="1" ht="14.25" customHeight="1">
      <c r="A57" s="516"/>
      <c r="B57" s="517"/>
      <c r="C57" s="517"/>
      <c r="D57" s="517"/>
      <c r="E57" s="518"/>
      <c r="F57" s="517"/>
      <c r="G57" s="517"/>
    </row>
    <row r="58" spans="1:7" s="89" customFormat="1" ht="14.25" customHeight="1">
      <c r="A58" s="516"/>
      <c r="B58" s="517"/>
      <c r="C58" s="517"/>
      <c r="D58" s="517"/>
      <c r="E58" s="518"/>
      <c r="F58" s="517"/>
      <c r="G58" s="517"/>
    </row>
  </sheetData>
  <mergeCells count="4">
    <mergeCell ref="A33:G33"/>
    <mergeCell ref="A37:A38"/>
    <mergeCell ref="B37:D37"/>
    <mergeCell ref="E37:G3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R64"/>
  <sheetViews>
    <sheetView topLeftCell="A37" workbookViewId="0">
      <selection activeCell="R45" sqref="R45"/>
    </sheetView>
  </sheetViews>
  <sheetFormatPr defaultRowHeight="12.75"/>
  <cols>
    <col min="1" max="1" width="2.5703125" style="318" customWidth="1"/>
    <col min="2" max="2" width="1.85546875" style="318" customWidth="1"/>
    <col min="3" max="3" width="10.28515625" style="318" customWidth="1"/>
    <col min="4" max="4" width="6" style="318" customWidth="1"/>
    <col min="5" max="5" width="5.7109375" style="318" customWidth="1"/>
    <col min="6" max="6" width="9.140625" style="318" customWidth="1"/>
    <col min="7" max="7" width="9.42578125" style="318" customWidth="1"/>
    <col min="8" max="8" width="8.5703125" style="318" customWidth="1"/>
    <col min="9" max="9" width="8" style="318" customWidth="1"/>
    <col min="10" max="10" width="8.85546875" style="318" customWidth="1"/>
    <col min="11" max="11" width="4.85546875" style="318" customWidth="1"/>
    <col min="12" max="12" width="9.42578125" style="318" customWidth="1"/>
    <col min="13" max="13" width="9" style="318" customWidth="1"/>
    <col min="14" max="14" width="11.28515625" style="316" customWidth="1"/>
    <col min="15" max="15" width="10" style="318" customWidth="1"/>
    <col min="16" max="16" width="5.28515625" style="318" customWidth="1"/>
    <col min="17" max="17" width="11.5703125" style="318" bestFit="1" customWidth="1"/>
    <col min="18" max="256" width="9.140625" style="318"/>
    <col min="257" max="257" width="2.5703125" style="318" customWidth="1"/>
    <col min="258" max="258" width="1.85546875" style="318" customWidth="1"/>
    <col min="259" max="259" width="10.28515625" style="318" customWidth="1"/>
    <col min="260" max="260" width="6" style="318" customWidth="1"/>
    <col min="261" max="261" width="5.7109375" style="318" customWidth="1"/>
    <col min="262" max="262" width="9.140625" style="318" customWidth="1"/>
    <col min="263" max="263" width="9.42578125" style="318" customWidth="1"/>
    <col min="264" max="264" width="8.5703125" style="318" customWidth="1"/>
    <col min="265" max="265" width="8" style="318" customWidth="1"/>
    <col min="266" max="266" width="8.85546875" style="318" customWidth="1"/>
    <col min="267" max="267" width="4.85546875" style="318" customWidth="1"/>
    <col min="268" max="268" width="9.42578125" style="318" customWidth="1"/>
    <col min="269" max="269" width="9" style="318" customWidth="1"/>
    <col min="270" max="270" width="11.28515625" style="318" customWidth="1"/>
    <col min="271" max="271" width="10" style="318" customWidth="1"/>
    <col min="272" max="272" width="5.28515625" style="318" customWidth="1"/>
    <col min="273" max="273" width="11.5703125" style="318" bestFit="1" customWidth="1"/>
    <col min="274" max="512" width="9.140625" style="318"/>
    <col min="513" max="513" width="2.5703125" style="318" customWidth="1"/>
    <col min="514" max="514" width="1.85546875" style="318" customWidth="1"/>
    <col min="515" max="515" width="10.28515625" style="318" customWidth="1"/>
    <col min="516" max="516" width="6" style="318" customWidth="1"/>
    <col min="517" max="517" width="5.7109375" style="318" customWidth="1"/>
    <col min="518" max="518" width="9.140625" style="318" customWidth="1"/>
    <col min="519" max="519" width="9.42578125" style="318" customWidth="1"/>
    <col min="520" max="520" width="8.5703125" style="318" customWidth="1"/>
    <col min="521" max="521" width="8" style="318" customWidth="1"/>
    <col min="522" max="522" width="8.85546875" style="318" customWidth="1"/>
    <col min="523" max="523" width="4.85546875" style="318" customWidth="1"/>
    <col min="524" max="524" width="9.42578125" style="318" customWidth="1"/>
    <col min="525" max="525" width="9" style="318" customWidth="1"/>
    <col min="526" max="526" width="11.28515625" style="318" customWidth="1"/>
    <col min="527" max="527" width="10" style="318" customWidth="1"/>
    <col min="528" max="528" width="5.28515625" style="318" customWidth="1"/>
    <col min="529" max="529" width="11.5703125" style="318" bestFit="1" customWidth="1"/>
    <col min="530" max="768" width="9.140625" style="318"/>
    <col min="769" max="769" width="2.5703125" style="318" customWidth="1"/>
    <col min="770" max="770" width="1.85546875" style="318" customWidth="1"/>
    <col min="771" max="771" width="10.28515625" style="318" customWidth="1"/>
    <col min="772" max="772" width="6" style="318" customWidth="1"/>
    <col min="773" max="773" width="5.7109375" style="318" customWidth="1"/>
    <col min="774" max="774" width="9.140625" style="318" customWidth="1"/>
    <col min="775" max="775" width="9.42578125" style="318" customWidth="1"/>
    <col min="776" max="776" width="8.5703125" style="318" customWidth="1"/>
    <col min="777" max="777" width="8" style="318" customWidth="1"/>
    <col min="778" max="778" width="8.85546875" style="318" customWidth="1"/>
    <col min="779" max="779" width="4.85546875" style="318" customWidth="1"/>
    <col min="780" max="780" width="9.42578125" style="318" customWidth="1"/>
    <col min="781" max="781" width="9" style="318" customWidth="1"/>
    <col min="782" max="782" width="11.28515625" style="318" customWidth="1"/>
    <col min="783" max="783" width="10" style="318" customWidth="1"/>
    <col min="784" max="784" width="5.28515625" style="318" customWidth="1"/>
    <col min="785" max="785" width="11.5703125" style="318" bestFit="1" customWidth="1"/>
    <col min="786" max="1024" width="9.140625" style="318"/>
    <col min="1025" max="1025" width="2.5703125" style="318" customWidth="1"/>
    <col min="1026" max="1026" width="1.85546875" style="318" customWidth="1"/>
    <col min="1027" max="1027" width="10.28515625" style="318" customWidth="1"/>
    <col min="1028" max="1028" width="6" style="318" customWidth="1"/>
    <col min="1029" max="1029" width="5.7109375" style="318" customWidth="1"/>
    <col min="1030" max="1030" width="9.140625" style="318" customWidth="1"/>
    <col min="1031" max="1031" width="9.42578125" style="318" customWidth="1"/>
    <col min="1032" max="1032" width="8.5703125" style="318" customWidth="1"/>
    <col min="1033" max="1033" width="8" style="318" customWidth="1"/>
    <col min="1034" max="1034" width="8.85546875" style="318" customWidth="1"/>
    <col min="1035" max="1035" width="4.85546875" style="318" customWidth="1"/>
    <col min="1036" max="1036" width="9.42578125" style="318" customWidth="1"/>
    <col min="1037" max="1037" width="9" style="318" customWidth="1"/>
    <col min="1038" max="1038" width="11.28515625" style="318" customWidth="1"/>
    <col min="1039" max="1039" width="10" style="318" customWidth="1"/>
    <col min="1040" max="1040" width="5.28515625" style="318" customWidth="1"/>
    <col min="1041" max="1041" width="11.5703125" style="318" bestFit="1" customWidth="1"/>
    <col min="1042" max="1280" width="9.140625" style="318"/>
    <col min="1281" max="1281" width="2.5703125" style="318" customWidth="1"/>
    <col min="1282" max="1282" width="1.85546875" style="318" customWidth="1"/>
    <col min="1283" max="1283" width="10.28515625" style="318" customWidth="1"/>
    <col min="1284" max="1284" width="6" style="318" customWidth="1"/>
    <col min="1285" max="1285" width="5.7109375" style="318" customWidth="1"/>
    <col min="1286" max="1286" width="9.140625" style="318" customWidth="1"/>
    <col min="1287" max="1287" width="9.42578125" style="318" customWidth="1"/>
    <col min="1288" max="1288" width="8.5703125" style="318" customWidth="1"/>
    <col min="1289" max="1289" width="8" style="318" customWidth="1"/>
    <col min="1290" max="1290" width="8.85546875" style="318" customWidth="1"/>
    <col min="1291" max="1291" width="4.85546875" style="318" customWidth="1"/>
    <col min="1292" max="1292" width="9.42578125" style="318" customWidth="1"/>
    <col min="1293" max="1293" width="9" style="318" customWidth="1"/>
    <col min="1294" max="1294" width="11.28515625" style="318" customWidth="1"/>
    <col min="1295" max="1295" width="10" style="318" customWidth="1"/>
    <col min="1296" max="1296" width="5.28515625" style="318" customWidth="1"/>
    <col min="1297" max="1297" width="11.5703125" style="318" bestFit="1" customWidth="1"/>
    <col min="1298" max="1536" width="9.140625" style="318"/>
    <col min="1537" max="1537" width="2.5703125" style="318" customWidth="1"/>
    <col min="1538" max="1538" width="1.85546875" style="318" customWidth="1"/>
    <col min="1539" max="1539" width="10.28515625" style="318" customWidth="1"/>
    <col min="1540" max="1540" width="6" style="318" customWidth="1"/>
    <col min="1541" max="1541" width="5.7109375" style="318" customWidth="1"/>
    <col min="1542" max="1542" width="9.140625" style="318" customWidth="1"/>
    <col min="1543" max="1543" width="9.42578125" style="318" customWidth="1"/>
    <col min="1544" max="1544" width="8.5703125" style="318" customWidth="1"/>
    <col min="1545" max="1545" width="8" style="318" customWidth="1"/>
    <col min="1546" max="1546" width="8.85546875" style="318" customWidth="1"/>
    <col min="1547" max="1547" width="4.85546875" style="318" customWidth="1"/>
    <col min="1548" max="1548" width="9.42578125" style="318" customWidth="1"/>
    <col min="1549" max="1549" width="9" style="318" customWidth="1"/>
    <col min="1550" max="1550" width="11.28515625" style="318" customWidth="1"/>
    <col min="1551" max="1551" width="10" style="318" customWidth="1"/>
    <col min="1552" max="1552" width="5.28515625" style="318" customWidth="1"/>
    <col min="1553" max="1553" width="11.5703125" style="318" bestFit="1" customWidth="1"/>
    <col min="1554" max="1792" width="9.140625" style="318"/>
    <col min="1793" max="1793" width="2.5703125" style="318" customWidth="1"/>
    <col min="1794" max="1794" width="1.85546875" style="318" customWidth="1"/>
    <col min="1795" max="1795" width="10.28515625" style="318" customWidth="1"/>
    <col min="1796" max="1796" width="6" style="318" customWidth="1"/>
    <col min="1797" max="1797" width="5.7109375" style="318" customWidth="1"/>
    <col min="1798" max="1798" width="9.140625" style="318" customWidth="1"/>
    <col min="1799" max="1799" width="9.42578125" style="318" customWidth="1"/>
    <col min="1800" max="1800" width="8.5703125" style="318" customWidth="1"/>
    <col min="1801" max="1801" width="8" style="318" customWidth="1"/>
    <col min="1802" max="1802" width="8.85546875" style="318" customWidth="1"/>
    <col min="1803" max="1803" width="4.85546875" style="318" customWidth="1"/>
    <col min="1804" max="1804" width="9.42578125" style="318" customWidth="1"/>
    <col min="1805" max="1805" width="9" style="318" customWidth="1"/>
    <col min="1806" max="1806" width="11.28515625" style="318" customWidth="1"/>
    <col min="1807" max="1807" width="10" style="318" customWidth="1"/>
    <col min="1808" max="1808" width="5.28515625" style="318" customWidth="1"/>
    <col min="1809" max="1809" width="11.5703125" style="318" bestFit="1" customWidth="1"/>
    <col min="1810" max="2048" width="9.140625" style="318"/>
    <col min="2049" max="2049" width="2.5703125" style="318" customWidth="1"/>
    <col min="2050" max="2050" width="1.85546875" style="318" customWidth="1"/>
    <col min="2051" max="2051" width="10.28515625" style="318" customWidth="1"/>
    <col min="2052" max="2052" width="6" style="318" customWidth="1"/>
    <col min="2053" max="2053" width="5.7109375" style="318" customWidth="1"/>
    <col min="2054" max="2054" width="9.140625" style="318" customWidth="1"/>
    <col min="2055" max="2055" width="9.42578125" style="318" customWidth="1"/>
    <col min="2056" max="2056" width="8.5703125" style="318" customWidth="1"/>
    <col min="2057" max="2057" width="8" style="318" customWidth="1"/>
    <col min="2058" max="2058" width="8.85546875" style="318" customWidth="1"/>
    <col min="2059" max="2059" width="4.85546875" style="318" customWidth="1"/>
    <col min="2060" max="2060" width="9.42578125" style="318" customWidth="1"/>
    <col min="2061" max="2061" width="9" style="318" customWidth="1"/>
    <col min="2062" max="2062" width="11.28515625" style="318" customWidth="1"/>
    <col min="2063" max="2063" width="10" style="318" customWidth="1"/>
    <col min="2064" max="2064" width="5.28515625" style="318" customWidth="1"/>
    <col min="2065" max="2065" width="11.5703125" style="318" bestFit="1" customWidth="1"/>
    <col min="2066" max="2304" width="9.140625" style="318"/>
    <col min="2305" max="2305" width="2.5703125" style="318" customWidth="1"/>
    <col min="2306" max="2306" width="1.85546875" style="318" customWidth="1"/>
    <col min="2307" max="2307" width="10.28515625" style="318" customWidth="1"/>
    <col min="2308" max="2308" width="6" style="318" customWidth="1"/>
    <col min="2309" max="2309" width="5.7109375" style="318" customWidth="1"/>
    <col min="2310" max="2310" width="9.140625" style="318" customWidth="1"/>
    <col min="2311" max="2311" width="9.42578125" style="318" customWidth="1"/>
    <col min="2312" max="2312" width="8.5703125" style="318" customWidth="1"/>
    <col min="2313" max="2313" width="8" style="318" customWidth="1"/>
    <col min="2314" max="2314" width="8.85546875" style="318" customWidth="1"/>
    <col min="2315" max="2315" width="4.85546875" style="318" customWidth="1"/>
    <col min="2316" max="2316" width="9.42578125" style="318" customWidth="1"/>
    <col min="2317" max="2317" width="9" style="318" customWidth="1"/>
    <col min="2318" max="2318" width="11.28515625" style="318" customWidth="1"/>
    <col min="2319" max="2319" width="10" style="318" customWidth="1"/>
    <col min="2320" max="2320" width="5.28515625" style="318" customWidth="1"/>
    <col min="2321" max="2321" width="11.5703125" style="318" bestFit="1" customWidth="1"/>
    <col min="2322" max="2560" width="9.140625" style="318"/>
    <col min="2561" max="2561" width="2.5703125" style="318" customWidth="1"/>
    <col min="2562" max="2562" width="1.85546875" style="318" customWidth="1"/>
    <col min="2563" max="2563" width="10.28515625" style="318" customWidth="1"/>
    <col min="2564" max="2564" width="6" style="318" customWidth="1"/>
    <col min="2565" max="2565" width="5.7109375" style="318" customWidth="1"/>
    <col min="2566" max="2566" width="9.140625" style="318" customWidth="1"/>
    <col min="2567" max="2567" width="9.42578125" style="318" customWidth="1"/>
    <col min="2568" max="2568" width="8.5703125" style="318" customWidth="1"/>
    <col min="2569" max="2569" width="8" style="318" customWidth="1"/>
    <col min="2570" max="2570" width="8.85546875" style="318" customWidth="1"/>
    <col min="2571" max="2571" width="4.85546875" style="318" customWidth="1"/>
    <col min="2572" max="2572" width="9.42578125" style="318" customWidth="1"/>
    <col min="2573" max="2573" width="9" style="318" customWidth="1"/>
    <col min="2574" max="2574" width="11.28515625" style="318" customWidth="1"/>
    <col min="2575" max="2575" width="10" style="318" customWidth="1"/>
    <col min="2576" max="2576" width="5.28515625" style="318" customWidth="1"/>
    <col min="2577" max="2577" width="11.5703125" style="318" bestFit="1" customWidth="1"/>
    <col min="2578" max="2816" width="9.140625" style="318"/>
    <col min="2817" max="2817" width="2.5703125" style="318" customWidth="1"/>
    <col min="2818" max="2818" width="1.85546875" style="318" customWidth="1"/>
    <col min="2819" max="2819" width="10.28515625" style="318" customWidth="1"/>
    <col min="2820" max="2820" width="6" style="318" customWidth="1"/>
    <col min="2821" max="2821" width="5.7109375" style="318" customWidth="1"/>
    <col min="2822" max="2822" width="9.140625" style="318" customWidth="1"/>
    <col min="2823" max="2823" width="9.42578125" style="318" customWidth="1"/>
    <col min="2824" max="2824" width="8.5703125" style="318" customWidth="1"/>
    <col min="2825" max="2825" width="8" style="318" customWidth="1"/>
    <col min="2826" max="2826" width="8.85546875" style="318" customWidth="1"/>
    <col min="2827" max="2827" width="4.85546875" style="318" customWidth="1"/>
    <col min="2828" max="2828" width="9.42578125" style="318" customWidth="1"/>
    <col min="2829" max="2829" width="9" style="318" customWidth="1"/>
    <col min="2830" max="2830" width="11.28515625" style="318" customWidth="1"/>
    <col min="2831" max="2831" width="10" style="318" customWidth="1"/>
    <col min="2832" max="2832" width="5.28515625" style="318" customWidth="1"/>
    <col min="2833" max="2833" width="11.5703125" style="318" bestFit="1" customWidth="1"/>
    <col min="2834" max="3072" width="9.140625" style="318"/>
    <col min="3073" max="3073" width="2.5703125" style="318" customWidth="1"/>
    <col min="3074" max="3074" width="1.85546875" style="318" customWidth="1"/>
    <col min="3075" max="3075" width="10.28515625" style="318" customWidth="1"/>
    <col min="3076" max="3076" width="6" style="318" customWidth="1"/>
    <col min="3077" max="3077" width="5.7109375" style="318" customWidth="1"/>
    <col min="3078" max="3078" width="9.140625" style="318" customWidth="1"/>
    <col min="3079" max="3079" width="9.42578125" style="318" customWidth="1"/>
    <col min="3080" max="3080" width="8.5703125" style="318" customWidth="1"/>
    <col min="3081" max="3081" width="8" style="318" customWidth="1"/>
    <col min="3082" max="3082" width="8.85546875" style="318" customWidth="1"/>
    <col min="3083" max="3083" width="4.85546875" style="318" customWidth="1"/>
    <col min="3084" max="3084" width="9.42578125" style="318" customWidth="1"/>
    <col min="3085" max="3085" width="9" style="318" customWidth="1"/>
    <col min="3086" max="3086" width="11.28515625" style="318" customWidth="1"/>
    <col min="3087" max="3087" width="10" style="318" customWidth="1"/>
    <col min="3088" max="3088" width="5.28515625" style="318" customWidth="1"/>
    <col min="3089" max="3089" width="11.5703125" style="318" bestFit="1" customWidth="1"/>
    <col min="3090" max="3328" width="9.140625" style="318"/>
    <col min="3329" max="3329" width="2.5703125" style="318" customWidth="1"/>
    <col min="3330" max="3330" width="1.85546875" style="318" customWidth="1"/>
    <col min="3331" max="3331" width="10.28515625" style="318" customWidth="1"/>
    <col min="3332" max="3332" width="6" style="318" customWidth="1"/>
    <col min="3333" max="3333" width="5.7109375" style="318" customWidth="1"/>
    <col min="3334" max="3334" width="9.140625" style="318" customWidth="1"/>
    <col min="3335" max="3335" width="9.42578125" style="318" customWidth="1"/>
    <col min="3336" max="3336" width="8.5703125" style="318" customWidth="1"/>
    <col min="3337" max="3337" width="8" style="318" customWidth="1"/>
    <col min="3338" max="3338" width="8.85546875" style="318" customWidth="1"/>
    <col min="3339" max="3339" width="4.85546875" style="318" customWidth="1"/>
    <col min="3340" max="3340" width="9.42578125" style="318" customWidth="1"/>
    <col min="3341" max="3341" width="9" style="318" customWidth="1"/>
    <col min="3342" max="3342" width="11.28515625" style="318" customWidth="1"/>
    <col min="3343" max="3343" width="10" style="318" customWidth="1"/>
    <col min="3344" max="3344" width="5.28515625" style="318" customWidth="1"/>
    <col min="3345" max="3345" width="11.5703125" style="318" bestFit="1" customWidth="1"/>
    <col min="3346" max="3584" width="9.140625" style="318"/>
    <col min="3585" max="3585" width="2.5703125" style="318" customWidth="1"/>
    <col min="3586" max="3586" width="1.85546875" style="318" customWidth="1"/>
    <col min="3587" max="3587" width="10.28515625" style="318" customWidth="1"/>
    <col min="3588" max="3588" width="6" style="318" customWidth="1"/>
    <col min="3589" max="3589" width="5.7109375" style="318" customWidth="1"/>
    <col min="3590" max="3590" width="9.140625" style="318" customWidth="1"/>
    <col min="3591" max="3591" width="9.42578125" style="318" customWidth="1"/>
    <col min="3592" max="3592" width="8.5703125" style="318" customWidth="1"/>
    <col min="3593" max="3593" width="8" style="318" customWidth="1"/>
    <col min="3594" max="3594" width="8.85546875" style="318" customWidth="1"/>
    <col min="3595" max="3595" width="4.85546875" style="318" customWidth="1"/>
    <col min="3596" max="3596" width="9.42578125" style="318" customWidth="1"/>
    <col min="3597" max="3597" width="9" style="318" customWidth="1"/>
    <col min="3598" max="3598" width="11.28515625" style="318" customWidth="1"/>
    <col min="3599" max="3599" width="10" style="318" customWidth="1"/>
    <col min="3600" max="3600" width="5.28515625" style="318" customWidth="1"/>
    <col min="3601" max="3601" width="11.5703125" style="318" bestFit="1" customWidth="1"/>
    <col min="3602" max="3840" width="9.140625" style="318"/>
    <col min="3841" max="3841" width="2.5703125" style="318" customWidth="1"/>
    <col min="3842" max="3842" width="1.85546875" style="318" customWidth="1"/>
    <col min="3843" max="3843" width="10.28515625" style="318" customWidth="1"/>
    <col min="3844" max="3844" width="6" style="318" customWidth="1"/>
    <col min="3845" max="3845" width="5.7109375" style="318" customWidth="1"/>
    <col min="3846" max="3846" width="9.140625" style="318" customWidth="1"/>
    <col min="3847" max="3847" width="9.42578125" style="318" customWidth="1"/>
    <col min="3848" max="3848" width="8.5703125" style="318" customWidth="1"/>
    <col min="3849" max="3849" width="8" style="318" customWidth="1"/>
    <col min="3850" max="3850" width="8.85546875" style="318" customWidth="1"/>
    <col min="3851" max="3851" width="4.85546875" style="318" customWidth="1"/>
    <col min="3852" max="3852" width="9.42578125" style="318" customWidth="1"/>
    <col min="3853" max="3853" width="9" style="318" customWidth="1"/>
    <col min="3854" max="3854" width="11.28515625" style="318" customWidth="1"/>
    <col min="3855" max="3855" width="10" style="318" customWidth="1"/>
    <col min="3856" max="3856" width="5.28515625" style="318" customWidth="1"/>
    <col min="3857" max="3857" width="11.5703125" style="318" bestFit="1" customWidth="1"/>
    <col min="3858" max="4096" width="9.140625" style="318"/>
    <col min="4097" max="4097" width="2.5703125" style="318" customWidth="1"/>
    <col min="4098" max="4098" width="1.85546875" style="318" customWidth="1"/>
    <col min="4099" max="4099" width="10.28515625" style="318" customWidth="1"/>
    <col min="4100" max="4100" width="6" style="318" customWidth="1"/>
    <col min="4101" max="4101" width="5.7109375" style="318" customWidth="1"/>
    <col min="4102" max="4102" width="9.140625" style="318" customWidth="1"/>
    <col min="4103" max="4103" width="9.42578125" style="318" customWidth="1"/>
    <col min="4104" max="4104" width="8.5703125" style="318" customWidth="1"/>
    <col min="4105" max="4105" width="8" style="318" customWidth="1"/>
    <col min="4106" max="4106" width="8.85546875" style="318" customWidth="1"/>
    <col min="4107" max="4107" width="4.85546875" style="318" customWidth="1"/>
    <col min="4108" max="4108" width="9.42578125" style="318" customWidth="1"/>
    <col min="4109" max="4109" width="9" style="318" customWidth="1"/>
    <col min="4110" max="4110" width="11.28515625" style="318" customWidth="1"/>
    <col min="4111" max="4111" width="10" style="318" customWidth="1"/>
    <col min="4112" max="4112" width="5.28515625" style="318" customWidth="1"/>
    <col min="4113" max="4113" width="11.5703125" style="318" bestFit="1" customWidth="1"/>
    <col min="4114" max="4352" width="9.140625" style="318"/>
    <col min="4353" max="4353" width="2.5703125" style="318" customWidth="1"/>
    <col min="4354" max="4354" width="1.85546875" style="318" customWidth="1"/>
    <col min="4355" max="4355" width="10.28515625" style="318" customWidth="1"/>
    <col min="4356" max="4356" width="6" style="318" customWidth="1"/>
    <col min="4357" max="4357" width="5.7109375" style="318" customWidth="1"/>
    <col min="4358" max="4358" width="9.140625" style="318" customWidth="1"/>
    <col min="4359" max="4359" width="9.42578125" style="318" customWidth="1"/>
    <col min="4360" max="4360" width="8.5703125" style="318" customWidth="1"/>
    <col min="4361" max="4361" width="8" style="318" customWidth="1"/>
    <col min="4362" max="4362" width="8.85546875" style="318" customWidth="1"/>
    <col min="4363" max="4363" width="4.85546875" style="318" customWidth="1"/>
    <col min="4364" max="4364" width="9.42578125" style="318" customWidth="1"/>
    <col min="4365" max="4365" width="9" style="318" customWidth="1"/>
    <col min="4366" max="4366" width="11.28515625" style="318" customWidth="1"/>
    <col min="4367" max="4367" width="10" style="318" customWidth="1"/>
    <col min="4368" max="4368" width="5.28515625" style="318" customWidth="1"/>
    <col min="4369" max="4369" width="11.5703125" style="318" bestFit="1" customWidth="1"/>
    <col min="4370" max="4608" width="9.140625" style="318"/>
    <col min="4609" max="4609" width="2.5703125" style="318" customWidth="1"/>
    <col min="4610" max="4610" width="1.85546875" style="318" customWidth="1"/>
    <col min="4611" max="4611" width="10.28515625" style="318" customWidth="1"/>
    <col min="4612" max="4612" width="6" style="318" customWidth="1"/>
    <col min="4613" max="4613" width="5.7109375" style="318" customWidth="1"/>
    <col min="4614" max="4614" width="9.140625" style="318" customWidth="1"/>
    <col min="4615" max="4615" width="9.42578125" style="318" customWidth="1"/>
    <col min="4616" max="4616" width="8.5703125" style="318" customWidth="1"/>
    <col min="4617" max="4617" width="8" style="318" customWidth="1"/>
    <col min="4618" max="4618" width="8.85546875" style="318" customWidth="1"/>
    <col min="4619" max="4619" width="4.85546875" style="318" customWidth="1"/>
    <col min="4620" max="4620" width="9.42578125" style="318" customWidth="1"/>
    <col min="4621" max="4621" width="9" style="318" customWidth="1"/>
    <col min="4622" max="4622" width="11.28515625" style="318" customWidth="1"/>
    <col min="4623" max="4623" width="10" style="318" customWidth="1"/>
    <col min="4624" max="4624" width="5.28515625" style="318" customWidth="1"/>
    <col min="4625" max="4625" width="11.5703125" style="318" bestFit="1" customWidth="1"/>
    <col min="4626" max="4864" width="9.140625" style="318"/>
    <col min="4865" max="4865" width="2.5703125" style="318" customWidth="1"/>
    <col min="4866" max="4866" width="1.85546875" style="318" customWidth="1"/>
    <col min="4867" max="4867" width="10.28515625" style="318" customWidth="1"/>
    <col min="4868" max="4868" width="6" style="318" customWidth="1"/>
    <col min="4869" max="4869" width="5.7109375" style="318" customWidth="1"/>
    <col min="4870" max="4870" width="9.140625" style="318" customWidth="1"/>
    <col min="4871" max="4871" width="9.42578125" style="318" customWidth="1"/>
    <col min="4872" max="4872" width="8.5703125" style="318" customWidth="1"/>
    <col min="4873" max="4873" width="8" style="318" customWidth="1"/>
    <col min="4874" max="4874" width="8.85546875" style="318" customWidth="1"/>
    <col min="4875" max="4875" width="4.85546875" style="318" customWidth="1"/>
    <col min="4876" max="4876" width="9.42578125" style="318" customWidth="1"/>
    <col min="4877" max="4877" width="9" style="318" customWidth="1"/>
    <col min="4878" max="4878" width="11.28515625" style="318" customWidth="1"/>
    <col min="4879" max="4879" width="10" style="318" customWidth="1"/>
    <col min="4880" max="4880" width="5.28515625" style="318" customWidth="1"/>
    <col min="4881" max="4881" width="11.5703125" style="318" bestFit="1" customWidth="1"/>
    <col min="4882" max="5120" width="9.140625" style="318"/>
    <col min="5121" max="5121" width="2.5703125" style="318" customWidth="1"/>
    <col min="5122" max="5122" width="1.85546875" style="318" customWidth="1"/>
    <col min="5123" max="5123" width="10.28515625" style="318" customWidth="1"/>
    <col min="5124" max="5124" width="6" style="318" customWidth="1"/>
    <col min="5125" max="5125" width="5.7109375" style="318" customWidth="1"/>
    <col min="5126" max="5126" width="9.140625" style="318" customWidth="1"/>
    <col min="5127" max="5127" width="9.42578125" style="318" customWidth="1"/>
    <col min="5128" max="5128" width="8.5703125" style="318" customWidth="1"/>
    <col min="5129" max="5129" width="8" style="318" customWidth="1"/>
    <col min="5130" max="5130" width="8.85546875" style="318" customWidth="1"/>
    <col min="5131" max="5131" width="4.85546875" style="318" customWidth="1"/>
    <col min="5132" max="5132" width="9.42578125" style="318" customWidth="1"/>
    <col min="5133" max="5133" width="9" style="318" customWidth="1"/>
    <col min="5134" max="5134" width="11.28515625" style="318" customWidth="1"/>
    <col min="5135" max="5135" width="10" style="318" customWidth="1"/>
    <col min="5136" max="5136" width="5.28515625" style="318" customWidth="1"/>
    <col min="5137" max="5137" width="11.5703125" style="318" bestFit="1" customWidth="1"/>
    <col min="5138" max="5376" width="9.140625" style="318"/>
    <col min="5377" max="5377" width="2.5703125" style="318" customWidth="1"/>
    <col min="5378" max="5378" width="1.85546875" style="318" customWidth="1"/>
    <col min="5379" max="5379" width="10.28515625" style="318" customWidth="1"/>
    <col min="5380" max="5380" width="6" style="318" customWidth="1"/>
    <col min="5381" max="5381" width="5.7109375" style="318" customWidth="1"/>
    <col min="5382" max="5382" width="9.140625" style="318" customWidth="1"/>
    <col min="5383" max="5383" width="9.42578125" style="318" customWidth="1"/>
    <col min="5384" max="5384" width="8.5703125" style="318" customWidth="1"/>
    <col min="5385" max="5385" width="8" style="318" customWidth="1"/>
    <col min="5386" max="5386" width="8.85546875" style="318" customWidth="1"/>
    <col min="5387" max="5387" width="4.85546875" style="318" customWidth="1"/>
    <col min="5388" max="5388" width="9.42578125" style="318" customWidth="1"/>
    <col min="5389" max="5389" width="9" style="318" customWidth="1"/>
    <col min="5390" max="5390" width="11.28515625" style="318" customWidth="1"/>
    <col min="5391" max="5391" width="10" style="318" customWidth="1"/>
    <col min="5392" max="5392" width="5.28515625" style="318" customWidth="1"/>
    <col min="5393" max="5393" width="11.5703125" style="318" bestFit="1" customWidth="1"/>
    <col min="5394" max="5632" width="9.140625" style="318"/>
    <col min="5633" max="5633" width="2.5703125" style="318" customWidth="1"/>
    <col min="5634" max="5634" width="1.85546875" style="318" customWidth="1"/>
    <col min="5635" max="5635" width="10.28515625" style="318" customWidth="1"/>
    <col min="5636" max="5636" width="6" style="318" customWidth="1"/>
    <col min="5637" max="5637" width="5.7109375" style="318" customWidth="1"/>
    <col min="5638" max="5638" width="9.140625" style="318" customWidth="1"/>
    <col min="5639" max="5639" width="9.42578125" style="318" customWidth="1"/>
    <col min="5640" max="5640" width="8.5703125" style="318" customWidth="1"/>
    <col min="5641" max="5641" width="8" style="318" customWidth="1"/>
    <col min="5642" max="5642" width="8.85546875" style="318" customWidth="1"/>
    <col min="5643" max="5643" width="4.85546875" style="318" customWidth="1"/>
    <col min="5644" max="5644" width="9.42578125" style="318" customWidth="1"/>
    <col min="5645" max="5645" width="9" style="318" customWidth="1"/>
    <col min="5646" max="5646" width="11.28515625" style="318" customWidth="1"/>
    <col min="5647" max="5647" width="10" style="318" customWidth="1"/>
    <col min="5648" max="5648" width="5.28515625" style="318" customWidth="1"/>
    <col min="5649" max="5649" width="11.5703125" style="318" bestFit="1" customWidth="1"/>
    <col min="5650" max="5888" width="9.140625" style="318"/>
    <col min="5889" max="5889" width="2.5703125" style="318" customWidth="1"/>
    <col min="5890" max="5890" width="1.85546875" style="318" customWidth="1"/>
    <col min="5891" max="5891" width="10.28515625" style="318" customWidth="1"/>
    <col min="5892" max="5892" width="6" style="318" customWidth="1"/>
    <col min="5893" max="5893" width="5.7109375" style="318" customWidth="1"/>
    <col min="5894" max="5894" width="9.140625" style="318" customWidth="1"/>
    <col min="5895" max="5895" width="9.42578125" style="318" customWidth="1"/>
    <col min="5896" max="5896" width="8.5703125" style="318" customWidth="1"/>
    <col min="5897" max="5897" width="8" style="318" customWidth="1"/>
    <col min="5898" max="5898" width="8.85546875" style="318" customWidth="1"/>
    <col min="5899" max="5899" width="4.85546875" style="318" customWidth="1"/>
    <col min="5900" max="5900" width="9.42578125" style="318" customWidth="1"/>
    <col min="5901" max="5901" width="9" style="318" customWidth="1"/>
    <col min="5902" max="5902" width="11.28515625" style="318" customWidth="1"/>
    <col min="5903" max="5903" width="10" style="318" customWidth="1"/>
    <col min="5904" max="5904" width="5.28515625" style="318" customWidth="1"/>
    <col min="5905" max="5905" width="11.5703125" style="318" bestFit="1" customWidth="1"/>
    <col min="5906" max="6144" width="9.140625" style="318"/>
    <col min="6145" max="6145" width="2.5703125" style="318" customWidth="1"/>
    <col min="6146" max="6146" width="1.85546875" style="318" customWidth="1"/>
    <col min="6147" max="6147" width="10.28515625" style="318" customWidth="1"/>
    <col min="6148" max="6148" width="6" style="318" customWidth="1"/>
    <col min="6149" max="6149" width="5.7109375" style="318" customWidth="1"/>
    <col min="6150" max="6150" width="9.140625" style="318" customWidth="1"/>
    <col min="6151" max="6151" width="9.42578125" style="318" customWidth="1"/>
    <col min="6152" max="6152" width="8.5703125" style="318" customWidth="1"/>
    <col min="6153" max="6153" width="8" style="318" customWidth="1"/>
    <col min="6154" max="6154" width="8.85546875" style="318" customWidth="1"/>
    <col min="6155" max="6155" width="4.85546875" style="318" customWidth="1"/>
    <col min="6156" max="6156" width="9.42578125" style="318" customWidth="1"/>
    <col min="6157" max="6157" width="9" style="318" customWidth="1"/>
    <col min="6158" max="6158" width="11.28515625" style="318" customWidth="1"/>
    <col min="6159" max="6159" width="10" style="318" customWidth="1"/>
    <col min="6160" max="6160" width="5.28515625" style="318" customWidth="1"/>
    <col min="6161" max="6161" width="11.5703125" style="318" bestFit="1" customWidth="1"/>
    <col min="6162" max="6400" width="9.140625" style="318"/>
    <col min="6401" max="6401" width="2.5703125" style="318" customWidth="1"/>
    <col min="6402" max="6402" width="1.85546875" style="318" customWidth="1"/>
    <col min="6403" max="6403" width="10.28515625" style="318" customWidth="1"/>
    <col min="6404" max="6404" width="6" style="318" customWidth="1"/>
    <col min="6405" max="6405" width="5.7109375" style="318" customWidth="1"/>
    <col min="6406" max="6406" width="9.140625" style="318" customWidth="1"/>
    <col min="6407" max="6407" width="9.42578125" style="318" customWidth="1"/>
    <col min="6408" max="6408" width="8.5703125" style="318" customWidth="1"/>
    <col min="6409" max="6409" width="8" style="318" customWidth="1"/>
    <col min="6410" max="6410" width="8.85546875" style="318" customWidth="1"/>
    <col min="6411" max="6411" width="4.85546875" style="318" customWidth="1"/>
    <col min="6412" max="6412" width="9.42578125" style="318" customWidth="1"/>
    <col min="6413" max="6413" width="9" style="318" customWidth="1"/>
    <col min="6414" max="6414" width="11.28515625" style="318" customWidth="1"/>
    <col min="6415" max="6415" width="10" style="318" customWidth="1"/>
    <col min="6416" max="6416" width="5.28515625" style="318" customWidth="1"/>
    <col min="6417" max="6417" width="11.5703125" style="318" bestFit="1" customWidth="1"/>
    <col min="6418" max="6656" width="9.140625" style="318"/>
    <col min="6657" max="6657" width="2.5703125" style="318" customWidth="1"/>
    <col min="6658" max="6658" width="1.85546875" style="318" customWidth="1"/>
    <col min="6659" max="6659" width="10.28515625" style="318" customWidth="1"/>
    <col min="6660" max="6660" width="6" style="318" customWidth="1"/>
    <col min="6661" max="6661" width="5.7109375" style="318" customWidth="1"/>
    <col min="6662" max="6662" width="9.140625" style="318" customWidth="1"/>
    <col min="6663" max="6663" width="9.42578125" style="318" customWidth="1"/>
    <col min="6664" max="6664" width="8.5703125" style="318" customWidth="1"/>
    <col min="6665" max="6665" width="8" style="318" customWidth="1"/>
    <col min="6666" max="6666" width="8.85546875" style="318" customWidth="1"/>
    <col min="6667" max="6667" width="4.85546875" style="318" customWidth="1"/>
    <col min="6668" max="6668" width="9.42578125" style="318" customWidth="1"/>
    <col min="6669" max="6669" width="9" style="318" customWidth="1"/>
    <col min="6670" max="6670" width="11.28515625" style="318" customWidth="1"/>
    <col min="6671" max="6671" width="10" style="318" customWidth="1"/>
    <col min="6672" max="6672" width="5.28515625" style="318" customWidth="1"/>
    <col min="6673" max="6673" width="11.5703125" style="318" bestFit="1" customWidth="1"/>
    <col min="6674" max="6912" width="9.140625" style="318"/>
    <col min="6913" max="6913" width="2.5703125" style="318" customWidth="1"/>
    <col min="6914" max="6914" width="1.85546875" style="318" customWidth="1"/>
    <col min="6915" max="6915" width="10.28515625" style="318" customWidth="1"/>
    <col min="6916" max="6916" width="6" style="318" customWidth="1"/>
    <col min="6917" max="6917" width="5.7109375" style="318" customWidth="1"/>
    <col min="6918" max="6918" width="9.140625" style="318" customWidth="1"/>
    <col min="6919" max="6919" width="9.42578125" style="318" customWidth="1"/>
    <col min="6920" max="6920" width="8.5703125" style="318" customWidth="1"/>
    <col min="6921" max="6921" width="8" style="318" customWidth="1"/>
    <col min="6922" max="6922" width="8.85546875" style="318" customWidth="1"/>
    <col min="6923" max="6923" width="4.85546875" style="318" customWidth="1"/>
    <col min="6924" max="6924" width="9.42578125" style="318" customWidth="1"/>
    <col min="6925" max="6925" width="9" style="318" customWidth="1"/>
    <col min="6926" max="6926" width="11.28515625" style="318" customWidth="1"/>
    <col min="6927" max="6927" width="10" style="318" customWidth="1"/>
    <col min="6928" max="6928" width="5.28515625" style="318" customWidth="1"/>
    <col min="6929" max="6929" width="11.5703125" style="318" bestFit="1" customWidth="1"/>
    <col min="6930" max="7168" width="9.140625" style="318"/>
    <col min="7169" max="7169" width="2.5703125" style="318" customWidth="1"/>
    <col min="7170" max="7170" width="1.85546875" style="318" customWidth="1"/>
    <col min="7171" max="7171" width="10.28515625" style="318" customWidth="1"/>
    <col min="7172" max="7172" width="6" style="318" customWidth="1"/>
    <col min="7173" max="7173" width="5.7109375" style="318" customWidth="1"/>
    <col min="7174" max="7174" width="9.140625" style="318" customWidth="1"/>
    <col min="7175" max="7175" width="9.42578125" style="318" customWidth="1"/>
    <col min="7176" max="7176" width="8.5703125" style="318" customWidth="1"/>
    <col min="7177" max="7177" width="8" style="318" customWidth="1"/>
    <col min="7178" max="7178" width="8.85546875" style="318" customWidth="1"/>
    <col min="7179" max="7179" width="4.85546875" style="318" customWidth="1"/>
    <col min="7180" max="7180" width="9.42578125" style="318" customWidth="1"/>
    <col min="7181" max="7181" width="9" style="318" customWidth="1"/>
    <col min="7182" max="7182" width="11.28515625" style="318" customWidth="1"/>
    <col min="7183" max="7183" width="10" style="318" customWidth="1"/>
    <col min="7184" max="7184" width="5.28515625" style="318" customWidth="1"/>
    <col min="7185" max="7185" width="11.5703125" style="318" bestFit="1" customWidth="1"/>
    <col min="7186" max="7424" width="9.140625" style="318"/>
    <col min="7425" max="7425" width="2.5703125" style="318" customWidth="1"/>
    <col min="7426" max="7426" width="1.85546875" style="318" customWidth="1"/>
    <col min="7427" max="7427" width="10.28515625" style="318" customWidth="1"/>
    <col min="7428" max="7428" width="6" style="318" customWidth="1"/>
    <col min="7429" max="7429" width="5.7109375" style="318" customWidth="1"/>
    <col min="7430" max="7430" width="9.140625" style="318" customWidth="1"/>
    <col min="7431" max="7431" width="9.42578125" style="318" customWidth="1"/>
    <col min="7432" max="7432" width="8.5703125" style="318" customWidth="1"/>
    <col min="7433" max="7433" width="8" style="318" customWidth="1"/>
    <col min="7434" max="7434" width="8.85546875" style="318" customWidth="1"/>
    <col min="7435" max="7435" width="4.85546875" style="318" customWidth="1"/>
    <col min="7436" max="7436" width="9.42578125" style="318" customWidth="1"/>
    <col min="7437" max="7437" width="9" style="318" customWidth="1"/>
    <col min="7438" max="7438" width="11.28515625" style="318" customWidth="1"/>
    <col min="7439" max="7439" width="10" style="318" customWidth="1"/>
    <col min="7440" max="7440" width="5.28515625" style="318" customWidth="1"/>
    <col min="7441" max="7441" width="11.5703125" style="318" bestFit="1" customWidth="1"/>
    <col min="7442" max="7680" width="9.140625" style="318"/>
    <col min="7681" max="7681" width="2.5703125" style="318" customWidth="1"/>
    <col min="7682" max="7682" width="1.85546875" style="318" customWidth="1"/>
    <col min="7683" max="7683" width="10.28515625" style="318" customWidth="1"/>
    <col min="7684" max="7684" width="6" style="318" customWidth="1"/>
    <col min="7685" max="7685" width="5.7109375" style="318" customWidth="1"/>
    <col min="7686" max="7686" width="9.140625" style="318" customWidth="1"/>
    <col min="7687" max="7687" width="9.42578125" style="318" customWidth="1"/>
    <col min="7688" max="7688" width="8.5703125" style="318" customWidth="1"/>
    <col min="7689" max="7689" width="8" style="318" customWidth="1"/>
    <col min="7690" max="7690" width="8.85546875" style="318" customWidth="1"/>
    <col min="7691" max="7691" width="4.85546875" style="318" customWidth="1"/>
    <col min="7692" max="7692" width="9.42578125" style="318" customWidth="1"/>
    <col min="7693" max="7693" width="9" style="318" customWidth="1"/>
    <col min="7694" max="7694" width="11.28515625" style="318" customWidth="1"/>
    <col min="7695" max="7695" width="10" style="318" customWidth="1"/>
    <col min="7696" max="7696" width="5.28515625" style="318" customWidth="1"/>
    <col min="7697" max="7697" width="11.5703125" style="318" bestFit="1" customWidth="1"/>
    <col min="7698" max="7936" width="9.140625" style="318"/>
    <col min="7937" max="7937" width="2.5703125" style="318" customWidth="1"/>
    <col min="7938" max="7938" width="1.85546875" style="318" customWidth="1"/>
    <col min="7939" max="7939" width="10.28515625" style="318" customWidth="1"/>
    <col min="7940" max="7940" width="6" style="318" customWidth="1"/>
    <col min="7941" max="7941" width="5.7109375" style="318" customWidth="1"/>
    <col min="7942" max="7942" width="9.140625" style="318" customWidth="1"/>
    <col min="7943" max="7943" width="9.42578125" style="318" customWidth="1"/>
    <col min="7944" max="7944" width="8.5703125" style="318" customWidth="1"/>
    <col min="7945" max="7945" width="8" style="318" customWidth="1"/>
    <col min="7946" max="7946" width="8.85546875" style="318" customWidth="1"/>
    <col min="7947" max="7947" width="4.85546875" style="318" customWidth="1"/>
    <col min="7948" max="7948" width="9.42578125" style="318" customWidth="1"/>
    <col min="7949" max="7949" width="9" style="318" customWidth="1"/>
    <col min="7950" max="7950" width="11.28515625" style="318" customWidth="1"/>
    <col min="7951" max="7951" width="10" style="318" customWidth="1"/>
    <col min="7952" max="7952" width="5.28515625" style="318" customWidth="1"/>
    <col min="7953" max="7953" width="11.5703125" style="318" bestFit="1" customWidth="1"/>
    <col min="7954" max="8192" width="9.140625" style="318"/>
    <col min="8193" max="8193" width="2.5703125" style="318" customWidth="1"/>
    <col min="8194" max="8194" width="1.85546875" style="318" customWidth="1"/>
    <col min="8195" max="8195" width="10.28515625" style="318" customWidth="1"/>
    <col min="8196" max="8196" width="6" style="318" customWidth="1"/>
    <col min="8197" max="8197" width="5.7109375" style="318" customWidth="1"/>
    <col min="8198" max="8198" width="9.140625" style="318" customWidth="1"/>
    <col min="8199" max="8199" width="9.42578125" style="318" customWidth="1"/>
    <col min="8200" max="8200" width="8.5703125" style="318" customWidth="1"/>
    <col min="8201" max="8201" width="8" style="318" customWidth="1"/>
    <col min="8202" max="8202" width="8.85546875" style="318" customWidth="1"/>
    <col min="8203" max="8203" width="4.85546875" style="318" customWidth="1"/>
    <col min="8204" max="8204" width="9.42578125" style="318" customWidth="1"/>
    <col min="8205" max="8205" width="9" style="318" customWidth="1"/>
    <col min="8206" max="8206" width="11.28515625" style="318" customWidth="1"/>
    <col min="8207" max="8207" width="10" style="318" customWidth="1"/>
    <col min="8208" max="8208" width="5.28515625" style="318" customWidth="1"/>
    <col min="8209" max="8209" width="11.5703125" style="318" bestFit="1" customWidth="1"/>
    <col min="8210" max="8448" width="9.140625" style="318"/>
    <col min="8449" max="8449" width="2.5703125" style="318" customWidth="1"/>
    <col min="8450" max="8450" width="1.85546875" style="318" customWidth="1"/>
    <col min="8451" max="8451" width="10.28515625" style="318" customWidth="1"/>
    <col min="8452" max="8452" width="6" style="318" customWidth="1"/>
    <col min="8453" max="8453" width="5.7109375" style="318" customWidth="1"/>
    <col min="8454" max="8454" width="9.140625" style="318" customWidth="1"/>
    <col min="8455" max="8455" width="9.42578125" style="318" customWidth="1"/>
    <col min="8456" max="8456" width="8.5703125" style="318" customWidth="1"/>
    <col min="8457" max="8457" width="8" style="318" customWidth="1"/>
    <col min="8458" max="8458" width="8.85546875" style="318" customWidth="1"/>
    <col min="8459" max="8459" width="4.85546875" style="318" customWidth="1"/>
    <col min="8460" max="8460" width="9.42578125" style="318" customWidth="1"/>
    <col min="8461" max="8461" width="9" style="318" customWidth="1"/>
    <col min="8462" max="8462" width="11.28515625" style="318" customWidth="1"/>
    <col min="8463" max="8463" width="10" style="318" customWidth="1"/>
    <col min="8464" max="8464" width="5.28515625" style="318" customWidth="1"/>
    <col min="8465" max="8465" width="11.5703125" style="318" bestFit="1" customWidth="1"/>
    <col min="8466" max="8704" width="9.140625" style="318"/>
    <col min="8705" max="8705" width="2.5703125" style="318" customWidth="1"/>
    <col min="8706" max="8706" width="1.85546875" style="318" customWidth="1"/>
    <col min="8707" max="8707" width="10.28515625" style="318" customWidth="1"/>
    <col min="8708" max="8708" width="6" style="318" customWidth="1"/>
    <col min="8709" max="8709" width="5.7109375" style="318" customWidth="1"/>
    <col min="8710" max="8710" width="9.140625" style="318" customWidth="1"/>
    <col min="8711" max="8711" width="9.42578125" style="318" customWidth="1"/>
    <col min="8712" max="8712" width="8.5703125" style="318" customWidth="1"/>
    <col min="8713" max="8713" width="8" style="318" customWidth="1"/>
    <col min="8714" max="8714" width="8.85546875" style="318" customWidth="1"/>
    <col min="8715" max="8715" width="4.85546875" style="318" customWidth="1"/>
    <col min="8716" max="8716" width="9.42578125" style="318" customWidth="1"/>
    <col min="8717" max="8717" width="9" style="318" customWidth="1"/>
    <col min="8718" max="8718" width="11.28515625" style="318" customWidth="1"/>
    <col min="8719" max="8719" width="10" style="318" customWidth="1"/>
    <col min="8720" max="8720" width="5.28515625" style="318" customWidth="1"/>
    <col min="8721" max="8721" width="11.5703125" style="318" bestFit="1" customWidth="1"/>
    <col min="8722" max="8960" width="9.140625" style="318"/>
    <col min="8961" max="8961" width="2.5703125" style="318" customWidth="1"/>
    <col min="8962" max="8962" width="1.85546875" style="318" customWidth="1"/>
    <col min="8963" max="8963" width="10.28515625" style="318" customWidth="1"/>
    <col min="8964" max="8964" width="6" style="318" customWidth="1"/>
    <col min="8965" max="8965" width="5.7109375" style="318" customWidth="1"/>
    <col min="8966" max="8966" width="9.140625" style="318" customWidth="1"/>
    <col min="8967" max="8967" width="9.42578125" style="318" customWidth="1"/>
    <col min="8968" max="8968" width="8.5703125" style="318" customWidth="1"/>
    <col min="8969" max="8969" width="8" style="318" customWidth="1"/>
    <col min="8970" max="8970" width="8.85546875" style="318" customWidth="1"/>
    <col min="8971" max="8971" width="4.85546875" style="318" customWidth="1"/>
    <col min="8972" max="8972" width="9.42578125" style="318" customWidth="1"/>
    <col min="8973" max="8973" width="9" style="318" customWidth="1"/>
    <col min="8974" max="8974" width="11.28515625" style="318" customWidth="1"/>
    <col min="8975" max="8975" width="10" style="318" customWidth="1"/>
    <col min="8976" max="8976" width="5.28515625" style="318" customWidth="1"/>
    <col min="8977" max="8977" width="11.5703125" style="318" bestFit="1" customWidth="1"/>
    <col min="8978" max="9216" width="9.140625" style="318"/>
    <col min="9217" max="9217" width="2.5703125" style="318" customWidth="1"/>
    <col min="9218" max="9218" width="1.85546875" style="318" customWidth="1"/>
    <col min="9219" max="9219" width="10.28515625" style="318" customWidth="1"/>
    <col min="9220" max="9220" width="6" style="318" customWidth="1"/>
    <col min="9221" max="9221" width="5.7109375" style="318" customWidth="1"/>
    <col min="9222" max="9222" width="9.140625" style="318" customWidth="1"/>
    <col min="9223" max="9223" width="9.42578125" style="318" customWidth="1"/>
    <col min="9224" max="9224" width="8.5703125" style="318" customWidth="1"/>
    <col min="9225" max="9225" width="8" style="318" customWidth="1"/>
    <col min="9226" max="9226" width="8.85546875" style="318" customWidth="1"/>
    <col min="9227" max="9227" width="4.85546875" style="318" customWidth="1"/>
    <col min="9228" max="9228" width="9.42578125" style="318" customWidth="1"/>
    <col min="9229" max="9229" width="9" style="318" customWidth="1"/>
    <col min="9230" max="9230" width="11.28515625" style="318" customWidth="1"/>
    <col min="9231" max="9231" width="10" style="318" customWidth="1"/>
    <col min="9232" max="9232" width="5.28515625" style="318" customWidth="1"/>
    <col min="9233" max="9233" width="11.5703125" style="318" bestFit="1" customWidth="1"/>
    <col min="9234" max="9472" width="9.140625" style="318"/>
    <col min="9473" max="9473" width="2.5703125" style="318" customWidth="1"/>
    <col min="9474" max="9474" width="1.85546875" style="318" customWidth="1"/>
    <col min="9475" max="9475" width="10.28515625" style="318" customWidth="1"/>
    <col min="9476" max="9476" width="6" style="318" customWidth="1"/>
    <col min="9477" max="9477" width="5.7109375" style="318" customWidth="1"/>
    <col min="9478" max="9478" width="9.140625" style="318" customWidth="1"/>
    <col min="9479" max="9479" width="9.42578125" style="318" customWidth="1"/>
    <col min="9480" max="9480" width="8.5703125" style="318" customWidth="1"/>
    <col min="9481" max="9481" width="8" style="318" customWidth="1"/>
    <col min="9482" max="9482" width="8.85546875" style="318" customWidth="1"/>
    <col min="9483" max="9483" width="4.85546875" style="318" customWidth="1"/>
    <col min="9484" max="9484" width="9.42578125" style="318" customWidth="1"/>
    <col min="9485" max="9485" width="9" style="318" customWidth="1"/>
    <col min="9486" max="9486" width="11.28515625" style="318" customWidth="1"/>
    <col min="9487" max="9487" width="10" style="318" customWidth="1"/>
    <col min="9488" max="9488" width="5.28515625" style="318" customWidth="1"/>
    <col min="9489" max="9489" width="11.5703125" style="318" bestFit="1" customWidth="1"/>
    <col min="9490" max="9728" width="9.140625" style="318"/>
    <col min="9729" max="9729" width="2.5703125" style="318" customWidth="1"/>
    <col min="9730" max="9730" width="1.85546875" style="318" customWidth="1"/>
    <col min="9731" max="9731" width="10.28515625" style="318" customWidth="1"/>
    <col min="9732" max="9732" width="6" style="318" customWidth="1"/>
    <col min="9733" max="9733" width="5.7109375" style="318" customWidth="1"/>
    <col min="9734" max="9734" width="9.140625" style="318" customWidth="1"/>
    <col min="9735" max="9735" width="9.42578125" style="318" customWidth="1"/>
    <col min="9736" max="9736" width="8.5703125" style="318" customWidth="1"/>
    <col min="9737" max="9737" width="8" style="318" customWidth="1"/>
    <col min="9738" max="9738" width="8.85546875" style="318" customWidth="1"/>
    <col min="9739" max="9739" width="4.85546875" style="318" customWidth="1"/>
    <col min="9740" max="9740" width="9.42578125" style="318" customWidth="1"/>
    <col min="9741" max="9741" width="9" style="318" customWidth="1"/>
    <col min="9742" max="9742" width="11.28515625" style="318" customWidth="1"/>
    <col min="9743" max="9743" width="10" style="318" customWidth="1"/>
    <col min="9744" max="9744" width="5.28515625" style="318" customWidth="1"/>
    <col min="9745" max="9745" width="11.5703125" style="318" bestFit="1" customWidth="1"/>
    <col min="9746" max="9984" width="9.140625" style="318"/>
    <col min="9985" max="9985" width="2.5703125" style="318" customWidth="1"/>
    <col min="9986" max="9986" width="1.85546875" style="318" customWidth="1"/>
    <col min="9987" max="9987" width="10.28515625" style="318" customWidth="1"/>
    <col min="9988" max="9988" width="6" style="318" customWidth="1"/>
    <col min="9989" max="9989" width="5.7109375" style="318" customWidth="1"/>
    <col min="9990" max="9990" width="9.140625" style="318" customWidth="1"/>
    <col min="9991" max="9991" width="9.42578125" style="318" customWidth="1"/>
    <col min="9992" max="9992" width="8.5703125" style="318" customWidth="1"/>
    <col min="9993" max="9993" width="8" style="318" customWidth="1"/>
    <col min="9994" max="9994" width="8.85546875" style="318" customWidth="1"/>
    <col min="9995" max="9995" width="4.85546875" style="318" customWidth="1"/>
    <col min="9996" max="9996" width="9.42578125" style="318" customWidth="1"/>
    <col min="9997" max="9997" width="9" style="318" customWidth="1"/>
    <col min="9998" max="9998" width="11.28515625" style="318" customWidth="1"/>
    <col min="9999" max="9999" width="10" style="318" customWidth="1"/>
    <col min="10000" max="10000" width="5.28515625" style="318" customWidth="1"/>
    <col min="10001" max="10001" width="11.5703125" style="318" bestFit="1" customWidth="1"/>
    <col min="10002" max="10240" width="9.140625" style="318"/>
    <col min="10241" max="10241" width="2.5703125" style="318" customWidth="1"/>
    <col min="10242" max="10242" width="1.85546875" style="318" customWidth="1"/>
    <col min="10243" max="10243" width="10.28515625" style="318" customWidth="1"/>
    <col min="10244" max="10244" width="6" style="318" customWidth="1"/>
    <col min="10245" max="10245" width="5.7109375" style="318" customWidth="1"/>
    <col min="10246" max="10246" width="9.140625" style="318" customWidth="1"/>
    <col min="10247" max="10247" width="9.42578125" style="318" customWidth="1"/>
    <col min="10248" max="10248" width="8.5703125" style="318" customWidth="1"/>
    <col min="10249" max="10249" width="8" style="318" customWidth="1"/>
    <col min="10250" max="10250" width="8.85546875" style="318" customWidth="1"/>
    <col min="10251" max="10251" width="4.85546875" style="318" customWidth="1"/>
    <col min="10252" max="10252" width="9.42578125" style="318" customWidth="1"/>
    <col min="10253" max="10253" width="9" style="318" customWidth="1"/>
    <col min="10254" max="10254" width="11.28515625" style="318" customWidth="1"/>
    <col min="10255" max="10255" width="10" style="318" customWidth="1"/>
    <col min="10256" max="10256" width="5.28515625" style="318" customWidth="1"/>
    <col min="10257" max="10257" width="11.5703125" style="318" bestFit="1" customWidth="1"/>
    <col min="10258" max="10496" width="9.140625" style="318"/>
    <col min="10497" max="10497" width="2.5703125" style="318" customWidth="1"/>
    <col min="10498" max="10498" width="1.85546875" style="318" customWidth="1"/>
    <col min="10499" max="10499" width="10.28515625" style="318" customWidth="1"/>
    <col min="10500" max="10500" width="6" style="318" customWidth="1"/>
    <col min="10501" max="10501" width="5.7109375" style="318" customWidth="1"/>
    <col min="10502" max="10502" width="9.140625" style="318" customWidth="1"/>
    <col min="10503" max="10503" width="9.42578125" style="318" customWidth="1"/>
    <col min="10504" max="10504" width="8.5703125" style="318" customWidth="1"/>
    <col min="10505" max="10505" width="8" style="318" customWidth="1"/>
    <col min="10506" max="10506" width="8.85546875" style="318" customWidth="1"/>
    <col min="10507" max="10507" width="4.85546875" style="318" customWidth="1"/>
    <col min="10508" max="10508" width="9.42578125" style="318" customWidth="1"/>
    <col min="10509" max="10509" width="9" style="318" customWidth="1"/>
    <col min="10510" max="10510" width="11.28515625" style="318" customWidth="1"/>
    <col min="10511" max="10511" width="10" style="318" customWidth="1"/>
    <col min="10512" max="10512" width="5.28515625" style="318" customWidth="1"/>
    <col min="10513" max="10513" width="11.5703125" style="318" bestFit="1" customWidth="1"/>
    <col min="10514" max="10752" width="9.140625" style="318"/>
    <col min="10753" max="10753" width="2.5703125" style="318" customWidth="1"/>
    <col min="10754" max="10754" width="1.85546875" style="318" customWidth="1"/>
    <col min="10755" max="10755" width="10.28515625" style="318" customWidth="1"/>
    <col min="10756" max="10756" width="6" style="318" customWidth="1"/>
    <col min="10757" max="10757" width="5.7109375" style="318" customWidth="1"/>
    <col min="10758" max="10758" width="9.140625" style="318" customWidth="1"/>
    <col min="10759" max="10759" width="9.42578125" style="318" customWidth="1"/>
    <col min="10760" max="10760" width="8.5703125" style="318" customWidth="1"/>
    <col min="10761" max="10761" width="8" style="318" customWidth="1"/>
    <col min="10762" max="10762" width="8.85546875" style="318" customWidth="1"/>
    <col min="10763" max="10763" width="4.85546875" style="318" customWidth="1"/>
    <col min="10764" max="10764" width="9.42578125" style="318" customWidth="1"/>
    <col min="10765" max="10765" width="9" style="318" customWidth="1"/>
    <col min="10766" max="10766" width="11.28515625" style="318" customWidth="1"/>
    <col min="10767" max="10767" width="10" style="318" customWidth="1"/>
    <col min="10768" max="10768" width="5.28515625" style="318" customWidth="1"/>
    <col min="10769" max="10769" width="11.5703125" style="318" bestFit="1" customWidth="1"/>
    <col min="10770" max="11008" width="9.140625" style="318"/>
    <col min="11009" max="11009" width="2.5703125" style="318" customWidth="1"/>
    <col min="11010" max="11010" width="1.85546875" style="318" customWidth="1"/>
    <col min="11011" max="11011" width="10.28515625" style="318" customWidth="1"/>
    <col min="11012" max="11012" width="6" style="318" customWidth="1"/>
    <col min="11013" max="11013" width="5.7109375" style="318" customWidth="1"/>
    <col min="11014" max="11014" width="9.140625" style="318" customWidth="1"/>
    <col min="11015" max="11015" width="9.42578125" style="318" customWidth="1"/>
    <col min="11016" max="11016" width="8.5703125" style="318" customWidth="1"/>
    <col min="11017" max="11017" width="8" style="318" customWidth="1"/>
    <col min="11018" max="11018" width="8.85546875" style="318" customWidth="1"/>
    <col min="11019" max="11019" width="4.85546875" style="318" customWidth="1"/>
    <col min="11020" max="11020" width="9.42578125" style="318" customWidth="1"/>
    <col min="11021" max="11021" width="9" style="318" customWidth="1"/>
    <col min="11022" max="11022" width="11.28515625" style="318" customWidth="1"/>
    <col min="11023" max="11023" width="10" style="318" customWidth="1"/>
    <col min="11024" max="11024" width="5.28515625" style="318" customWidth="1"/>
    <col min="11025" max="11025" width="11.5703125" style="318" bestFit="1" customWidth="1"/>
    <col min="11026" max="11264" width="9.140625" style="318"/>
    <col min="11265" max="11265" width="2.5703125" style="318" customWidth="1"/>
    <col min="11266" max="11266" width="1.85546875" style="318" customWidth="1"/>
    <col min="11267" max="11267" width="10.28515625" style="318" customWidth="1"/>
    <col min="11268" max="11268" width="6" style="318" customWidth="1"/>
    <col min="11269" max="11269" width="5.7109375" style="318" customWidth="1"/>
    <col min="11270" max="11270" width="9.140625" style="318" customWidth="1"/>
    <col min="11271" max="11271" width="9.42578125" style="318" customWidth="1"/>
    <col min="11272" max="11272" width="8.5703125" style="318" customWidth="1"/>
    <col min="11273" max="11273" width="8" style="318" customWidth="1"/>
    <col min="11274" max="11274" width="8.85546875" style="318" customWidth="1"/>
    <col min="11275" max="11275" width="4.85546875" style="318" customWidth="1"/>
    <col min="11276" max="11276" width="9.42578125" style="318" customWidth="1"/>
    <col min="11277" max="11277" width="9" style="318" customWidth="1"/>
    <col min="11278" max="11278" width="11.28515625" style="318" customWidth="1"/>
    <col min="11279" max="11279" width="10" style="318" customWidth="1"/>
    <col min="11280" max="11280" width="5.28515625" style="318" customWidth="1"/>
    <col min="11281" max="11281" width="11.5703125" style="318" bestFit="1" customWidth="1"/>
    <col min="11282" max="11520" width="9.140625" style="318"/>
    <col min="11521" max="11521" width="2.5703125" style="318" customWidth="1"/>
    <col min="11522" max="11522" width="1.85546875" style="318" customWidth="1"/>
    <col min="11523" max="11523" width="10.28515625" style="318" customWidth="1"/>
    <col min="11524" max="11524" width="6" style="318" customWidth="1"/>
    <col min="11525" max="11525" width="5.7109375" style="318" customWidth="1"/>
    <col min="11526" max="11526" width="9.140625" style="318" customWidth="1"/>
    <col min="11527" max="11527" width="9.42578125" style="318" customWidth="1"/>
    <col min="11528" max="11528" width="8.5703125" style="318" customWidth="1"/>
    <col min="11529" max="11529" width="8" style="318" customWidth="1"/>
    <col min="11530" max="11530" width="8.85546875" style="318" customWidth="1"/>
    <col min="11531" max="11531" width="4.85546875" style="318" customWidth="1"/>
    <col min="11532" max="11532" width="9.42578125" style="318" customWidth="1"/>
    <col min="11533" max="11533" width="9" style="318" customWidth="1"/>
    <col min="11534" max="11534" width="11.28515625" style="318" customWidth="1"/>
    <col min="11535" max="11535" width="10" style="318" customWidth="1"/>
    <col min="11536" max="11536" width="5.28515625" style="318" customWidth="1"/>
    <col min="11537" max="11537" width="11.5703125" style="318" bestFit="1" customWidth="1"/>
    <col min="11538" max="11776" width="9.140625" style="318"/>
    <col min="11777" max="11777" width="2.5703125" style="318" customWidth="1"/>
    <col min="11778" max="11778" width="1.85546875" style="318" customWidth="1"/>
    <col min="11779" max="11779" width="10.28515625" style="318" customWidth="1"/>
    <col min="11780" max="11780" width="6" style="318" customWidth="1"/>
    <col min="11781" max="11781" width="5.7109375" style="318" customWidth="1"/>
    <col min="11782" max="11782" width="9.140625" style="318" customWidth="1"/>
    <col min="11783" max="11783" width="9.42578125" style="318" customWidth="1"/>
    <col min="11784" max="11784" width="8.5703125" style="318" customWidth="1"/>
    <col min="11785" max="11785" width="8" style="318" customWidth="1"/>
    <col min="11786" max="11786" width="8.85546875" style="318" customWidth="1"/>
    <col min="11787" max="11787" width="4.85546875" style="318" customWidth="1"/>
    <col min="11788" max="11788" width="9.42578125" style="318" customWidth="1"/>
    <col min="11789" max="11789" width="9" style="318" customWidth="1"/>
    <col min="11790" max="11790" width="11.28515625" style="318" customWidth="1"/>
    <col min="11791" max="11791" width="10" style="318" customWidth="1"/>
    <col min="11792" max="11792" width="5.28515625" style="318" customWidth="1"/>
    <col min="11793" max="11793" width="11.5703125" style="318" bestFit="1" customWidth="1"/>
    <col min="11794" max="12032" width="9.140625" style="318"/>
    <col min="12033" max="12033" width="2.5703125" style="318" customWidth="1"/>
    <col min="12034" max="12034" width="1.85546875" style="318" customWidth="1"/>
    <col min="12035" max="12035" width="10.28515625" style="318" customWidth="1"/>
    <col min="12036" max="12036" width="6" style="318" customWidth="1"/>
    <col min="12037" max="12037" width="5.7109375" style="318" customWidth="1"/>
    <col min="12038" max="12038" width="9.140625" style="318" customWidth="1"/>
    <col min="12039" max="12039" width="9.42578125" style="318" customWidth="1"/>
    <col min="12040" max="12040" width="8.5703125" style="318" customWidth="1"/>
    <col min="12041" max="12041" width="8" style="318" customWidth="1"/>
    <col min="12042" max="12042" width="8.85546875" style="318" customWidth="1"/>
    <col min="12043" max="12043" width="4.85546875" style="318" customWidth="1"/>
    <col min="12044" max="12044" width="9.42578125" style="318" customWidth="1"/>
    <col min="12045" max="12045" width="9" style="318" customWidth="1"/>
    <col min="12046" max="12046" width="11.28515625" style="318" customWidth="1"/>
    <col min="12047" max="12047" width="10" style="318" customWidth="1"/>
    <col min="12048" max="12048" width="5.28515625" style="318" customWidth="1"/>
    <col min="12049" max="12049" width="11.5703125" style="318" bestFit="1" customWidth="1"/>
    <col min="12050" max="12288" width="9.140625" style="318"/>
    <col min="12289" max="12289" width="2.5703125" style="318" customWidth="1"/>
    <col min="12290" max="12290" width="1.85546875" style="318" customWidth="1"/>
    <col min="12291" max="12291" width="10.28515625" style="318" customWidth="1"/>
    <col min="12292" max="12292" width="6" style="318" customWidth="1"/>
    <col min="12293" max="12293" width="5.7109375" style="318" customWidth="1"/>
    <col min="12294" max="12294" width="9.140625" style="318" customWidth="1"/>
    <col min="12295" max="12295" width="9.42578125" style="318" customWidth="1"/>
    <col min="12296" max="12296" width="8.5703125" style="318" customWidth="1"/>
    <col min="12297" max="12297" width="8" style="318" customWidth="1"/>
    <col min="12298" max="12298" width="8.85546875" style="318" customWidth="1"/>
    <col min="12299" max="12299" width="4.85546875" style="318" customWidth="1"/>
    <col min="12300" max="12300" width="9.42578125" style="318" customWidth="1"/>
    <col min="12301" max="12301" width="9" style="318" customWidth="1"/>
    <col min="12302" max="12302" width="11.28515625" style="318" customWidth="1"/>
    <col min="12303" max="12303" width="10" style="318" customWidth="1"/>
    <col min="12304" max="12304" width="5.28515625" style="318" customWidth="1"/>
    <col min="12305" max="12305" width="11.5703125" style="318" bestFit="1" customWidth="1"/>
    <col min="12306" max="12544" width="9.140625" style="318"/>
    <col min="12545" max="12545" width="2.5703125" style="318" customWidth="1"/>
    <col min="12546" max="12546" width="1.85546875" style="318" customWidth="1"/>
    <col min="12547" max="12547" width="10.28515625" style="318" customWidth="1"/>
    <col min="12548" max="12548" width="6" style="318" customWidth="1"/>
    <col min="12549" max="12549" width="5.7109375" style="318" customWidth="1"/>
    <col min="12550" max="12550" width="9.140625" style="318" customWidth="1"/>
    <col min="12551" max="12551" width="9.42578125" style="318" customWidth="1"/>
    <col min="12552" max="12552" width="8.5703125" style="318" customWidth="1"/>
    <col min="12553" max="12553" width="8" style="318" customWidth="1"/>
    <col min="12554" max="12554" width="8.85546875" style="318" customWidth="1"/>
    <col min="12555" max="12555" width="4.85546875" style="318" customWidth="1"/>
    <col min="12556" max="12556" width="9.42578125" style="318" customWidth="1"/>
    <col min="12557" max="12557" width="9" style="318" customWidth="1"/>
    <col min="12558" max="12558" width="11.28515625" style="318" customWidth="1"/>
    <col min="12559" max="12559" width="10" style="318" customWidth="1"/>
    <col min="12560" max="12560" width="5.28515625" style="318" customWidth="1"/>
    <col min="12561" max="12561" width="11.5703125" style="318" bestFit="1" customWidth="1"/>
    <col min="12562" max="12800" width="9.140625" style="318"/>
    <col min="12801" max="12801" width="2.5703125" style="318" customWidth="1"/>
    <col min="12802" max="12802" width="1.85546875" style="318" customWidth="1"/>
    <col min="12803" max="12803" width="10.28515625" style="318" customWidth="1"/>
    <col min="12804" max="12804" width="6" style="318" customWidth="1"/>
    <col min="12805" max="12805" width="5.7109375" style="318" customWidth="1"/>
    <col min="12806" max="12806" width="9.140625" style="318" customWidth="1"/>
    <col min="12807" max="12807" width="9.42578125" style="318" customWidth="1"/>
    <col min="12808" max="12808" width="8.5703125" style="318" customWidth="1"/>
    <col min="12809" max="12809" width="8" style="318" customWidth="1"/>
    <col min="12810" max="12810" width="8.85546875" style="318" customWidth="1"/>
    <col min="12811" max="12811" width="4.85546875" style="318" customWidth="1"/>
    <col min="12812" max="12812" width="9.42578125" style="318" customWidth="1"/>
    <col min="12813" max="12813" width="9" style="318" customWidth="1"/>
    <col min="12814" max="12814" width="11.28515625" style="318" customWidth="1"/>
    <col min="12815" max="12815" width="10" style="318" customWidth="1"/>
    <col min="12816" max="12816" width="5.28515625" style="318" customWidth="1"/>
    <col min="12817" max="12817" width="11.5703125" style="318" bestFit="1" customWidth="1"/>
    <col min="12818" max="13056" width="9.140625" style="318"/>
    <col min="13057" max="13057" width="2.5703125" style="318" customWidth="1"/>
    <col min="13058" max="13058" width="1.85546875" style="318" customWidth="1"/>
    <col min="13059" max="13059" width="10.28515625" style="318" customWidth="1"/>
    <col min="13060" max="13060" width="6" style="318" customWidth="1"/>
    <col min="13061" max="13061" width="5.7109375" style="318" customWidth="1"/>
    <col min="13062" max="13062" width="9.140625" style="318" customWidth="1"/>
    <col min="13063" max="13063" width="9.42578125" style="318" customWidth="1"/>
    <col min="13064" max="13064" width="8.5703125" style="318" customWidth="1"/>
    <col min="13065" max="13065" width="8" style="318" customWidth="1"/>
    <col min="13066" max="13066" width="8.85546875" style="318" customWidth="1"/>
    <col min="13067" max="13067" width="4.85546875" style="318" customWidth="1"/>
    <col min="13068" max="13068" width="9.42578125" style="318" customWidth="1"/>
    <col min="13069" max="13069" width="9" style="318" customWidth="1"/>
    <col min="13070" max="13070" width="11.28515625" style="318" customWidth="1"/>
    <col min="13071" max="13071" width="10" style="318" customWidth="1"/>
    <col min="13072" max="13072" width="5.28515625" style="318" customWidth="1"/>
    <col min="13073" max="13073" width="11.5703125" style="318" bestFit="1" customWidth="1"/>
    <col min="13074" max="13312" width="9.140625" style="318"/>
    <col min="13313" max="13313" width="2.5703125" style="318" customWidth="1"/>
    <col min="13314" max="13314" width="1.85546875" style="318" customWidth="1"/>
    <col min="13315" max="13315" width="10.28515625" style="318" customWidth="1"/>
    <col min="13316" max="13316" width="6" style="318" customWidth="1"/>
    <col min="13317" max="13317" width="5.7109375" style="318" customWidth="1"/>
    <col min="13318" max="13318" width="9.140625" style="318" customWidth="1"/>
    <col min="13319" max="13319" width="9.42578125" style="318" customWidth="1"/>
    <col min="13320" max="13320" width="8.5703125" style="318" customWidth="1"/>
    <col min="13321" max="13321" width="8" style="318" customWidth="1"/>
    <col min="13322" max="13322" width="8.85546875" style="318" customWidth="1"/>
    <col min="13323" max="13323" width="4.85546875" style="318" customWidth="1"/>
    <col min="13324" max="13324" width="9.42578125" style="318" customWidth="1"/>
    <col min="13325" max="13325" width="9" style="318" customWidth="1"/>
    <col min="13326" max="13326" width="11.28515625" style="318" customWidth="1"/>
    <col min="13327" max="13327" width="10" style="318" customWidth="1"/>
    <col min="13328" max="13328" width="5.28515625" style="318" customWidth="1"/>
    <col min="13329" max="13329" width="11.5703125" style="318" bestFit="1" customWidth="1"/>
    <col min="13330" max="13568" width="9.140625" style="318"/>
    <col min="13569" max="13569" width="2.5703125" style="318" customWidth="1"/>
    <col min="13570" max="13570" width="1.85546875" style="318" customWidth="1"/>
    <col min="13571" max="13571" width="10.28515625" style="318" customWidth="1"/>
    <col min="13572" max="13572" width="6" style="318" customWidth="1"/>
    <col min="13573" max="13573" width="5.7109375" style="318" customWidth="1"/>
    <col min="13574" max="13574" width="9.140625" style="318" customWidth="1"/>
    <col min="13575" max="13575" width="9.42578125" style="318" customWidth="1"/>
    <col min="13576" max="13576" width="8.5703125" style="318" customWidth="1"/>
    <col min="13577" max="13577" width="8" style="318" customWidth="1"/>
    <col min="13578" max="13578" width="8.85546875" style="318" customWidth="1"/>
    <col min="13579" max="13579" width="4.85546875" style="318" customWidth="1"/>
    <col min="13580" max="13580" width="9.42578125" style="318" customWidth="1"/>
    <col min="13581" max="13581" width="9" style="318" customWidth="1"/>
    <col min="13582" max="13582" width="11.28515625" style="318" customWidth="1"/>
    <col min="13583" max="13583" width="10" style="318" customWidth="1"/>
    <col min="13584" max="13584" width="5.28515625" style="318" customWidth="1"/>
    <col min="13585" max="13585" width="11.5703125" style="318" bestFit="1" customWidth="1"/>
    <col min="13586" max="13824" width="9.140625" style="318"/>
    <col min="13825" max="13825" width="2.5703125" style="318" customWidth="1"/>
    <col min="13826" max="13826" width="1.85546875" style="318" customWidth="1"/>
    <col min="13827" max="13827" width="10.28515625" style="318" customWidth="1"/>
    <col min="13828" max="13828" width="6" style="318" customWidth="1"/>
    <col min="13829" max="13829" width="5.7109375" style="318" customWidth="1"/>
    <col min="13830" max="13830" width="9.140625" style="318" customWidth="1"/>
    <col min="13831" max="13831" width="9.42578125" style="318" customWidth="1"/>
    <col min="13832" max="13832" width="8.5703125" style="318" customWidth="1"/>
    <col min="13833" max="13833" width="8" style="318" customWidth="1"/>
    <col min="13834" max="13834" width="8.85546875" style="318" customWidth="1"/>
    <col min="13835" max="13835" width="4.85546875" style="318" customWidth="1"/>
    <col min="13836" max="13836" width="9.42578125" style="318" customWidth="1"/>
    <col min="13837" max="13837" width="9" style="318" customWidth="1"/>
    <col min="13838" max="13838" width="11.28515625" style="318" customWidth="1"/>
    <col min="13839" max="13839" width="10" style="318" customWidth="1"/>
    <col min="13840" max="13840" width="5.28515625" style="318" customWidth="1"/>
    <col min="13841" max="13841" width="11.5703125" style="318" bestFit="1" customWidth="1"/>
    <col min="13842" max="14080" width="9.140625" style="318"/>
    <col min="14081" max="14081" width="2.5703125" style="318" customWidth="1"/>
    <col min="14082" max="14082" width="1.85546875" style="318" customWidth="1"/>
    <col min="14083" max="14083" width="10.28515625" style="318" customWidth="1"/>
    <col min="14084" max="14084" width="6" style="318" customWidth="1"/>
    <col min="14085" max="14085" width="5.7109375" style="318" customWidth="1"/>
    <col min="14086" max="14086" width="9.140625" style="318" customWidth="1"/>
    <col min="14087" max="14087" width="9.42578125" style="318" customWidth="1"/>
    <col min="14088" max="14088" width="8.5703125" style="318" customWidth="1"/>
    <col min="14089" max="14089" width="8" style="318" customWidth="1"/>
    <col min="14090" max="14090" width="8.85546875" style="318" customWidth="1"/>
    <col min="14091" max="14091" width="4.85546875" style="318" customWidth="1"/>
    <col min="14092" max="14092" width="9.42578125" style="318" customWidth="1"/>
    <col min="14093" max="14093" width="9" style="318" customWidth="1"/>
    <col min="14094" max="14094" width="11.28515625" style="318" customWidth="1"/>
    <col min="14095" max="14095" width="10" style="318" customWidth="1"/>
    <col min="14096" max="14096" width="5.28515625" style="318" customWidth="1"/>
    <col min="14097" max="14097" width="11.5703125" style="318" bestFit="1" customWidth="1"/>
    <col min="14098" max="14336" width="9.140625" style="318"/>
    <col min="14337" max="14337" width="2.5703125" style="318" customWidth="1"/>
    <col min="14338" max="14338" width="1.85546875" style="318" customWidth="1"/>
    <col min="14339" max="14339" width="10.28515625" style="318" customWidth="1"/>
    <col min="14340" max="14340" width="6" style="318" customWidth="1"/>
    <col min="14341" max="14341" width="5.7109375" style="318" customWidth="1"/>
    <col min="14342" max="14342" width="9.140625" style="318" customWidth="1"/>
    <col min="14343" max="14343" width="9.42578125" style="318" customWidth="1"/>
    <col min="14344" max="14344" width="8.5703125" style="318" customWidth="1"/>
    <col min="14345" max="14345" width="8" style="318" customWidth="1"/>
    <col min="14346" max="14346" width="8.85546875" style="318" customWidth="1"/>
    <col min="14347" max="14347" width="4.85546875" style="318" customWidth="1"/>
    <col min="14348" max="14348" width="9.42578125" style="318" customWidth="1"/>
    <col min="14349" max="14349" width="9" style="318" customWidth="1"/>
    <col min="14350" max="14350" width="11.28515625" style="318" customWidth="1"/>
    <col min="14351" max="14351" width="10" style="318" customWidth="1"/>
    <col min="14352" max="14352" width="5.28515625" style="318" customWidth="1"/>
    <col min="14353" max="14353" width="11.5703125" style="318" bestFit="1" customWidth="1"/>
    <col min="14354" max="14592" width="9.140625" style="318"/>
    <col min="14593" max="14593" width="2.5703125" style="318" customWidth="1"/>
    <col min="14594" max="14594" width="1.85546875" style="318" customWidth="1"/>
    <col min="14595" max="14595" width="10.28515625" style="318" customWidth="1"/>
    <col min="14596" max="14596" width="6" style="318" customWidth="1"/>
    <col min="14597" max="14597" width="5.7109375" style="318" customWidth="1"/>
    <col min="14598" max="14598" width="9.140625" style="318" customWidth="1"/>
    <col min="14599" max="14599" width="9.42578125" style="318" customWidth="1"/>
    <col min="14600" max="14600" width="8.5703125" style="318" customWidth="1"/>
    <col min="14601" max="14601" width="8" style="318" customWidth="1"/>
    <col min="14602" max="14602" width="8.85546875" style="318" customWidth="1"/>
    <col min="14603" max="14603" width="4.85546875" style="318" customWidth="1"/>
    <col min="14604" max="14604" width="9.42578125" style="318" customWidth="1"/>
    <col min="14605" max="14605" width="9" style="318" customWidth="1"/>
    <col min="14606" max="14606" width="11.28515625" style="318" customWidth="1"/>
    <col min="14607" max="14607" width="10" style="318" customWidth="1"/>
    <col min="14608" max="14608" width="5.28515625" style="318" customWidth="1"/>
    <col min="14609" max="14609" width="11.5703125" style="318" bestFit="1" customWidth="1"/>
    <col min="14610" max="14848" width="9.140625" style="318"/>
    <col min="14849" max="14849" width="2.5703125" style="318" customWidth="1"/>
    <col min="14850" max="14850" width="1.85546875" style="318" customWidth="1"/>
    <col min="14851" max="14851" width="10.28515625" style="318" customWidth="1"/>
    <col min="14852" max="14852" width="6" style="318" customWidth="1"/>
    <col min="14853" max="14853" width="5.7109375" style="318" customWidth="1"/>
    <col min="14854" max="14854" width="9.140625" style="318" customWidth="1"/>
    <col min="14855" max="14855" width="9.42578125" style="318" customWidth="1"/>
    <col min="14856" max="14856" width="8.5703125" style="318" customWidth="1"/>
    <col min="14857" max="14857" width="8" style="318" customWidth="1"/>
    <col min="14858" max="14858" width="8.85546875" style="318" customWidth="1"/>
    <col min="14859" max="14859" width="4.85546875" style="318" customWidth="1"/>
    <col min="14860" max="14860" width="9.42578125" style="318" customWidth="1"/>
    <col min="14861" max="14861" width="9" style="318" customWidth="1"/>
    <col min="14862" max="14862" width="11.28515625" style="318" customWidth="1"/>
    <col min="14863" max="14863" width="10" style="318" customWidth="1"/>
    <col min="14864" max="14864" width="5.28515625" style="318" customWidth="1"/>
    <col min="14865" max="14865" width="11.5703125" style="318" bestFit="1" customWidth="1"/>
    <col min="14866" max="15104" width="9.140625" style="318"/>
    <col min="15105" max="15105" width="2.5703125" style="318" customWidth="1"/>
    <col min="15106" max="15106" width="1.85546875" style="318" customWidth="1"/>
    <col min="15107" max="15107" width="10.28515625" style="318" customWidth="1"/>
    <col min="15108" max="15108" width="6" style="318" customWidth="1"/>
    <col min="15109" max="15109" width="5.7109375" style="318" customWidth="1"/>
    <col min="15110" max="15110" width="9.140625" style="318" customWidth="1"/>
    <col min="15111" max="15111" width="9.42578125" style="318" customWidth="1"/>
    <col min="15112" max="15112" width="8.5703125" style="318" customWidth="1"/>
    <col min="15113" max="15113" width="8" style="318" customWidth="1"/>
    <col min="15114" max="15114" width="8.85546875" style="318" customWidth="1"/>
    <col min="15115" max="15115" width="4.85546875" style="318" customWidth="1"/>
    <col min="15116" max="15116" width="9.42578125" style="318" customWidth="1"/>
    <col min="15117" max="15117" width="9" style="318" customWidth="1"/>
    <col min="15118" max="15118" width="11.28515625" style="318" customWidth="1"/>
    <col min="15119" max="15119" width="10" style="318" customWidth="1"/>
    <col min="15120" max="15120" width="5.28515625" style="318" customWidth="1"/>
    <col min="15121" max="15121" width="11.5703125" style="318" bestFit="1" customWidth="1"/>
    <col min="15122" max="15360" width="9.140625" style="318"/>
    <col min="15361" max="15361" width="2.5703125" style="318" customWidth="1"/>
    <col min="15362" max="15362" width="1.85546875" style="318" customWidth="1"/>
    <col min="15363" max="15363" width="10.28515625" style="318" customWidth="1"/>
    <col min="15364" max="15364" width="6" style="318" customWidth="1"/>
    <col min="15365" max="15365" width="5.7109375" style="318" customWidth="1"/>
    <col min="15366" max="15366" width="9.140625" style="318" customWidth="1"/>
    <col min="15367" max="15367" width="9.42578125" style="318" customWidth="1"/>
    <col min="15368" max="15368" width="8.5703125" style="318" customWidth="1"/>
    <col min="15369" max="15369" width="8" style="318" customWidth="1"/>
    <col min="15370" max="15370" width="8.85546875" style="318" customWidth="1"/>
    <col min="15371" max="15371" width="4.85546875" style="318" customWidth="1"/>
    <col min="15372" max="15372" width="9.42578125" style="318" customWidth="1"/>
    <col min="15373" max="15373" width="9" style="318" customWidth="1"/>
    <col min="15374" max="15374" width="11.28515625" style="318" customWidth="1"/>
    <col min="15375" max="15375" width="10" style="318" customWidth="1"/>
    <col min="15376" max="15376" width="5.28515625" style="318" customWidth="1"/>
    <col min="15377" max="15377" width="11.5703125" style="318" bestFit="1" customWidth="1"/>
    <col min="15378" max="15616" width="9.140625" style="318"/>
    <col min="15617" max="15617" width="2.5703125" style="318" customWidth="1"/>
    <col min="15618" max="15618" width="1.85546875" style="318" customWidth="1"/>
    <col min="15619" max="15619" width="10.28515625" style="318" customWidth="1"/>
    <col min="15620" max="15620" width="6" style="318" customWidth="1"/>
    <col min="15621" max="15621" width="5.7109375" style="318" customWidth="1"/>
    <col min="15622" max="15622" width="9.140625" style="318" customWidth="1"/>
    <col min="15623" max="15623" width="9.42578125" style="318" customWidth="1"/>
    <col min="15624" max="15624" width="8.5703125" style="318" customWidth="1"/>
    <col min="15625" max="15625" width="8" style="318" customWidth="1"/>
    <col min="15626" max="15626" width="8.85546875" style="318" customWidth="1"/>
    <col min="15627" max="15627" width="4.85546875" style="318" customWidth="1"/>
    <col min="15628" max="15628" width="9.42578125" style="318" customWidth="1"/>
    <col min="15629" max="15629" width="9" style="318" customWidth="1"/>
    <col min="15630" max="15630" width="11.28515625" style="318" customWidth="1"/>
    <col min="15631" max="15631" width="10" style="318" customWidth="1"/>
    <col min="15632" max="15632" width="5.28515625" style="318" customWidth="1"/>
    <col min="15633" max="15633" width="11.5703125" style="318" bestFit="1" customWidth="1"/>
    <col min="15634" max="15872" width="9.140625" style="318"/>
    <col min="15873" max="15873" width="2.5703125" style="318" customWidth="1"/>
    <col min="15874" max="15874" width="1.85546875" style="318" customWidth="1"/>
    <col min="15875" max="15875" width="10.28515625" style="318" customWidth="1"/>
    <col min="15876" max="15876" width="6" style="318" customWidth="1"/>
    <col min="15877" max="15877" width="5.7109375" style="318" customWidth="1"/>
    <col min="15878" max="15878" width="9.140625" style="318" customWidth="1"/>
    <col min="15879" max="15879" width="9.42578125" style="318" customWidth="1"/>
    <col min="15880" max="15880" width="8.5703125" style="318" customWidth="1"/>
    <col min="15881" max="15881" width="8" style="318" customWidth="1"/>
    <col min="15882" max="15882" width="8.85546875" style="318" customWidth="1"/>
    <col min="15883" max="15883" width="4.85546875" style="318" customWidth="1"/>
    <col min="15884" max="15884" width="9.42578125" style="318" customWidth="1"/>
    <col min="15885" max="15885" width="9" style="318" customWidth="1"/>
    <col min="15886" max="15886" width="11.28515625" style="318" customWidth="1"/>
    <col min="15887" max="15887" width="10" style="318" customWidth="1"/>
    <col min="15888" max="15888" width="5.28515625" style="318" customWidth="1"/>
    <col min="15889" max="15889" width="11.5703125" style="318" bestFit="1" customWidth="1"/>
    <col min="15890" max="16128" width="9.140625" style="318"/>
    <col min="16129" max="16129" width="2.5703125" style="318" customWidth="1"/>
    <col min="16130" max="16130" width="1.85546875" style="318" customWidth="1"/>
    <col min="16131" max="16131" width="10.28515625" style="318" customWidth="1"/>
    <col min="16132" max="16132" width="6" style="318" customWidth="1"/>
    <col min="16133" max="16133" width="5.7109375" style="318" customWidth="1"/>
    <col min="16134" max="16134" width="9.140625" style="318" customWidth="1"/>
    <col min="16135" max="16135" width="9.42578125" style="318" customWidth="1"/>
    <col min="16136" max="16136" width="8.5703125" style="318" customWidth="1"/>
    <col min="16137" max="16137" width="8" style="318" customWidth="1"/>
    <col min="16138" max="16138" width="8.85546875" style="318" customWidth="1"/>
    <col min="16139" max="16139" width="4.85546875" style="318" customWidth="1"/>
    <col min="16140" max="16140" width="9.42578125" style="318" customWidth="1"/>
    <col min="16141" max="16141" width="9" style="318" customWidth="1"/>
    <col min="16142" max="16142" width="11.28515625" style="318" customWidth="1"/>
    <col min="16143" max="16143" width="10" style="318" customWidth="1"/>
    <col min="16144" max="16144" width="5.28515625" style="318" customWidth="1"/>
    <col min="16145" max="16145" width="11.5703125" style="318" bestFit="1" customWidth="1"/>
    <col min="16146" max="16384" width="9.140625" style="318"/>
  </cols>
  <sheetData>
    <row r="32" ht="14.25" customHeight="1"/>
    <row r="33" spans="1:18" ht="14.25" customHeight="1"/>
    <row r="34" spans="1:18" ht="14.25" customHeight="1"/>
    <row r="35" spans="1:18" ht="18.75" customHeight="1"/>
    <row r="36" spans="1:18" ht="26.25" customHeight="1">
      <c r="C36" s="317" t="s">
        <v>494</v>
      </c>
      <c r="D36" s="317"/>
      <c r="E36" s="317"/>
      <c r="F36" s="317"/>
      <c r="G36" s="317"/>
      <c r="H36" s="317"/>
      <c r="I36" s="317"/>
      <c r="J36" s="317"/>
      <c r="K36" s="317"/>
      <c r="L36" s="317"/>
      <c r="M36" s="317"/>
      <c r="N36" s="317"/>
    </row>
    <row r="37" spans="1:18" ht="12.75" customHeight="1">
      <c r="C37" s="317" t="s">
        <v>495</v>
      </c>
      <c r="D37" s="317"/>
      <c r="E37" s="317"/>
      <c r="F37" s="317"/>
      <c r="G37" s="317"/>
      <c r="H37" s="317"/>
      <c r="I37" s="317"/>
      <c r="J37" s="317"/>
      <c r="K37" s="317"/>
      <c r="L37" s="317"/>
      <c r="M37" s="317"/>
      <c r="N37" s="317"/>
    </row>
    <row r="38" spans="1:18" ht="23.25" customHeight="1">
      <c r="C38" s="551" t="s">
        <v>514</v>
      </c>
      <c r="J38" s="552" t="s">
        <v>496</v>
      </c>
      <c r="K38" s="552"/>
      <c r="L38" s="552"/>
      <c r="M38" s="552"/>
    </row>
    <row r="39" spans="1:18" s="538" customFormat="1" ht="31.5" customHeight="1">
      <c r="A39" s="339" t="s">
        <v>497</v>
      </c>
      <c r="B39" s="339" t="s">
        <v>38</v>
      </c>
      <c r="C39" s="339"/>
      <c r="D39" s="535" t="s">
        <v>498</v>
      </c>
      <c r="E39" s="535"/>
      <c r="F39" s="535" t="s">
        <v>499</v>
      </c>
      <c r="G39" s="535"/>
      <c r="H39" s="535" t="s">
        <v>500</v>
      </c>
      <c r="I39" s="535"/>
      <c r="J39" s="535" t="s">
        <v>515</v>
      </c>
      <c r="K39" s="535"/>
      <c r="L39" s="536" t="s">
        <v>501</v>
      </c>
      <c r="M39" s="537"/>
      <c r="N39" s="535" t="s">
        <v>502</v>
      </c>
      <c r="O39" s="535"/>
      <c r="P39" s="535"/>
    </row>
    <row r="40" spans="1:18" s="538" customFormat="1" ht="37.5" customHeight="1">
      <c r="A40" s="32"/>
      <c r="B40" s="339"/>
      <c r="C40" s="339"/>
      <c r="D40" s="539">
        <v>2013</v>
      </c>
      <c r="E40" s="539">
        <v>2014</v>
      </c>
      <c r="F40" s="539">
        <v>2013</v>
      </c>
      <c r="G40" s="539">
        <v>2014</v>
      </c>
      <c r="H40" s="539">
        <v>2013</v>
      </c>
      <c r="I40" s="539">
        <v>2014</v>
      </c>
      <c r="J40" s="539">
        <v>2013</v>
      </c>
      <c r="K40" s="539">
        <v>2014</v>
      </c>
      <c r="L40" s="539">
        <v>2013</v>
      </c>
      <c r="M40" s="540">
        <v>2014</v>
      </c>
      <c r="N40" s="539">
        <v>2013</v>
      </c>
      <c r="O40" s="539">
        <v>2014</v>
      </c>
      <c r="P40" s="540" t="s">
        <v>503</v>
      </c>
    </row>
    <row r="41" spans="1:18" s="544" customFormat="1" ht="43.5" customHeight="1">
      <c r="A41" s="325">
        <v>1</v>
      </c>
      <c r="B41" s="553" t="s">
        <v>504</v>
      </c>
      <c r="C41" s="554" t="s">
        <v>505</v>
      </c>
      <c r="D41" s="555">
        <v>0</v>
      </c>
      <c r="E41" s="555">
        <v>0</v>
      </c>
      <c r="F41" s="555">
        <v>6866350</v>
      </c>
      <c r="G41" s="555">
        <v>6555042</v>
      </c>
      <c r="H41" s="555">
        <v>710000</v>
      </c>
      <c r="I41" s="555">
        <v>1187406</v>
      </c>
      <c r="J41" s="555">
        <v>5915600</v>
      </c>
      <c r="K41" s="555">
        <v>0</v>
      </c>
      <c r="L41" s="555">
        <v>421000</v>
      </c>
      <c r="M41" s="556">
        <v>7189500</v>
      </c>
      <c r="N41" s="555">
        <f>SUM(D41+F41+H41+J41+L41)</f>
        <v>13912950</v>
      </c>
      <c r="O41" s="555">
        <f t="shared" ref="O41:O47" si="0">SUM(E41+G41+I41+K41+M41)</f>
        <v>14931948</v>
      </c>
      <c r="P41" s="555">
        <f>O41/N41*100</f>
        <v>107.32409733377897</v>
      </c>
    </row>
    <row r="42" spans="1:18" s="544" customFormat="1" ht="27" customHeight="1">
      <c r="A42" s="545"/>
      <c r="B42" s="331"/>
      <c r="C42" s="541" t="s">
        <v>506</v>
      </c>
      <c r="D42" s="542">
        <v>50.9</v>
      </c>
      <c r="E42" s="542">
        <v>253.9</v>
      </c>
      <c r="F42" s="542">
        <v>82678520.099999994</v>
      </c>
      <c r="G42" s="542">
        <v>98719404.299999997</v>
      </c>
      <c r="H42" s="542">
        <v>7085322.5</v>
      </c>
      <c r="I42" s="542">
        <v>8026627.2999999998</v>
      </c>
      <c r="J42" s="542">
        <v>49424087.799999997</v>
      </c>
      <c r="K42" s="542">
        <v>0</v>
      </c>
      <c r="L42" s="542">
        <v>2197856.4</v>
      </c>
      <c r="M42" s="543">
        <v>54812414.899999999</v>
      </c>
      <c r="N42" s="542">
        <f t="shared" ref="N42:N48" si="1">SUM(D42+F42+H42+J42+L42)</f>
        <v>141385837.70000002</v>
      </c>
      <c r="O42" s="542">
        <f t="shared" si="0"/>
        <v>161558700.40000001</v>
      </c>
      <c r="P42" s="542">
        <f t="shared" ref="P42:P48" si="2">O42/N42*100</f>
        <v>114.26795146399589</v>
      </c>
    </row>
    <row r="43" spans="1:18" s="544" customFormat="1" ht="33.75" customHeight="1">
      <c r="A43" s="545">
        <v>2</v>
      </c>
      <c r="B43" s="331" t="s">
        <v>507</v>
      </c>
      <c r="C43" s="541" t="s">
        <v>508</v>
      </c>
      <c r="D43" s="542">
        <v>0</v>
      </c>
      <c r="E43" s="542">
        <v>0</v>
      </c>
      <c r="F43" s="542">
        <v>4885289.0999999996</v>
      </c>
      <c r="G43" s="542">
        <v>6867009.2999999998</v>
      </c>
      <c r="H43" s="542">
        <v>2072578.2</v>
      </c>
      <c r="I43" s="542">
        <v>1879065</v>
      </c>
      <c r="J43" s="542">
        <v>2204353</v>
      </c>
      <c r="K43" s="542">
        <v>0</v>
      </c>
      <c r="L43" s="542">
        <v>106282.8</v>
      </c>
      <c r="M43" s="543">
        <v>1882175.5</v>
      </c>
      <c r="N43" s="542">
        <f t="shared" si="1"/>
        <v>9268503.1000000015</v>
      </c>
      <c r="O43" s="542">
        <f t="shared" si="0"/>
        <v>10628249.800000001</v>
      </c>
      <c r="P43" s="542">
        <f t="shared" si="2"/>
        <v>114.67061817134203</v>
      </c>
    </row>
    <row r="44" spans="1:18" s="544" customFormat="1" ht="24" customHeight="1">
      <c r="A44" s="545"/>
      <c r="B44" s="331"/>
      <c r="C44" s="541" t="s">
        <v>509</v>
      </c>
      <c r="D44" s="542">
        <v>1559.6</v>
      </c>
      <c r="E44" s="542">
        <v>312</v>
      </c>
      <c r="F44" s="542">
        <v>84670374.299999997</v>
      </c>
      <c r="G44" s="542">
        <v>98912551.5</v>
      </c>
      <c r="H44" s="542">
        <v>5721137.9000000004</v>
      </c>
      <c r="I44" s="542">
        <v>7696282.9000000004</v>
      </c>
      <c r="J44" s="542">
        <v>52775626.399999999</v>
      </c>
      <c r="K44" s="542">
        <v>0</v>
      </c>
      <c r="L44" s="542">
        <v>2670726.9</v>
      </c>
      <c r="M44" s="543">
        <v>59694896.299999997</v>
      </c>
      <c r="N44" s="542">
        <f t="shared" si="1"/>
        <v>145839425.09999999</v>
      </c>
      <c r="O44" s="542">
        <f t="shared" si="0"/>
        <v>166304042.69999999</v>
      </c>
      <c r="P44" s="542">
        <f t="shared" si="2"/>
        <v>114.03229448139123</v>
      </c>
    </row>
    <row r="45" spans="1:18" s="544" customFormat="1" ht="34.5" customHeight="1">
      <c r="A45" s="546">
        <v>3</v>
      </c>
      <c r="B45" s="547" t="s">
        <v>510</v>
      </c>
      <c r="C45" s="547"/>
      <c r="D45" s="542">
        <v>0</v>
      </c>
      <c r="E45" s="542">
        <v>0</v>
      </c>
      <c r="F45" s="542">
        <v>31956747</v>
      </c>
      <c r="G45" s="542">
        <v>43592342.799999997</v>
      </c>
      <c r="H45" s="542">
        <v>3691749.8</v>
      </c>
      <c r="I45" s="542">
        <v>5990541.2999999998</v>
      </c>
      <c r="J45" s="542">
        <v>0</v>
      </c>
      <c r="K45" s="542">
        <v>0</v>
      </c>
      <c r="L45" s="542">
        <v>10167212.1</v>
      </c>
      <c r="M45" s="543">
        <v>14166594.199999999</v>
      </c>
      <c r="N45" s="542">
        <f t="shared" si="1"/>
        <v>45815708.899999999</v>
      </c>
      <c r="O45" s="542">
        <f t="shared" si="0"/>
        <v>63749478.299999997</v>
      </c>
      <c r="P45" s="542">
        <f t="shared" si="2"/>
        <v>139.14327603037481</v>
      </c>
      <c r="Q45" s="548"/>
      <c r="R45" s="548"/>
    </row>
    <row r="46" spans="1:18" s="544" customFormat="1" ht="32.25" customHeight="1">
      <c r="A46" s="546"/>
      <c r="B46" s="547" t="s">
        <v>511</v>
      </c>
      <c r="C46" s="547"/>
      <c r="D46" s="542">
        <v>0</v>
      </c>
      <c r="E46" s="542">
        <v>0</v>
      </c>
      <c r="F46" s="542">
        <v>11915.9</v>
      </c>
      <c r="G46" s="542">
        <v>49526.6</v>
      </c>
      <c r="H46" s="542">
        <v>10863.9</v>
      </c>
      <c r="I46" s="542">
        <v>10673.3</v>
      </c>
      <c r="J46" s="542">
        <v>0</v>
      </c>
      <c r="K46" s="542">
        <v>0</v>
      </c>
      <c r="L46" s="542">
        <v>12299.4</v>
      </c>
      <c r="M46" s="543">
        <v>13462.2</v>
      </c>
      <c r="N46" s="542">
        <f t="shared" si="1"/>
        <v>35079.199999999997</v>
      </c>
      <c r="O46" s="542">
        <f t="shared" si="0"/>
        <v>73662.099999999991</v>
      </c>
      <c r="P46" s="542">
        <f t="shared" si="2"/>
        <v>209.98797007913521</v>
      </c>
      <c r="Q46" s="548"/>
    </row>
    <row r="47" spans="1:18" s="544" customFormat="1" ht="24" customHeight="1">
      <c r="A47" s="546"/>
      <c r="B47" s="547" t="s">
        <v>512</v>
      </c>
      <c r="C47" s="547"/>
      <c r="D47" s="542">
        <v>0</v>
      </c>
      <c r="E47" s="542">
        <v>0</v>
      </c>
      <c r="F47" s="542">
        <v>13514.5</v>
      </c>
      <c r="G47" s="542">
        <v>36492.9</v>
      </c>
      <c r="H47" s="542">
        <v>17514.599999999999</v>
      </c>
      <c r="I47" s="542">
        <v>3776.4</v>
      </c>
      <c r="J47" s="542">
        <v>0</v>
      </c>
      <c r="K47" s="542">
        <v>0</v>
      </c>
      <c r="L47" s="542">
        <v>13453.8</v>
      </c>
      <c r="M47" s="543">
        <v>25773</v>
      </c>
      <c r="N47" s="542">
        <f t="shared" si="1"/>
        <v>44482.899999999994</v>
      </c>
      <c r="O47" s="542">
        <f t="shared" si="0"/>
        <v>66042.3</v>
      </c>
      <c r="P47" s="542">
        <f t="shared" si="2"/>
        <v>148.46671417555964</v>
      </c>
    </row>
    <row r="48" spans="1:18" s="544" customFormat="1" ht="45" customHeight="1" thickBot="1">
      <c r="A48" s="549">
        <v>4</v>
      </c>
      <c r="B48" s="557" t="s">
        <v>513</v>
      </c>
      <c r="C48" s="557"/>
      <c r="D48" s="550">
        <v>0</v>
      </c>
      <c r="E48" s="550">
        <v>0</v>
      </c>
      <c r="F48" s="550">
        <v>14020837.699999999</v>
      </c>
      <c r="G48" s="550">
        <v>15709513.800000001</v>
      </c>
      <c r="H48" s="550">
        <v>2710188.5</v>
      </c>
      <c r="I48" s="550">
        <v>3035406</v>
      </c>
      <c r="J48" s="550">
        <v>0</v>
      </c>
      <c r="K48" s="550">
        <v>0</v>
      </c>
      <c r="L48" s="550">
        <v>5799578.2000000002</v>
      </c>
      <c r="M48" s="558">
        <v>7127676</v>
      </c>
      <c r="N48" s="550">
        <f t="shared" si="1"/>
        <v>22530604.399999999</v>
      </c>
      <c r="O48" s="550">
        <f>SUM(E48+G48+I48+K48+M48)</f>
        <v>25872595.800000001</v>
      </c>
      <c r="P48" s="550">
        <f t="shared" si="2"/>
        <v>114.83311916834332</v>
      </c>
    </row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</sheetData>
  <mergeCells count="18">
    <mergeCell ref="B41:B42"/>
    <mergeCell ref="A43:A44"/>
    <mergeCell ref="B43:B44"/>
    <mergeCell ref="B45:C45"/>
    <mergeCell ref="B46:C46"/>
    <mergeCell ref="B47:C47"/>
    <mergeCell ref="C36:N36"/>
    <mergeCell ref="C37:N37"/>
    <mergeCell ref="A39:A40"/>
    <mergeCell ref="B39:C40"/>
    <mergeCell ref="D39:E39"/>
    <mergeCell ref="F39:G39"/>
    <mergeCell ref="H39:I39"/>
    <mergeCell ref="J39:K39"/>
    <mergeCell ref="L39:M39"/>
    <mergeCell ref="N39:P39"/>
    <mergeCell ref="B48:C48"/>
    <mergeCell ref="A41:A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E23" sqref="E23"/>
    </sheetView>
  </sheetViews>
  <sheetFormatPr defaultRowHeight="14.25"/>
  <cols>
    <col min="1" max="1" width="15" style="87" customWidth="1"/>
    <col min="2" max="2" width="16" style="87" customWidth="1"/>
    <col min="3" max="3" width="16.140625" style="87" customWidth="1"/>
    <col min="4" max="4" width="14.28515625" style="87" customWidth="1"/>
    <col min="5" max="5" width="9.5703125" style="87" customWidth="1"/>
    <col min="6" max="6" width="17.42578125" style="87" customWidth="1"/>
    <col min="7" max="256" width="9.140625" style="70"/>
    <col min="257" max="257" width="15" style="70" customWidth="1"/>
    <col min="258" max="258" width="16" style="70" customWidth="1"/>
    <col min="259" max="259" width="16.140625" style="70" customWidth="1"/>
    <col min="260" max="260" width="14.28515625" style="70" customWidth="1"/>
    <col min="261" max="261" width="9.5703125" style="70" customWidth="1"/>
    <col min="262" max="262" width="17.42578125" style="70" customWidth="1"/>
    <col min="263" max="512" width="9.140625" style="70"/>
    <col min="513" max="513" width="15" style="70" customWidth="1"/>
    <col min="514" max="514" width="16" style="70" customWidth="1"/>
    <col min="515" max="515" width="16.140625" style="70" customWidth="1"/>
    <col min="516" max="516" width="14.28515625" style="70" customWidth="1"/>
    <col min="517" max="517" width="9.5703125" style="70" customWidth="1"/>
    <col min="518" max="518" width="17.42578125" style="70" customWidth="1"/>
    <col min="519" max="768" width="9.140625" style="70"/>
    <col min="769" max="769" width="15" style="70" customWidth="1"/>
    <col min="770" max="770" width="16" style="70" customWidth="1"/>
    <col min="771" max="771" width="16.140625" style="70" customWidth="1"/>
    <col min="772" max="772" width="14.28515625" style="70" customWidth="1"/>
    <col min="773" max="773" width="9.5703125" style="70" customWidth="1"/>
    <col min="774" max="774" width="17.42578125" style="70" customWidth="1"/>
    <col min="775" max="1024" width="9.140625" style="70"/>
    <col min="1025" max="1025" width="15" style="70" customWidth="1"/>
    <col min="1026" max="1026" width="16" style="70" customWidth="1"/>
    <col min="1027" max="1027" width="16.140625" style="70" customWidth="1"/>
    <col min="1028" max="1028" width="14.28515625" style="70" customWidth="1"/>
    <col min="1029" max="1029" width="9.5703125" style="70" customWidth="1"/>
    <col min="1030" max="1030" width="17.42578125" style="70" customWidth="1"/>
    <col min="1031" max="1280" width="9.140625" style="70"/>
    <col min="1281" max="1281" width="15" style="70" customWidth="1"/>
    <col min="1282" max="1282" width="16" style="70" customWidth="1"/>
    <col min="1283" max="1283" width="16.140625" style="70" customWidth="1"/>
    <col min="1284" max="1284" width="14.28515625" style="70" customWidth="1"/>
    <col min="1285" max="1285" width="9.5703125" style="70" customWidth="1"/>
    <col min="1286" max="1286" width="17.42578125" style="70" customWidth="1"/>
    <col min="1287" max="1536" width="9.140625" style="70"/>
    <col min="1537" max="1537" width="15" style="70" customWidth="1"/>
    <col min="1538" max="1538" width="16" style="70" customWidth="1"/>
    <col min="1539" max="1539" width="16.140625" style="70" customWidth="1"/>
    <col min="1540" max="1540" width="14.28515625" style="70" customWidth="1"/>
    <col min="1541" max="1541" width="9.5703125" style="70" customWidth="1"/>
    <col min="1542" max="1542" width="17.42578125" style="70" customWidth="1"/>
    <col min="1543" max="1792" width="9.140625" style="70"/>
    <col min="1793" max="1793" width="15" style="70" customWidth="1"/>
    <col min="1794" max="1794" width="16" style="70" customWidth="1"/>
    <col min="1795" max="1795" width="16.140625" style="70" customWidth="1"/>
    <col min="1796" max="1796" width="14.28515625" style="70" customWidth="1"/>
    <col min="1797" max="1797" width="9.5703125" style="70" customWidth="1"/>
    <col min="1798" max="1798" width="17.42578125" style="70" customWidth="1"/>
    <col min="1799" max="2048" width="9.140625" style="70"/>
    <col min="2049" max="2049" width="15" style="70" customWidth="1"/>
    <col min="2050" max="2050" width="16" style="70" customWidth="1"/>
    <col min="2051" max="2051" width="16.140625" style="70" customWidth="1"/>
    <col min="2052" max="2052" width="14.28515625" style="70" customWidth="1"/>
    <col min="2053" max="2053" width="9.5703125" style="70" customWidth="1"/>
    <col min="2054" max="2054" width="17.42578125" style="70" customWidth="1"/>
    <col min="2055" max="2304" width="9.140625" style="70"/>
    <col min="2305" max="2305" width="15" style="70" customWidth="1"/>
    <col min="2306" max="2306" width="16" style="70" customWidth="1"/>
    <col min="2307" max="2307" width="16.140625" style="70" customWidth="1"/>
    <col min="2308" max="2308" width="14.28515625" style="70" customWidth="1"/>
    <col min="2309" max="2309" width="9.5703125" style="70" customWidth="1"/>
    <col min="2310" max="2310" width="17.42578125" style="70" customWidth="1"/>
    <col min="2311" max="2560" width="9.140625" style="70"/>
    <col min="2561" max="2561" width="15" style="70" customWidth="1"/>
    <col min="2562" max="2562" width="16" style="70" customWidth="1"/>
    <col min="2563" max="2563" width="16.140625" style="70" customWidth="1"/>
    <col min="2564" max="2564" width="14.28515625" style="70" customWidth="1"/>
    <col min="2565" max="2565" width="9.5703125" style="70" customWidth="1"/>
    <col min="2566" max="2566" width="17.42578125" style="70" customWidth="1"/>
    <col min="2567" max="2816" width="9.140625" style="70"/>
    <col min="2817" max="2817" width="15" style="70" customWidth="1"/>
    <col min="2818" max="2818" width="16" style="70" customWidth="1"/>
    <col min="2819" max="2819" width="16.140625" style="70" customWidth="1"/>
    <col min="2820" max="2820" width="14.28515625" style="70" customWidth="1"/>
    <col min="2821" max="2821" width="9.5703125" style="70" customWidth="1"/>
    <col min="2822" max="2822" width="17.42578125" style="70" customWidth="1"/>
    <col min="2823" max="3072" width="9.140625" style="70"/>
    <col min="3073" max="3073" width="15" style="70" customWidth="1"/>
    <col min="3074" max="3074" width="16" style="70" customWidth="1"/>
    <col min="3075" max="3075" width="16.140625" style="70" customWidth="1"/>
    <col min="3076" max="3076" width="14.28515625" style="70" customWidth="1"/>
    <col min="3077" max="3077" width="9.5703125" style="70" customWidth="1"/>
    <col min="3078" max="3078" width="17.42578125" style="70" customWidth="1"/>
    <col min="3079" max="3328" width="9.140625" style="70"/>
    <col min="3329" max="3329" width="15" style="70" customWidth="1"/>
    <col min="3330" max="3330" width="16" style="70" customWidth="1"/>
    <col min="3331" max="3331" width="16.140625" style="70" customWidth="1"/>
    <col min="3332" max="3332" width="14.28515625" style="70" customWidth="1"/>
    <col min="3333" max="3333" width="9.5703125" style="70" customWidth="1"/>
    <col min="3334" max="3334" width="17.42578125" style="70" customWidth="1"/>
    <col min="3335" max="3584" width="9.140625" style="70"/>
    <col min="3585" max="3585" width="15" style="70" customWidth="1"/>
    <col min="3586" max="3586" width="16" style="70" customWidth="1"/>
    <col min="3587" max="3587" width="16.140625" style="70" customWidth="1"/>
    <col min="3588" max="3588" width="14.28515625" style="70" customWidth="1"/>
    <col min="3589" max="3589" width="9.5703125" style="70" customWidth="1"/>
    <col min="3590" max="3590" width="17.42578125" style="70" customWidth="1"/>
    <col min="3591" max="3840" width="9.140625" style="70"/>
    <col min="3841" max="3841" width="15" style="70" customWidth="1"/>
    <col min="3842" max="3842" width="16" style="70" customWidth="1"/>
    <col min="3843" max="3843" width="16.140625" style="70" customWidth="1"/>
    <col min="3844" max="3844" width="14.28515625" style="70" customWidth="1"/>
    <col min="3845" max="3845" width="9.5703125" style="70" customWidth="1"/>
    <col min="3846" max="3846" width="17.42578125" style="70" customWidth="1"/>
    <col min="3847" max="4096" width="9.140625" style="70"/>
    <col min="4097" max="4097" width="15" style="70" customWidth="1"/>
    <col min="4098" max="4098" width="16" style="70" customWidth="1"/>
    <col min="4099" max="4099" width="16.140625" style="70" customWidth="1"/>
    <col min="4100" max="4100" width="14.28515625" style="70" customWidth="1"/>
    <col min="4101" max="4101" width="9.5703125" style="70" customWidth="1"/>
    <col min="4102" max="4102" width="17.42578125" style="70" customWidth="1"/>
    <col min="4103" max="4352" width="9.140625" style="70"/>
    <col min="4353" max="4353" width="15" style="70" customWidth="1"/>
    <col min="4354" max="4354" width="16" style="70" customWidth="1"/>
    <col min="4355" max="4355" width="16.140625" style="70" customWidth="1"/>
    <col min="4356" max="4356" width="14.28515625" style="70" customWidth="1"/>
    <col min="4357" max="4357" width="9.5703125" style="70" customWidth="1"/>
    <col min="4358" max="4358" width="17.42578125" style="70" customWidth="1"/>
    <col min="4359" max="4608" width="9.140625" style="70"/>
    <col min="4609" max="4609" width="15" style="70" customWidth="1"/>
    <col min="4610" max="4610" width="16" style="70" customWidth="1"/>
    <col min="4611" max="4611" width="16.140625" style="70" customWidth="1"/>
    <col min="4612" max="4612" width="14.28515625" style="70" customWidth="1"/>
    <col min="4613" max="4613" width="9.5703125" style="70" customWidth="1"/>
    <col min="4614" max="4614" width="17.42578125" style="70" customWidth="1"/>
    <col min="4615" max="4864" width="9.140625" style="70"/>
    <col min="4865" max="4865" width="15" style="70" customWidth="1"/>
    <col min="4866" max="4866" width="16" style="70" customWidth="1"/>
    <col min="4867" max="4867" width="16.140625" style="70" customWidth="1"/>
    <col min="4868" max="4868" width="14.28515625" style="70" customWidth="1"/>
    <col min="4869" max="4869" width="9.5703125" style="70" customWidth="1"/>
    <col min="4870" max="4870" width="17.42578125" style="70" customWidth="1"/>
    <col min="4871" max="5120" width="9.140625" style="70"/>
    <col min="5121" max="5121" width="15" style="70" customWidth="1"/>
    <col min="5122" max="5122" width="16" style="70" customWidth="1"/>
    <col min="5123" max="5123" width="16.140625" style="70" customWidth="1"/>
    <col min="5124" max="5124" width="14.28515625" style="70" customWidth="1"/>
    <col min="5125" max="5125" width="9.5703125" style="70" customWidth="1"/>
    <col min="5126" max="5126" width="17.42578125" style="70" customWidth="1"/>
    <col min="5127" max="5376" width="9.140625" style="70"/>
    <col min="5377" max="5377" width="15" style="70" customWidth="1"/>
    <col min="5378" max="5378" width="16" style="70" customWidth="1"/>
    <col min="5379" max="5379" width="16.140625" style="70" customWidth="1"/>
    <col min="5380" max="5380" width="14.28515625" style="70" customWidth="1"/>
    <col min="5381" max="5381" width="9.5703125" style="70" customWidth="1"/>
    <col min="5382" max="5382" width="17.42578125" style="70" customWidth="1"/>
    <col min="5383" max="5632" width="9.140625" style="70"/>
    <col min="5633" max="5633" width="15" style="70" customWidth="1"/>
    <col min="5634" max="5634" width="16" style="70" customWidth="1"/>
    <col min="5635" max="5635" width="16.140625" style="70" customWidth="1"/>
    <col min="5636" max="5636" width="14.28515625" style="70" customWidth="1"/>
    <col min="5637" max="5637" width="9.5703125" style="70" customWidth="1"/>
    <col min="5638" max="5638" width="17.42578125" style="70" customWidth="1"/>
    <col min="5639" max="5888" width="9.140625" style="70"/>
    <col min="5889" max="5889" width="15" style="70" customWidth="1"/>
    <col min="5890" max="5890" width="16" style="70" customWidth="1"/>
    <col min="5891" max="5891" width="16.140625" style="70" customWidth="1"/>
    <col min="5892" max="5892" width="14.28515625" style="70" customWidth="1"/>
    <col min="5893" max="5893" width="9.5703125" style="70" customWidth="1"/>
    <col min="5894" max="5894" width="17.42578125" style="70" customWidth="1"/>
    <col min="5895" max="6144" width="9.140625" style="70"/>
    <col min="6145" max="6145" width="15" style="70" customWidth="1"/>
    <col min="6146" max="6146" width="16" style="70" customWidth="1"/>
    <col min="6147" max="6147" width="16.140625" style="70" customWidth="1"/>
    <col min="6148" max="6148" width="14.28515625" style="70" customWidth="1"/>
    <col min="6149" max="6149" width="9.5703125" style="70" customWidth="1"/>
    <col min="6150" max="6150" width="17.42578125" style="70" customWidth="1"/>
    <col min="6151" max="6400" width="9.140625" style="70"/>
    <col min="6401" max="6401" width="15" style="70" customWidth="1"/>
    <col min="6402" max="6402" width="16" style="70" customWidth="1"/>
    <col min="6403" max="6403" width="16.140625" style="70" customWidth="1"/>
    <col min="6404" max="6404" width="14.28515625" style="70" customWidth="1"/>
    <col min="6405" max="6405" width="9.5703125" style="70" customWidth="1"/>
    <col min="6406" max="6406" width="17.42578125" style="70" customWidth="1"/>
    <col min="6407" max="6656" width="9.140625" style="70"/>
    <col min="6657" max="6657" width="15" style="70" customWidth="1"/>
    <col min="6658" max="6658" width="16" style="70" customWidth="1"/>
    <col min="6659" max="6659" width="16.140625" style="70" customWidth="1"/>
    <col min="6660" max="6660" width="14.28515625" style="70" customWidth="1"/>
    <col min="6661" max="6661" width="9.5703125" style="70" customWidth="1"/>
    <col min="6662" max="6662" width="17.42578125" style="70" customWidth="1"/>
    <col min="6663" max="6912" width="9.140625" style="70"/>
    <col min="6913" max="6913" width="15" style="70" customWidth="1"/>
    <col min="6914" max="6914" width="16" style="70" customWidth="1"/>
    <col min="6915" max="6915" width="16.140625" style="70" customWidth="1"/>
    <col min="6916" max="6916" width="14.28515625" style="70" customWidth="1"/>
    <col min="6917" max="6917" width="9.5703125" style="70" customWidth="1"/>
    <col min="6918" max="6918" width="17.42578125" style="70" customWidth="1"/>
    <col min="6919" max="7168" width="9.140625" style="70"/>
    <col min="7169" max="7169" width="15" style="70" customWidth="1"/>
    <col min="7170" max="7170" width="16" style="70" customWidth="1"/>
    <col min="7171" max="7171" width="16.140625" style="70" customWidth="1"/>
    <col min="7172" max="7172" width="14.28515625" style="70" customWidth="1"/>
    <col min="7173" max="7173" width="9.5703125" style="70" customWidth="1"/>
    <col min="7174" max="7174" width="17.42578125" style="70" customWidth="1"/>
    <col min="7175" max="7424" width="9.140625" style="70"/>
    <col min="7425" max="7425" width="15" style="70" customWidth="1"/>
    <col min="7426" max="7426" width="16" style="70" customWidth="1"/>
    <col min="7427" max="7427" width="16.140625" style="70" customWidth="1"/>
    <col min="7428" max="7428" width="14.28515625" style="70" customWidth="1"/>
    <col min="7429" max="7429" width="9.5703125" style="70" customWidth="1"/>
    <col min="7430" max="7430" width="17.42578125" style="70" customWidth="1"/>
    <col min="7431" max="7680" width="9.140625" style="70"/>
    <col min="7681" max="7681" width="15" style="70" customWidth="1"/>
    <col min="7682" max="7682" width="16" style="70" customWidth="1"/>
    <col min="7683" max="7683" width="16.140625" style="70" customWidth="1"/>
    <col min="7684" max="7684" width="14.28515625" style="70" customWidth="1"/>
    <col min="7685" max="7685" width="9.5703125" style="70" customWidth="1"/>
    <col min="7686" max="7686" width="17.42578125" style="70" customWidth="1"/>
    <col min="7687" max="7936" width="9.140625" style="70"/>
    <col min="7937" max="7937" width="15" style="70" customWidth="1"/>
    <col min="7938" max="7938" width="16" style="70" customWidth="1"/>
    <col min="7939" max="7939" width="16.140625" style="70" customWidth="1"/>
    <col min="7940" max="7940" width="14.28515625" style="70" customWidth="1"/>
    <col min="7941" max="7941" width="9.5703125" style="70" customWidth="1"/>
    <col min="7942" max="7942" width="17.42578125" style="70" customWidth="1"/>
    <col min="7943" max="8192" width="9.140625" style="70"/>
    <col min="8193" max="8193" width="15" style="70" customWidth="1"/>
    <col min="8194" max="8194" width="16" style="70" customWidth="1"/>
    <col min="8195" max="8195" width="16.140625" style="70" customWidth="1"/>
    <col min="8196" max="8196" width="14.28515625" style="70" customWidth="1"/>
    <col min="8197" max="8197" width="9.5703125" style="70" customWidth="1"/>
    <col min="8198" max="8198" width="17.42578125" style="70" customWidth="1"/>
    <col min="8199" max="8448" width="9.140625" style="70"/>
    <col min="8449" max="8449" width="15" style="70" customWidth="1"/>
    <col min="8450" max="8450" width="16" style="70" customWidth="1"/>
    <col min="8451" max="8451" width="16.140625" style="70" customWidth="1"/>
    <col min="8452" max="8452" width="14.28515625" style="70" customWidth="1"/>
    <col min="8453" max="8453" width="9.5703125" style="70" customWidth="1"/>
    <col min="8454" max="8454" width="17.42578125" style="70" customWidth="1"/>
    <col min="8455" max="8704" width="9.140625" style="70"/>
    <col min="8705" max="8705" width="15" style="70" customWidth="1"/>
    <col min="8706" max="8706" width="16" style="70" customWidth="1"/>
    <col min="8707" max="8707" width="16.140625" style="70" customWidth="1"/>
    <col min="8708" max="8708" width="14.28515625" style="70" customWidth="1"/>
    <col min="8709" max="8709" width="9.5703125" style="70" customWidth="1"/>
    <col min="8710" max="8710" width="17.42578125" style="70" customWidth="1"/>
    <col min="8711" max="8960" width="9.140625" style="70"/>
    <col min="8961" max="8961" width="15" style="70" customWidth="1"/>
    <col min="8962" max="8962" width="16" style="70" customWidth="1"/>
    <col min="8963" max="8963" width="16.140625" style="70" customWidth="1"/>
    <col min="8964" max="8964" width="14.28515625" style="70" customWidth="1"/>
    <col min="8965" max="8965" width="9.5703125" style="70" customWidth="1"/>
    <col min="8966" max="8966" width="17.42578125" style="70" customWidth="1"/>
    <col min="8967" max="9216" width="9.140625" style="70"/>
    <col min="9217" max="9217" width="15" style="70" customWidth="1"/>
    <col min="9218" max="9218" width="16" style="70" customWidth="1"/>
    <col min="9219" max="9219" width="16.140625" style="70" customWidth="1"/>
    <col min="9220" max="9220" width="14.28515625" style="70" customWidth="1"/>
    <col min="9221" max="9221" width="9.5703125" style="70" customWidth="1"/>
    <col min="9222" max="9222" width="17.42578125" style="70" customWidth="1"/>
    <col min="9223" max="9472" width="9.140625" style="70"/>
    <col min="9473" max="9473" width="15" style="70" customWidth="1"/>
    <col min="9474" max="9474" width="16" style="70" customWidth="1"/>
    <col min="9475" max="9475" width="16.140625" style="70" customWidth="1"/>
    <col min="9476" max="9476" width="14.28515625" style="70" customWidth="1"/>
    <col min="9477" max="9477" width="9.5703125" style="70" customWidth="1"/>
    <col min="9478" max="9478" width="17.42578125" style="70" customWidth="1"/>
    <col min="9479" max="9728" width="9.140625" style="70"/>
    <col min="9729" max="9729" width="15" style="70" customWidth="1"/>
    <col min="9730" max="9730" width="16" style="70" customWidth="1"/>
    <col min="9731" max="9731" width="16.140625" style="70" customWidth="1"/>
    <col min="9732" max="9732" width="14.28515625" style="70" customWidth="1"/>
    <col min="9733" max="9733" width="9.5703125" style="70" customWidth="1"/>
    <col min="9734" max="9734" width="17.42578125" style="70" customWidth="1"/>
    <col min="9735" max="9984" width="9.140625" style="70"/>
    <col min="9985" max="9985" width="15" style="70" customWidth="1"/>
    <col min="9986" max="9986" width="16" style="70" customWidth="1"/>
    <col min="9987" max="9987" width="16.140625" style="70" customWidth="1"/>
    <col min="9988" max="9988" width="14.28515625" style="70" customWidth="1"/>
    <col min="9989" max="9989" width="9.5703125" style="70" customWidth="1"/>
    <col min="9990" max="9990" width="17.42578125" style="70" customWidth="1"/>
    <col min="9991" max="10240" width="9.140625" style="70"/>
    <col min="10241" max="10241" width="15" style="70" customWidth="1"/>
    <col min="10242" max="10242" width="16" style="70" customWidth="1"/>
    <col min="10243" max="10243" width="16.140625" style="70" customWidth="1"/>
    <col min="10244" max="10244" width="14.28515625" style="70" customWidth="1"/>
    <col min="10245" max="10245" width="9.5703125" style="70" customWidth="1"/>
    <col min="10246" max="10246" width="17.42578125" style="70" customWidth="1"/>
    <col min="10247" max="10496" width="9.140625" style="70"/>
    <col min="10497" max="10497" width="15" style="70" customWidth="1"/>
    <col min="10498" max="10498" width="16" style="70" customWidth="1"/>
    <col min="10499" max="10499" width="16.140625" style="70" customWidth="1"/>
    <col min="10500" max="10500" width="14.28515625" style="70" customWidth="1"/>
    <col min="10501" max="10501" width="9.5703125" style="70" customWidth="1"/>
    <col min="10502" max="10502" width="17.42578125" style="70" customWidth="1"/>
    <col min="10503" max="10752" width="9.140625" style="70"/>
    <col min="10753" max="10753" width="15" style="70" customWidth="1"/>
    <col min="10754" max="10754" width="16" style="70" customWidth="1"/>
    <col min="10755" max="10755" width="16.140625" style="70" customWidth="1"/>
    <col min="10756" max="10756" width="14.28515625" style="70" customWidth="1"/>
    <col min="10757" max="10757" width="9.5703125" style="70" customWidth="1"/>
    <col min="10758" max="10758" width="17.42578125" style="70" customWidth="1"/>
    <col min="10759" max="11008" width="9.140625" style="70"/>
    <col min="11009" max="11009" width="15" style="70" customWidth="1"/>
    <col min="11010" max="11010" width="16" style="70" customWidth="1"/>
    <col min="11011" max="11011" width="16.140625" style="70" customWidth="1"/>
    <col min="11012" max="11012" width="14.28515625" style="70" customWidth="1"/>
    <col min="11013" max="11013" width="9.5703125" style="70" customWidth="1"/>
    <col min="11014" max="11014" width="17.42578125" style="70" customWidth="1"/>
    <col min="11015" max="11264" width="9.140625" style="70"/>
    <col min="11265" max="11265" width="15" style="70" customWidth="1"/>
    <col min="11266" max="11266" width="16" style="70" customWidth="1"/>
    <col min="11267" max="11267" width="16.140625" style="70" customWidth="1"/>
    <col min="11268" max="11268" width="14.28515625" style="70" customWidth="1"/>
    <col min="11269" max="11269" width="9.5703125" style="70" customWidth="1"/>
    <col min="11270" max="11270" width="17.42578125" style="70" customWidth="1"/>
    <col min="11271" max="11520" width="9.140625" style="70"/>
    <col min="11521" max="11521" width="15" style="70" customWidth="1"/>
    <col min="11522" max="11522" width="16" style="70" customWidth="1"/>
    <col min="11523" max="11523" width="16.140625" style="70" customWidth="1"/>
    <col min="11524" max="11524" width="14.28515625" style="70" customWidth="1"/>
    <col min="11525" max="11525" width="9.5703125" style="70" customWidth="1"/>
    <col min="11526" max="11526" width="17.42578125" style="70" customWidth="1"/>
    <col min="11527" max="11776" width="9.140625" style="70"/>
    <col min="11777" max="11777" width="15" style="70" customWidth="1"/>
    <col min="11778" max="11778" width="16" style="70" customWidth="1"/>
    <col min="11779" max="11779" width="16.140625" style="70" customWidth="1"/>
    <col min="11780" max="11780" width="14.28515625" style="70" customWidth="1"/>
    <col min="11781" max="11781" width="9.5703125" style="70" customWidth="1"/>
    <col min="11782" max="11782" width="17.42578125" style="70" customWidth="1"/>
    <col min="11783" max="12032" width="9.140625" style="70"/>
    <col min="12033" max="12033" width="15" style="70" customWidth="1"/>
    <col min="12034" max="12034" width="16" style="70" customWidth="1"/>
    <col min="12035" max="12035" width="16.140625" style="70" customWidth="1"/>
    <col min="12036" max="12036" width="14.28515625" style="70" customWidth="1"/>
    <col min="12037" max="12037" width="9.5703125" style="70" customWidth="1"/>
    <col min="12038" max="12038" width="17.42578125" style="70" customWidth="1"/>
    <col min="12039" max="12288" width="9.140625" style="70"/>
    <col min="12289" max="12289" width="15" style="70" customWidth="1"/>
    <col min="12290" max="12290" width="16" style="70" customWidth="1"/>
    <col min="12291" max="12291" width="16.140625" style="70" customWidth="1"/>
    <col min="12292" max="12292" width="14.28515625" style="70" customWidth="1"/>
    <col min="12293" max="12293" width="9.5703125" style="70" customWidth="1"/>
    <col min="12294" max="12294" width="17.42578125" style="70" customWidth="1"/>
    <col min="12295" max="12544" width="9.140625" style="70"/>
    <col min="12545" max="12545" width="15" style="70" customWidth="1"/>
    <col min="12546" max="12546" width="16" style="70" customWidth="1"/>
    <col min="12547" max="12547" width="16.140625" style="70" customWidth="1"/>
    <col min="12548" max="12548" width="14.28515625" style="70" customWidth="1"/>
    <col min="12549" max="12549" width="9.5703125" style="70" customWidth="1"/>
    <col min="12550" max="12550" width="17.42578125" style="70" customWidth="1"/>
    <col min="12551" max="12800" width="9.140625" style="70"/>
    <col min="12801" max="12801" width="15" style="70" customWidth="1"/>
    <col min="12802" max="12802" width="16" style="70" customWidth="1"/>
    <col min="12803" max="12803" width="16.140625" style="70" customWidth="1"/>
    <col min="12804" max="12804" width="14.28515625" style="70" customWidth="1"/>
    <col min="12805" max="12805" width="9.5703125" style="70" customWidth="1"/>
    <col min="12806" max="12806" width="17.42578125" style="70" customWidth="1"/>
    <col min="12807" max="13056" width="9.140625" style="70"/>
    <col min="13057" max="13057" width="15" style="70" customWidth="1"/>
    <col min="13058" max="13058" width="16" style="70" customWidth="1"/>
    <col min="13059" max="13059" width="16.140625" style="70" customWidth="1"/>
    <col min="13060" max="13060" width="14.28515625" style="70" customWidth="1"/>
    <col min="13061" max="13061" width="9.5703125" style="70" customWidth="1"/>
    <col min="13062" max="13062" width="17.42578125" style="70" customWidth="1"/>
    <col min="13063" max="13312" width="9.140625" style="70"/>
    <col min="13313" max="13313" width="15" style="70" customWidth="1"/>
    <col min="13314" max="13314" width="16" style="70" customWidth="1"/>
    <col min="13315" max="13315" width="16.140625" style="70" customWidth="1"/>
    <col min="13316" max="13316" width="14.28515625" style="70" customWidth="1"/>
    <col min="13317" max="13317" width="9.5703125" style="70" customWidth="1"/>
    <col min="13318" max="13318" width="17.42578125" style="70" customWidth="1"/>
    <col min="13319" max="13568" width="9.140625" style="70"/>
    <col min="13569" max="13569" width="15" style="70" customWidth="1"/>
    <col min="13570" max="13570" width="16" style="70" customWidth="1"/>
    <col min="13571" max="13571" width="16.140625" style="70" customWidth="1"/>
    <col min="13572" max="13572" width="14.28515625" style="70" customWidth="1"/>
    <col min="13573" max="13573" width="9.5703125" style="70" customWidth="1"/>
    <col min="13574" max="13574" width="17.42578125" style="70" customWidth="1"/>
    <col min="13575" max="13824" width="9.140625" style="70"/>
    <col min="13825" max="13825" width="15" style="70" customWidth="1"/>
    <col min="13826" max="13826" width="16" style="70" customWidth="1"/>
    <col min="13827" max="13827" width="16.140625" style="70" customWidth="1"/>
    <col min="13828" max="13828" width="14.28515625" style="70" customWidth="1"/>
    <col min="13829" max="13829" width="9.5703125" style="70" customWidth="1"/>
    <col min="13830" max="13830" width="17.42578125" style="70" customWidth="1"/>
    <col min="13831" max="14080" width="9.140625" style="70"/>
    <col min="14081" max="14081" width="15" style="70" customWidth="1"/>
    <col min="14082" max="14082" width="16" style="70" customWidth="1"/>
    <col min="14083" max="14083" width="16.140625" style="70" customWidth="1"/>
    <col min="14084" max="14084" width="14.28515625" style="70" customWidth="1"/>
    <col min="14085" max="14085" width="9.5703125" style="70" customWidth="1"/>
    <col min="14086" max="14086" width="17.42578125" style="70" customWidth="1"/>
    <col min="14087" max="14336" width="9.140625" style="70"/>
    <col min="14337" max="14337" width="15" style="70" customWidth="1"/>
    <col min="14338" max="14338" width="16" style="70" customWidth="1"/>
    <col min="14339" max="14339" width="16.140625" style="70" customWidth="1"/>
    <col min="14340" max="14340" width="14.28515625" style="70" customWidth="1"/>
    <col min="14341" max="14341" width="9.5703125" style="70" customWidth="1"/>
    <col min="14342" max="14342" width="17.42578125" style="70" customWidth="1"/>
    <col min="14343" max="14592" width="9.140625" style="70"/>
    <col min="14593" max="14593" width="15" style="70" customWidth="1"/>
    <col min="14594" max="14594" width="16" style="70" customWidth="1"/>
    <col min="14595" max="14595" width="16.140625" style="70" customWidth="1"/>
    <col min="14596" max="14596" width="14.28515625" style="70" customWidth="1"/>
    <col min="14597" max="14597" width="9.5703125" style="70" customWidth="1"/>
    <col min="14598" max="14598" width="17.42578125" style="70" customWidth="1"/>
    <col min="14599" max="14848" width="9.140625" style="70"/>
    <col min="14849" max="14849" width="15" style="70" customWidth="1"/>
    <col min="14850" max="14850" width="16" style="70" customWidth="1"/>
    <col min="14851" max="14851" width="16.140625" style="70" customWidth="1"/>
    <col min="14852" max="14852" width="14.28515625" style="70" customWidth="1"/>
    <col min="14853" max="14853" width="9.5703125" style="70" customWidth="1"/>
    <col min="14854" max="14854" width="17.42578125" style="70" customWidth="1"/>
    <col min="14855" max="15104" width="9.140625" style="70"/>
    <col min="15105" max="15105" width="15" style="70" customWidth="1"/>
    <col min="15106" max="15106" width="16" style="70" customWidth="1"/>
    <col min="15107" max="15107" width="16.140625" style="70" customWidth="1"/>
    <col min="15108" max="15108" width="14.28515625" style="70" customWidth="1"/>
    <col min="15109" max="15109" width="9.5703125" style="70" customWidth="1"/>
    <col min="15110" max="15110" width="17.42578125" style="70" customWidth="1"/>
    <col min="15111" max="15360" width="9.140625" style="70"/>
    <col min="15361" max="15361" width="15" style="70" customWidth="1"/>
    <col min="15362" max="15362" width="16" style="70" customWidth="1"/>
    <col min="15363" max="15363" width="16.140625" style="70" customWidth="1"/>
    <col min="15364" max="15364" width="14.28515625" style="70" customWidth="1"/>
    <col min="15365" max="15365" width="9.5703125" style="70" customWidth="1"/>
    <col min="15366" max="15366" width="17.42578125" style="70" customWidth="1"/>
    <col min="15367" max="15616" width="9.140625" style="70"/>
    <col min="15617" max="15617" width="15" style="70" customWidth="1"/>
    <col min="15618" max="15618" width="16" style="70" customWidth="1"/>
    <col min="15619" max="15619" width="16.140625" style="70" customWidth="1"/>
    <col min="15620" max="15620" width="14.28515625" style="70" customWidth="1"/>
    <col min="15621" max="15621" width="9.5703125" style="70" customWidth="1"/>
    <col min="15622" max="15622" width="17.42578125" style="70" customWidth="1"/>
    <col min="15623" max="15872" width="9.140625" style="70"/>
    <col min="15873" max="15873" width="15" style="70" customWidth="1"/>
    <col min="15874" max="15874" width="16" style="70" customWidth="1"/>
    <col min="15875" max="15875" width="16.140625" style="70" customWidth="1"/>
    <col min="15876" max="15876" width="14.28515625" style="70" customWidth="1"/>
    <col min="15877" max="15877" width="9.5703125" style="70" customWidth="1"/>
    <col min="15878" max="15878" width="17.42578125" style="70" customWidth="1"/>
    <col min="15879" max="16128" width="9.140625" style="70"/>
    <col min="16129" max="16129" width="15" style="70" customWidth="1"/>
    <col min="16130" max="16130" width="16" style="70" customWidth="1"/>
    <col min="16131" max="16131" width="16.140625" style="70" customWidth="1"/>
    <col min="16132" max="16132" width="14.28515625" style="70" customWidth="1"/>
    <col min="16133" max="16133" width="9.5703125" style="70" customWidth="1"/>
    <col min="16134" max="16134" width="17.42578125" style="70" customWidth="1"/>
    <col min="16135" max="16384" width="9.140625" style="70"/>
  </cols>
  <sheetData>
    <row r="1" spans="1:13">
      <c r="A1" s="68" t="s">
        <v>79</v>
      </c>
      <c r="B1" s="69"/>
      <c r="C1" s="69"/>
      <c r="D1" s="69"/>
      <c r="E1" s="69"/>
      <c r="F1" s="69"/>
    </row>
    <row r="2" spans="1:13">
      <c r="A2" s="71" t="s">
        <v>80</v>
      </c>
      <c r="B2" s="71"/>
      <c r="C2" s="71"/>
      <c r="D2" s="71"/>
      <c r="E2" s="71"/>
      <c r="F2" s="71"/>
    </row>
    <row r="3" spans="1:13" ht="13.5" customHeight="1">
      <c r="A3" s="71"/>
      <c r="B3" s="71"/>
      <c r="C3" s="71"/>
      <c r="D3" s="71"/>
      <c r="E3" s="71"/>
      <c r="F3" s="71"/>
    </row>
    <row r="4" spans="1:13" ht="13.5" customHeight="1">
      <c r="A4" s="72" t="s">
        <v>81</v>
      </c>
      <c r="B4" s="72" t="s">
        <v>82</v>
      </c>
      <c r="C4" s="72" t="s">
        <v>83</v>
      </c>
      <c r="D4" s="72" t="s">
        <v>84</v>
      </c>
      <c r="E4" s="72" t="s">
        <v>85</v>
      </c>
      <c r="F4" s="72" t="s">
        <v>86</v>
      </c>
    </row>
    <row r="5" spans="1:13" s="74" customFormat="1" ht="44.25" customHeight="1">
      <c r="A5" s="73"/>
      <c r="B5" s="73"/>
      <c r="C5" s="73"/>
      <c r="D5" s="73"/>
      <c r="E5" s="73"/>
      <c r="F5" s="73"/>
    </row>
    <row r="6" spans="1:13" s="76" customFormat="1" ht="2.25" customHeight="1">
      <c r="A6" s="73"/>
      <c r="B6" s="75"/>
      <c r="C6" s="73"/>
      <c r="D6" s="73"/>
      <c r="E6" s="73"/>
      <c r="F6" s="73"/>
    </row>
    <row r="7" spans="1:13" s="76" customFormat="1" ht="13.5" customHeight="1">
      <c r="A7" s="77" t="s">
        <v>87</v>
      </c>
      <c r="B7" s="78">
        <v>1043</v>
      </c>
      <c r="C7" s="79">
        <v>18</v>
      </c>
      <c r="D7" s="79">
        <v>13</v>
      </c>
      <c r="E7" s="79">
        <v>8</v>
      </c>
      <c r="F7" s="80">
        <f>D7/B7*10000</f>
        <v>124.64046021093002</v>
      </c>
      <c r="K7" s="81"/>
      <c r="L7" s="82"/>
      <c r="M7" s="82"/>
    </row>
    <row r="8" spans="1:13" s="76" customFormat="1" ht="13.5" customHeight="1">
      <c r="A8" s="83" t="s">
        <v>88</v>
      </c>
      <c r="B8" s="78">
        <v>1329</v>
      </c>
      <c r="C8" s="84">
        <v>50</v>
      </c>
      <c r="D8" s="84">
        <v>45</v>
      </c>
      <c r="E8" s="84">
        <v>29</v>
      </c>
      <c r="F8" s="85">
        <f t="shared" ref="F8:F21" si="0">D8/B8*10000</f>
        <v>338.60045146726867</v>
      </c>
      <c r="K8" s="81"/>
      <c r="L8" s="82"/>
      <c r="M8" s="82"/>
    </row>
    <row r="9" spans="1:13" s="76" customFormat="1" ht="13.5" customHeight="1">
      <c r="A9" s="83" t="s">
        <v>89</v>
      </c>
      <c r="B9" s="78">
        <v>1028</v>
      </c>
      <c r="C9" s="84">
        <v>57</v>
      </c>
      <c r="D9" s="84">
        <v>48</v>
      </c>
      <c r="E9" s="84">
        <v>17</v>
      </c>
      <c r="F9" s="85">
        <f t="shared" si="0"/>
        <v>466.9260700389105</v>
      </c>
      <c r="K9" s="81"/>
      <c r="L9" s="82"/>
      <c r="M9" s="82"/>
    </row>
    <row r="10" spans="1:13" s="76" customFormat="1" ht="13.5" customHeight="1">
      <c r="A10" s="83" t="s">
        <v>90</v>
      </c>
      <c r="B10" s="78">
        <v>660</v>
      </c>
      <c r="C10" s="84">
        <v>8</v>
      </c>
      <c r="D10" s="84">
        <v>9</v>
      </c>
      <c r="E10" s="84">
        <v>4</v>
      </c>
      <c r="F10" s="85">
        <f t="shared" si="0"/>
        <v>136.36363636363635</v>
      </c>
      <c r="K10" s="81"/>
      <c r="L10" s="82"/>
      <c r="M10" s="82"/>
    </row>
    <row r="11" spans="1:13" s="76" customFormat="1" ht="13.5" customHeight="1">
      <c r="A11" s="83" t="s">
        <v>91</v>
      </c>
      <c r="B11" s="78">
        <v>751</v>
      </c>
      <c r="C11" s="84">
        <v>61</v>
      </c>
      <c r="D11" s="84">
        <v>42</v>
      </c>
      <c r="E11" s="84">
        <v>21</v>
      </c>
      <c r="F11" s="85">
        <f>D11/B11*10000</f>
        <v>559.25432756324903</v>
      </c>
      <c r="K11" s="81"/>
      <c r="L11" s="82"/>
      <c r="M11" s="82"/>
    </row>
    <row r="12" spans="1:13" s="76" customFormat="1" ht="13.5" customHeight="1">
      <c r="A12" s="83" t="s">
        <v>92</v>
      </c>
      <c r="B12" s="78">
        <v>976</v>
      </c>
      <c r="C12" s="84">
        <v>73</v>
      </c>
      <c r="D12" s="84">
        <v>83</v>
      </c>
      <c r="E12" s="84">
        <v>51</v>
      </c>
      <c r="F12" s="85">
        <f t="shared" si="0"/>
        <v>850.4098360655737</v>
      </c>
      <c r="K12" s="81"/>
      <c r="L12" s="82"/>
      <c r="M12" s="82"/>
    </row>
    <row r="13" spans="1:13" s="76" customFormat="1" ht="13.5" customHeight="1">
      <c r="A13" s="83" t="s">
        <v>93</v>
      </c>
      <c r="B13" s="78">
        <v>1403</v>
      </c>
      <c r="C13" s="84">
        <v>13</v>
      </c>
      <c r="D13" s="84">
        <v>38</v>
      </c>
      <c r="E13" s="84">
        <v>18</v>
      </c>
      <c r="F13" s="85">
        <f t="shared" si="0"/>
        <v>270.84818246614401</v>
      </c>
      <c r="K13" s="81"/>
      <c r="L13" s="82"/>
      <c r="M13" s="82"/>
    </row>
    <row r="14" spans="1:13" s="76" customFormat="1" ht="13.5" customHeight="1">
      <c r="A14" s="83" t="s">
        <v>94</v>
      </c>
      <c r="B14" s="78">
        <v>1544</v>
      </c>
      <c r="C14" s="84">
        <v>25</v>
      </c>
      <c r="D14" s="84">
        <v>20</v>
      </c>
      <c r="E14" s="84">
        <v>11</v>
      </c>
      <c r="F14" s="85">
        <f t="shared" si="0"/>
        <v>129.53367875647669</v>
      </c>
      <c r="K14" s="81"/>
      <c r="L14" s="82"/>
      <c r="M14" s="82"/>
    </row>
    <row r="15" spans="1:13" s="76" customFormat="1" ht="13.5" customHeight="1">
      <c r="A15" s="83" t="s">
        <v>95</v>
      </c>
      <c r="B15" s="78">
        <v>1556</v>
      </c>
      <c r="C15" s="84">
        <v>25</v>
      </c>
      <c r="D15" s="84">
        <v>15</v>
      </c>
      <c r="E15" s="84">
        <v>6</v>
      </c>
      <c r="F15" s="85">
        <f t="shared" si="0"/>
        <v>96.401028277634964</v>
      </c>
      <c r="K15" s="81"/>
      <c r="L15" s="82"/>
      <c r="M15" s="82"/>
    </row>
    <row r="16" spans="1:13" s="76" customFormat="1" ht="13.5" customHeight="1">
      <c r="A16" s="83" t="s">
        <v>96</v>
      </c>
      <c r="B16" s="78">
        <v>1257</v>
      </c>
      <c r="C16" s="84">
        <v>30</v>
      </c>
      <c r="D16" s="84">
        <v>60</v>
      </c>
      <c r="E16" s="84">
        <v>29</v>
      </c>
      <c r="F16" s="85">
        <f t="shared" si="0"/>
        <v>477.326968973747</v>
      </c>
      <c r="K16" s="81"/>
      <c r="L16" s="82"/>
      <c r="M16" s="82"/>
    </row>
    <row r="17" spans="1:13" s="76" customFormat="1" ht="13.5" customHeight="1">
      <c r="A17" s="83" t="s">
        <v>97</v>
      </c>
      <c r="B17" s="78">
        <v>1438</v>
      </c>
      <c r="C17" s="84">
        <v>34</v>
      </c>
      <c r="D17" s="84">
        <v>21</v>
      </c>
      <c r="E17" s="84">
        <v>8</v>
      </c>
      <c r="F17" s="85">
        <f t="shared" si="0"/>
        <v>146.03616133518776</v>
      </c>
      <c r="K17" s="81"/>
      <c r="L17" s="82"/>
      <c r="M17" s="82"/>
    </row>
    <row r="18" spans="1:13" s="76" customFormat="1" ht="13.5" customHeight="1">
      <c r="A18" s="83" t="s">
        <v>98</v>
      </c>
      <c r="B18" s="78">
        <v>1528</v>
      </c>
      <c r="C18" s="84">
        <v>57</v>
      </c>
      <c r="D18" s="84">
        <v>55</v>
      </c>
      <c r="E18" s="84">
        <v>27</v>
      </c>
      <c r="F18" s="85">
        <f t="shared" si="0"/>
        <v>359.9476439790576</v>
      </c>
      <c r="K18" s="81"/>
      <c r="L18" s="82"/>
      <c r="M18" s="82"/>
    </row>
    <row r="19" spans="1:13" s="76" customFormat="1" ht="13.5" customHeight="1">
      <c r="A19" s="83" t="s">
        <v>99</v>
      </c>
      <c r="B19" s="78">
        <v>3767</v>
      </c>
      <c r="C19" s="84">
        <v>66</v>
      </c>
      <c r="D19" s="84">
        <v>75</v>
      </c>
      <c r="E19" s="84">
        <v>45</v>
      </c>
      <c r="F19" s="85">
        <f t="shared" si="0"/>
        <v>199.09742500663657</v>
      </c>
      <c r="K19" s="81"/>
      <c r="L19" s="82"/>
      <c r="M19" s="82"/>
    </row>
    <row r="20" spans="1:13" s="76" customFormat="1" ht="13.5" customHeight="1">
      <c r="A20" s="83" t="s">
        <v>100</v>
      </c>
      <c r="B20" s="78">
        <v>9506</v>
      </c>
      <c r="C20" s="84">
        <v>216</v>
      </c>
      <c r="D20" s="84">
        <v>189</v>
      </c>
      <c r="E20" s="84">
        <v>97</v>
      </c>
      <c r="F20" s="85">
        <f t="shared" si="0"/>
        <v>198.82179675994107</v>
      </c>
      <c r="K20" s="81"/>
      <c r="L20" s="82"/>
      <c r="M20" s="82"/>
    </row>
    <row r="21" spans="1:13" s="76" customFormat="1" ht="13.5" customHeight="1">
      <c r="A21" s="83" t="s">
        <v>101</v>
      </c>
      <c r="B21" s="78">
        <v>1947</v>
      </c>
      <c r="C21" s="84">
        <v>29</v>
      </c>
      <c r="D21" s="84">
        <v>47</v>
      </c>
      <c r="E21" s="84">
        <v>34</v>
      </c>
      <c r="F21" s="85">
        <f t="shared" si="0"/>
        <v>241.39702105803804</v>
      </c>
      <c r="K21" s="81"/>
      <c r="L21" s="82"/>
      <c r="M21" s="82"/>
    </row>
    <row r="22" spans="1:13" ht="13.5" customHeight="1">
      <c r="A22" s="86" t="s">
        <v>102</v>
      </c>
      <c r="B22" s="86">
        <f>SUM(B7:B21)</f>
        <v>29733</v>
      </c>
      <c r="C22" s="86">
        <f>SUM(C7:C21)</f>
        <v>762</v>
      </c>
      <c r="D22" s="86">
        <f>SUM(D7:D21)</f>
        <v>760</v>
      </c>
      <c r="E22" s="86">
        <f>SUM(E7:E21)</f>
        <v>405</v>
      </c>
      <c r="F22" s="86">
        <f>D22/B22*10000</f>
        <v>255.60824672922342</v>
      </c>
    </row>
    <row r="23" spans="1:13" ht="13.5" customHeight="1"/>
    <row r="32" spans="1:13">
      <c r="B32" s="88"/>
      <c r="C32" s="88"/>
    </row>
    <row r="33" spans="2:3">
      <c r="B33" s="88"/>
      <c r="C33" s="88"/>
    </row>
    <row r="34" spans="2:3">
      <c r="B34" s="88"/>
      <c r="C34" s="88"/>
    </row>
    <row r="35" spans="2:3">
      <c r="B35" s="88"/>
      <c r="C35" s="88"/>
    </row>
    <row r="36" spans="2:3">
      <c r="B36" s="88"/>
      <c r="C36" s="88"/>
    </row>
    <row r="37" spans="2:3">
      <c r="B37" s="88"/>
      <c r="C37" s="88"/>
    </row>
    <row r="38" spans="2:3">
      <c r="B38" s="88"/>
      <c r="C38" s="88"/>
    </row>
    <row r="39" spans="2:3">
      <c r="B39" s="88"/>
      <c r="C39" s="88"/>
    </row>
    <row r="40" spans="2:3">
      <c r="B40" s="88"/>
      <c r="C40" s="88"/>
    </row>
    <row r="41" spans="2:3">
      <c r="B41" s="88"/>
      <c r="C41" s="88"/>
    </row>
    <row r="42" spans="2:3">
      <c r="B42" s="88"/>
      <c r="C42" s="88"/>
    </row>
    <row r="43" spans="2:3">
      <c r="B43" s="88"/>
      <c r="C43" s="88"/>
    </row>
    <row r="44" spans="2:3">
      <c r="B44" s="88"/>
      <c r="C44" s="88"/>
    </row>
    <row r="45" spans="2:3">
      <c r="B45" s="88"/>
      <c r="C45" s="88"/>
    </row>
    <row r="46" spans="2:3">
      <c r="B46" s="88"/>
      <c r="C46" s="88"/>
    </row>
    <row r="47" spans="2:3">
      <c r="B47" s="88"/>
      <c r="C47" s="88"/>
    </row>
    <row r="48" spans="2:3">
      <c r="B48" s="88"/>
      <c r="C48" s="88"/>
    </row>
  </sheetData>
  <mergeCells count="7">
    <mergeCell ref="A1:F1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4:C61"/>
  <sheetViews>
    <sheetView tabSelected="1" topLeftCell="A28" workbookViewId="0">
      <selection activeCell="H56" sqref="H56"/>
    </sheetView>
  </sheetViews>
  <sheetFormatPr defaultRowHeight="15"/>
  <cols>
    <col min="1" max="1" width="56.28515625" customWidth="1"/>
    <col min="2" max="2" width="16.7109375" customWidth="1"/>
    <col min="3" max="3" width="20.42578125" customWidth="1"/>
    <col min="257" max="257" width="56.28515625" customWidth="1"/>
    <col min="258" max="258" width="16.7109375" customWidth="1"/>
    <col min="259" max="259" width="20.42578125" customWidth="1"/>
    <col min="513" max="513" width="56.28515625" customWidth="1"/>
    <col min="514" max="514" width="16.7109375" customWidth="1"/>
    <col min="515" max="515" width="20.42578125" customWidth="1"/>
    <col min="769" max="769" width="56.28515625" customWidth="1"/>
    <col min="770" max="770" width="16.7109375" customWidth="1"/>
    <col min="771" max="771" width="20.42578125" customWidth="1"/>
    <col min="1025" max="1025" width="56.28515625" customWidth="1"/>
    <col min="1026" max="1026" width="16.7109375" customWidth="1"/>
    <col min="1027" max="1027" width="20.42578125" customWidth="1"/>
    <col min="1281" max="1281" width="56.28515625" customWidth="1"/>
    <col min="1282" max="1282" width="16.7109375" customWidth="1"/>
    <col min="1283" max="1283" width="20.42578125" customWidth="1"/>
    <col min="1537" max="1537" width="56.28515625" customWidth="1"/>
    <col min="1538" max="1538" width="16.7109375" customWidth="1"/>
    <col min="1539" max="1539" width="20.42578125" customWidth="1"/>
    <col min="1793" max="1793" width="56.28515625" customWidth="1"/>
    <col min="1794" max="1794" width="16.7109375" customWidth="1"/>
    <col min="1795" max="1795" width="20.42578125" customWidth="1"/>
    <col min="2049" max="2049" width="56.28515625" customWidth="1"/>
    <col min="2050" max="2050" width="16.7109375" customWidth="1"/>
    <col min="2051" max="2051" width="20.42578125" customWidth="1"/>
    <col min="2305" max="2305" width="56.28515625" customWidth="1"/>
    <col min="2306" max="2306" width="16.7109375" customWidth="1"/>
    <col min="2307" max="2307" width="20.42578125" customWidth="1"/>
    <col min="2561" max="2561" width="56.28515625" customWidth="1"/>
    <col min="2562" max="2562" width="16.7109375" customWidth="1"/>
    <col min="2563" max="2563" width="20.42578125" customWidth="1"/>
    <col min="2817" max="2817" width="56.28515625" customWidth="1"/>
    <col min="2818" max="2818" width="16.7109375" customWidth="1"/>
    <col min="2819" max="2819" width="20.42578125" customWidth="1"/>
    <col min="3073" max="3073" width="56.28515625" customWidth="1"/>
    <col min="3074" max="3074" width="16.7109375" customWidth="1"/>
    <col min="3075" max="3075" width="20.42578125" customWidth="1"/>
    <col min="3329" max="3329" width="56.28515625" customWidth="1"/>
    <col min="3330" max="3330" width="16.7109375" customWidth="1"/>
    <col min="3331" max="3331" width="20.42578125" customWidth="1"/>
    <col min="3585" max="3585" width="56.28515625" customWidth="1"/>
    <col min="3586" max="3586" width="16.7109375" customWidth="1"/>
    <col min="3587" max="3587" width="20.42578125" customWidth="1"/>
    <col min="3841" max="3841" width="56.28515625" customWidth="1"/>
    <col min="3842" max="3842" width="16.7109375" customWidth="1"/>
    <col min="3843" max="3843" width="20.42578125" customWidth="1"/>
    <col min="4097" max="4097" width="56.28515625" customWidth="1"/>
    <col min="4098" max="4098" width="16.7109375" customWidth="1"/>
    <col min="4099" max="4099" width="20.42578125" customWidth="1"/>
    <col min="4353" max="4353" width="56.28515625" customWidth="1"/>
    <col min="4354" max="4354" width="16.7109375" customWidth="1"/>
    <col min="4355" max="4355" width="20.42578125" customWidth="1"/>
    <col min="4609" max="4609" width="56.28515625" customWidth="1"/>
    <col min="4610" max="4610" width="16.7109375" customWidth="1"/>
    <col min="4611" max="4611" width="20.42578125" customWidth="1"/>
    <col min="4865" max="4865" width="56.28515625" customWidth="1"/>
    <col min="4866" max="4866" width="16.7109375" customWidth="1"/>
    <col min="4867" max="4867" width="20.42578125" customWidth="1"/>
    <col min="5121" max="5121" width="56.28515625" customWidth="1"/>
    <col min="5122" max="5122" width="16.7109375" customWidth="1"/>
    <col min="5123" max="5123" width="20.42578125" customWidth="1"/>
    <col min="5377" max="5377" width="56.28515625" customWidth="1"/>
    <col min="5378" max="5378" width="16.7109375" customWidth="1"/>
    <col min="5379" max="5379" width="20.42578125" customWidth="1"/>
    <col min="5633" max="5633" width="56.28515625" customWidth="1"/>
    <col min="5634" max="5634" width="16.7109375" customWidth="1"/>
    <col min="5635" max="5635" width="20.42578125" customWidth="1"/>
    <col min="5889" max="5889" width="56.28515625" customWidth="1"/>
    <col min="5890" max="5890" width="16.7109375" customWidth="1"/>
    <col min="5891" max="5891" width="20.42578125" customWidth="1"/>
    <col min="6145" max="6145" width="56.28515625" customWidth="1"/>
    <col min="6146" max="6146" width="16.7109375" customWidth="1"/>
    <col min="6147" max="6147" width="20.42578125" customWidth="1"/>
    <col min="6401" max="6401" width="56.28515625" customWidth="1"/>
    <col min="6402" max="6402" width="16.7109375" customWidth="1"/>
    <col min="6403" max="6403" width="20.42578125" customWidth="1"/>
    <col min="6657" max="6657" width="56.28515625" customWidth="1"/>
    <col min="6658" max="6658" width="16.7109375" customWidth="1"/>
    <col min="6659" max="6659" width="20.42578125" customWidth="1"/>
    <col min="6913" max="6913" width="56.28515625" customWidth="1"/>
    <col min="6914" max="6914" width="16.7109375" customWidth="1"/>
    <col min="6915" max="6915" width="20.42578125" customWidth="1"/>
    <col min="7169" max="7169" width="56.28515625" customWidth="1"/>
    <col min="7170" max="7170" width="16.7109375" customWidth="1"/>
    <col min="7171" max="7171" width="20.42578125" customWidth="1"/>
    <col min="7425" max="7425" width="56.28515625" customWidth="1"/>
    <col min="7426" max="7426" width="16.7109375" customWidth="1"/>
    <col min="7427" max="7427" width="20.42578125" customWidth="1"/>
    <col min="7681" max="7681" width="56.28515625" customWidth="1"/>
    <col min="7682" max="7682" width="16.7109375" customWidth="1"/>
    <col min="7683" max="7683" width="20.42578125" customWidth="1"/>
    <col min="7937" max="7937" width="56.28515625" customWidth="1"/>
    <col min="7938" max="7938" width="16.7109375" customWidth="1"/>
    <col min="7939" max="7939" width="20.42578125" customWidth="1"/>
    <col min="8193" max="8193" width="56.28515625" customWidth="1"/>
    <col min="8194" max="8194" width="16.7109375" customWidth="1"/>
    <col min="8195" max="8195" width="20.42578125" customWidth="1"/>
    <col min="8449" max="8449" width="56.28515625" customWidth="1"/>
    <col min="8450" max="8450" width="16.7109375" customWidth="1"/>
    <col min="8451" max="8451" width="20.42578125" customWidth="1"/>
    <col min="8705" max="8705" width="56.28515625" customWidth="1"/>
    <col min="8706" max="8706" width="16.7109375" customWidth="1"/>
    <col min="8707" max="8707" width="20.42578125" customWidth="1"/>
    <col min="8961" max="8961" width="56.28515625" customWidth="1"/>
    <col min="8962" max="8962" width="16.7109375" customWidth="1"/>
    <col min="8963" max="8963" width="20.42578125" customWidth="1"/>
    <col min="9217" max="9217" width="56.28515625" customWidth="1"/>
    <col min="9218" max="9218" width="16.7109375" customWidth="1"/>
    <col min="9219" max="9219" width="20.42578125" customWidth="1"/>
    <col min="9473" max="9473" width="56.28515625" customWidth="1"/>
    <col min="9474" max="9474" width="16.7109375" customWidth="1"/>
    <col min="9475" max="9475" width="20.42578125" customWidth="1"/>
    <col min="9729" max="9729" width="56.28515625" customWidth="1"/>
    <col min="9730" max="9730" width="16.7109375" customWidth="1"/>
    <col min="9731" max="9731" width="20.42578125" customWidth="1"/>
    <col min="9985" max="9985" width="56.28515625" customWidth="1"/>
    <col min="9986" max="9986" width="16.7109375" customWidth="1"/>
    <col min="9987" max="9987" width="20.42578125" customWidth="1"/>
    <col min="10241" max="10241" width="56.28515625" customWidth="1"/>
    <col min="10242" max="10242" width="16.7109375" customWidth="1"/>
    <col min="10243" max="10243" width="20.42578125" customWidth="1"/>
    <col min="10497" max="10497" width="56.28515625" customWidth="1"/>
    <col min="10498" max="10498" width="16.7109375" customWidth="1"/>
    <col min="10499" max="10499" width="20.42578125" customWidth="1"/>
    <col min="10753" max="10753" width="56.28515625" customWidth="1"/>
    <col min="10754" max="10754" width="16.7109375" customWidth="1"/>
    <col min="10755" max="10755" width="20.42578125" customWidth="1"/>
    <col min="11009" max="11009" width="56.28515625" customWidth="1"/>
    <col min="11010" max="11010" width="16.7109375" customWidth="1"/>
    <col min="11011" max="11011" width="20.42578125" customWidth="1"/>
    <col min="11265" max="11265" width="56.28515625" customWidth="1"/>
    <col min="11266" max="11266" width="16.7109375" customWidth="1"/>
    <col min="11267" max="11267" width="20.42578125" customWidth="1"/>
    <col min="11521" max="11521" width="56.28515625" customWidth="1"/>
    <col min="11522" max="11522" width="16.7109375" customWidth="1"/>
    <col min="11523" max="11523" width="20.42578125" customWidth="1"/>
    <col min="11777" max="11777" width="56.28515625" customWidth="1"/>
    <col min="11778" max="11778" width="16.7109375" customWidth="1"/>
    <col min="11779" max="11779" width="20.42578125" customWidth="1"/>
    <col min="12033" max="12033" width="56.28515625" customWidth="1"/>
    <col min="12034" max="12034" width="16.7109375" customWidth="1"/>
    <col min="12035" max="12035" width="20.42578125" customWidth="1"/>
    <col min="12289" max="12289" width="56.28515625" customWidth="1"/>
    <col min="12290" max="12290" width="16.7109375" customWidth="1"/>
    <col min="12291" max="12291" width="20.42578125" customWidth="1"/>
    <col min="12545" max="12545" width="56.28515625" customWidth="1"/>
    <col min="12546" max="12546" width="16.7109375" customWidth="1"/>
    <col min="12547" max="12547" width="20.42578125" customWidth="1"/>
    <col min="12801" max="12801" width="56.28515625" customWidth="1"/>
    <col min="12802" max="12802" width="16.7109375" customWidth="1"/>
    <col min="12803" max="12803" width="20.42578125" customWidth="1"/>
    <col min="13057" max="13057" width="56.28515625" customWidth="1"/>
    <col min="13058" max="13058" width="16.7109375" customWidth="1"/>
    <col min="13059" max="13059" width="20.42578125" customWidth="1"/>
    <col min="13313" max="13313" width="56.28515625" customWidth="1"/>
    <col min="13314" max="13314" width="16.7109375" customWidth="1"/>
    <col min="13315" max="13315" width="20.42578125" customWidth="1"/>
    <col min="13569" max="13569" width="56.28515625" customWidth="1"/>
    <col min="13570" max="13570" width="16.7109375" customWidth="1"/>
    <col min="13571" max="13571" width="20.42578125" customWidth="1"/>
    <col min="13825" max="13825" width="56.28515625" customWidth="1"/>
    <col min="13826" max="13826" width="16.7109375" customWidth="1"/>
    <col min="13827" max="13827" width="20.42578125" customWidth="1"/>
    <col min="14081" max="14081" width="56.28515625" customWidth="1"/>
    <col min="14082" max="14082" width="16.7109375" customWidth="1"/>
    <col min="14083" max="14083" width="20.42578125" customWidth="1"/>
    <col min="14337" max="14337" width="56.28515625" customWidth="1"/>
    <col min="14338" max="14338" width="16.7109375" customWidth="1"/>
    <col min="14339" max="14339" width="20.42578125" customWidth="1"/>
    <col min="14593" max="14593" width="56.28515625" customWidth="1"/>
    <col min="14594" max="14594" width="16.7109375" customWidth="1"/>
    <col min="14595" max="14595" width="20.42578125" customWidth="1"/>
    <col min="14849" max="14849" width="56.28515625" customWidth="1"/>
    <col min="14850" max="14850" width="16.7109375" customWidth="1"/>
    <col min="14851" max="14851" width="20.42578125" customWidth="1"/>
    <col min="15105" max="15105" width="56.28515625" customWidth="1"/>
    <col min="15106" max="15106" width="16.7109375" customWidth="1"/>
    <col min="15107" max="15107" width="20.42578125" customWidth="1"/>
    <col min="15361" max="15361" width="56.28515625" customWidth="1"/>
    <col min="15362" max="15362" width="16.7109375" customWidth="1"/>
    <col min="15363" max="15363" width="20.42578125" customWidth="1"/>
    <col min="15617" max="15617" width="56.28515625" customWidth="1"/>
    <col min="15618" max="15618" width="16.7109375" customWidth="1"/>
    <col min="15619" max="15619" width="20.42578125" customWidth="1"/>
    <col min="15873" max="15873" width="56.28515625" customWidth="1"/>
    <col min="15874" max="15874" width="16.7109375" customWidth="1"/>
    <col min="15875" max="15875" width="20.42578125" customWidth="1"/>
    <col min="16129" max="16129" width="56.28515625" customWidth="1"/>
    <col min="16130" max="16130" width="16.7109375" customWidth="1"/>
    <col min="16131" max="16131" width="20.42578125" customWidth="1"/>
  </cols>
  <sheetData>
    <row r="34" spans="1:3" ht="13.5" customHeight="1"/>
    <row r="35" spans="1:3" ht="13.5" customHeight="1"/>
    <row r="36" spans="1:3" ht="12.75" customHeight="1"/>
    <row r="37" spans="1:3" ht="13.5" customHeight="1">
      <c r="A37" s="2" t="s">
        <v>103</v>
      </c>
      <c r="B37" s="2"/>
      <c r="C37" s="2"/>
    </row>
    <row r="38" spans="1:3" ht="12.75" customHeight="1">
      <c r="A38" s="89" t="s">
        <v>104</v>
      </c>
      <c r="B38" s="89"/>
      <c r="C38" s="89"/>
    </row>
    <row r="39" spans="1:3" ht="24" customHeight="1">
      <c r="A39" s="90" t="s">
        <v>105</v>
      </c>
      <c r="B39" s="91" t="s">
        <v>106</v>
      </c>
      <c r="C39" s="91" t="s">
        <v>107</v>
      </c>
    </row>
    <row r="40" spans="1:3" ht="13.5" customHeight="1">
      <c r="A40" s="92" t="s">
        <v>108</v>
      </c>
      <c r="B40" s="93">
        <v>185</v>
      </c>
      <c r="C40" s="90">
        <f>B40/B61*100</f>
        <v>37.678207739307531</v>
      </c>
    </row>
    <row r="41" spans="1:3" ht="13.5" customHeight="1">
      <c r="A41" s="92" t="s">
        <v>109</v>
      </c>
      <c r="B41" s="93">
        <v>3</v>
      </c>
      <c r="C41" s="90">
        <f>B41/B61*100</f>
        <v>0.61099796334012213</v>
      </c>
    </row>
    <row r="42" spans="1:3" ht="13.5" customHeight="1">
      <c r="A42" s="92" t="s">
        <v>110</v>
      </c>
      <c r="B42" s="93">
        <v>153</v>
      </c>
      <c r="C42" s="90">
        <f>B42/$B$61*100</f>
        <v>31.160896130346234</v>
      </c>
    </row>
    <row r="43" spans="1:3" ht="13.5" customHeight="1">
      <c r="A43" s="92" t="s">
        <v>111</v>
      </c>
      <c r="B43" s="93">
        <v>1</v>
      </c>
      <c r="C43" s="90">
        <f>B43/$B$61*100</f>
        <v>0.20366598778004072</v>
      </c>
    </row>
    <row r="44" spans="1:3" ht="13.5" customHeight="1">
      <c r="A44" s="92" t="s">
        <v>112</v>
      </c>
      <c r="B44" s="93">
        <v>1</v>
      </c>
      <c r="C44" s="90">
        <f>B44/$B$61*100</f>
        <v>0.20366598778004072</v>
      </c>
    </row>
    <row r="45" spans="1:3" ht="12" customHeight="1">
      <c r="A45" s="92" t="s">
        <v>113</v>
      </c>
      <c r="B45" s="93">
        <v>7</v>
      </c>
      <c r="C45" s="90">
        <f t="shared" ref="C45:C60" si="0">B45/$B$61*100</f>
        <v>1.4256619144602851</v>
      </c>
    </row>
    <row r="46" spans="1:3" ht="13.5" customHeight="1">
      <c r="A46" s="92" t="s">
        <v>114</v>
      </c>
      <c r="B46" s="93">
        <v>26</v>
      </c>
      <c r="C46" s="90">
        <f t="shared" si="0"/>
        <v>5.2953156822810588</v>
      </c>
    </row>
    <row r="47" spans="1:3" ht="13.5" customHeight="1">
      <c r="A47" s="92" t="s">
        <v>115</v>
      </c>
      <c r="B47" s="93">
        <v>0</v>
      </c>
      <c r="C47" s="90">
        <f t="shared" si="0"/>
        <v>0</v>
      </c>
    </row>
    <row r="48" spans="1:3" ht="13.5" customHeight="1">
      <c r="A48" s="92" t="s">
        <v>116</v>
      </c>
      <c r="B48" s="93">
        <v>35</v>
      </c>
      <c r="C48" s="90">
        <f t="shared" si="0"/>
        <v>7.1283095723014247</v>
      </c>
    </row>
    <row r="49" spans="1:3" ht="13.5" customHeight="1">
      <c r="A49" s="92" t="s">
        <v>117</v>
      </c>
      <c r="B49" s="93">
        <v>1</v>
      </c>
      <c r="C49" s="90">
        <f t="shared" si="0"/>
        <v>0.20366598778004072</v>
      </c>
    </row>
    <row r="50" spans="1:3" ht="13.5" customHeight="1">
      <c r="A50" s="92" t="s">
        <v>118</v>
      </c>
      <c r="B50" s="93">
        <v>6</v>
      </c>
      <c r="C50" s="90">
        <f t="shared" si="0"/>
        <v>1.2219959266802443</v>
      </c>
    </row>
    <row r="51" spans="1:3" ht="13.5" customHeight="1">
      <c r="A51" s="92" t="s">
        <v>119</v>
      </c>
      <c r="B51" s="93">
        <v>0</v>
      </c>
      <c r="C51" s="90">
        <f t="shared" si="0"/>
        <v>0</v>
      </c>
    </row>
    <row r="52" spans="1:3" ht="14.25" hidden="1" customHeight="1">
      <c r="A52" s="92" t="s">
        <v>120</v>
      </c>
      <c r="B52" s="93">
        <v>0</v>
      </c>
      <c r="C52" s="90">
        <f t="shared" si="0"/>
        <v>0</v>
      </c>
    </row>
    <row r="53" spans="1:3" ht="15" customHeight="1">
      <c r="A53" s="92" t="s">
        <v>121</v>
      </c>
      <c r="B53" s="93">
        <v>6</v>
      </c>
      <c r="C53" s="90">
        <f t="shared" si="0"/>
        <v>1.2219959266802443</v>
      </c>
    </row>
    <row r="54" spans="1:3" ht="15" customHeight="1">
      <c r="A54" s="92" t="s">
        <v>122</v>
      </c>
      <c r="B54" s="93">
        <v>8</v>
      </c>
      <c r="C54" s="90">
        <f t="shared" si="0"/>
        <v>1.6293279022403258</v>
      </c>
    </row>
    <row r="55" spans="1:3" ht="13.5" customHeight="1">
      <c r="A55" s="92" t="s">
        <v>123</v>
      </c>
      <c r="B55" s="93">
        <v>27</v>
      </c>
      <c r="C55" s="90">
        <f t="shared" si="0"/>
        <v>5.4989816700610996</v>
      </c>
    </row>
    <row r="56" spans="1:3" ht="15" customHeight="1">
      <c r="A56" s="92" t="s">
        <v>124</v>
      </c>
      <c r="B56" s="93">
        <v>4</v>
      </c>
      <c r="C56" s="90">
        <f t="shared" si="0"/>
        <v>0.81466395112016288</v>
      </c>
    </row>
    <row r="57" spans="1:3" ht="13.5" customHeight="1">
      <c r="A57" s="92" t="s">
        <v>125</v>
      </c>
      <c r="B57" s="93">
        <v>1</v>
      </c>
      <c r="C57" s="90">
        <f t="shared" si="0"/>
        <v>0.20366598778004072</v>
      </c>
    </row>
    <row r="58" spans="1:3" ht="13.5" customHeight="1">
      <c r="A58" s="92" t="s">
        <v>126</v>
      </c>
      <c r="B58" s="93">
        <v>23</v>
      </c>
      <c r="C58" s="90">
        <f t="shared" si="0"/>
        <v>4.6843177189409371</v>
      </c>
    </row>
    <row r="59" spans="1:3" ht="13.5" customHeight="1">
      <c r="A59" s="92" t="s">
        <v>127</v>
      </c>
      <c r="B59" s="93">
        <v>4</v>
      </c>
      <c r="C59" s="90">
        <f t="shared" si="0"/>
        <v>0.81466395112016288</v>
      </c>
    </row>
    <row r="60" spans="1:3" ht="12" customHeight="1">
      <c r="A60" s="92" t="s">
        <v>128</v>
      </c>
      <c r="B60" s="93">
        <v>0</v>
      </c>
      <c r="C60" s="90">
        <f t="shared" si="0"/>
        <v>0</v>
      </c>
    </row>
    <row r="61" spans="1:3" ht="13.5" customHeight="1">
      <c r="A61" s="91" t="s">
        <v>129</v>
      </c>
      <c r="B61" s="93">
        <f>SUM(B40:B60)</f>
        <v>491</v>
      </c>
      <c r="C61" s="90">
        <f>SUM(C40:C60)</f>
        <v>100.00000000000001</v>
      </c>
    </row>
  </sheetData>
  <mergeCells count="1">
    <mergeCell ref="A37:C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Y93"/>
  <sheetViews>
    <sheetView topLeftCell="A7" workbookViewId="0">
      <selection activeCell="R15" sqref="R15"/>
    </sheetView>
  </sheetViews>
  <sheetFormatPr defaultRowHeight="11.25"/>
  <cols>
    <col min="1" max="9" width="9.140625" style="433"/>
    <col min="10" max="10" width="4.85546875" style="433" customWidth="1"/>
    <col min="11" max="11" width="6.7109375" style="433" customWidth="1"/>
    <col min="12" max="12" width="31.42578125" style="433" customWidth="1"/>
    <col min="13" max="13" width="9" style="433" customWidth="1"/>
    <col min="14" max="14" width="7.7109375" style="433" customWidth="1"/>
    <col min="15" max="16384" width="9.140625" style="433"/>
  </cols>
  <sheetData>
    <row r="1" spans="10:25">
      <c r="J1" s="509" t="s">
        <v>438</v>
      </c>
      <c r="K1" s="509"/>
      <c r="L1" s="509"/>
      <c r="M1" s="509"/>
      <c r="N1" s="509"/>
    </row>
    <row r="2" spans="10:25">
      <c r="M2" s="433" t="s">
        <v>437</v>
      </c>
    </row>
    <row r="3" spans="10:25" ht="15">
      <c r="J3" s="508" t="s">
        <v>436</v>
      </c>
      <c r="K3" s="507"/>
      <c r="L3" s="506"/>
      <c r="M3" s="500" t="s">
        <v>435</v>
      </c>
      <c r="N3" s="498"/>
      <c r="U3" s="492"/>
      <c r="V3" s="492"/>
      <c r="W3" s="501"/>
      <c r="X3" s="501"/>
      <c r="Y3" s="501"/>
    </row>
    <row r="4" spans="10:25" ht="15">
      <c r="J4" s="505"/>
      <c r="K4" s="504"/>
      <c r="L4" s="503"/>
      <c r="M4" s="502" t="s">
        <v>434</v>
      </c>
      <c r="N4" s="502" t="s">
        <v>433</v>
      </c>
      <c r="U4" s="492"/>
      <c r="V4" s="492"/>
      <c r="W4" s="501"/>
      <c r="X4" s="501"/>
      <c r="Y4" s="501"/>
    </row>
    <row r="5" spans="10:25" ht="12">
      <c r="J5" s="500" t="s">
        <v>432</v>
      </c>
      <c r="K5" s="499"/>
      <c r="L5" s="499"/>
      <c r="M5" s="499"/>
      <c r="N5" s="498"/>
      <c r="U5" s="497"/>
      <c r="V5" s="497"/>
      <c r="W5" s="497"/>
      <c r="X5" s="493"/>
      <c r="Y5" s="493"/>
    </row>
    <row r="6" spans="10:25" ht="12">
      <c r="J6" s="471" t="s">
        <v>431</v>
      </c>
      <c r="K6" s="462" t="s">
        <v>430</v>
      </c>
      <c r="L6" s="461"/>
      <c r="M6" s="496">
        <v>1034</v>
      </c>
      <c r="N6" s="495">
        <v>764.1</v>
      </c>
      <c r="P6" s="455"/>
      <c r="Q6" s="455"/>
      <c r="U6" s="494"/>
      <c r="V6" s="494"/>
      <c r="W6" s="494"/>
      <c r="X6" s="493"/>
      <c r="Y6" s="493"/>
    </row>
    <row r="7" spans="10:25" ht="15">
      <c r="J7" s="466"/>
      <c r="K7" s="462" t="s">
        <v>429</v>
      </c>
      <c r="L7" s="461"/>
      <c r="M7" s="474">
        <f>SUM(M8:M12)</f>
        <v>461</v>
      </c>
      <c r="N7" s="479">
        <f>SUM(N8:N12)</f>
        <v>81.2</v>
      </c>
      <c r="P7" s="486"/>
      <c r="Q7" s="449"/>
      <c r="U7" s="492"/>
      <c r="V7" s="492"/>
      <c r="W7" s="492"/>
      <c r="X7" s="492"/>
      <c r="Y7" s="492"/>
    </row>
    <row r="8" spans="10:25" ht="15">
      <c r="J8" s="466"/>
      <c r="K8" s="465" t="s">
        <v>428</v>
      </c>
      <c r="L8" s="464"/>
      <c r="M8" s="460">
        <v>0</v>
      </c>
      <c r="N8" s="459">
        <v>0</v>
      </c>
      <c r="P8" s="441"/>
      <c r="Q8" s="441"/>
      <c r="U8" s="492"/>
      <c r="V8" s="492"/>
      <c r="W8" s="492"/>
      <c r="X8" s="492"/>
      <c r="Y8" s="492"/>
    </row>
    <row r="9" spans="10:25" ht="12">
      <c r="J9" s="466"/>
      <c r="K9" s="468" t="s">
        <v>427</v>
      </c>
      <c r="L9" s="467"/>
      <c r="M9" s="460">
        <v>432</v>
      </c>
      <c r="N9" s="459">
        <v>48.5</v>
      </c>
      <c r="P9" s="441"/>
      <c r="Q9" s="441"/>
      <c r="U9" s="490"/>
      <c r="V9" s="490"/>
      <c r="W9" s="489"/>
      <c r="X9" s="491"/>
      <c r="Y9" s="491"/>
    </row>
    <row r="10" spans="10:25" ht="12">
      <c r="J10" s="466"/>
      <c r="K10" s="468" t="s">
        <v>426</v>
      </c>
      <c r="L10" s="467"/>
      <c r="M10" s="460">
        <v>11</v>
      </c>
      <c r="N10" s="459">
        <v>11.1</v>
      </c>
      <c r="P10" s="441"/>
      <c r="Q10" s="441"/>
      <c r="U10" s="490"/>
      <c r="V10" s="490"/>
      <c r="W10" s="489"/>
      <c r="X10" s="434"/>
      <c r="Y10" s="434"/>
    </row>
    <row r="11" spans="10:25" ht="12">
      <c r="J11" s="466"/>
      <c r="K11" s="468" t="s">
        <v>425</v>
      </c>
      <c r="L11" s="467"/>
      <c r="M11" s="460">
        <v>2</v>
      </c>
      <c r="N11" s="459">
        <v>4.8</v>
      </c>
      <c r="P11" s="488"/>
      <c r="Q11" s="488"/>
      <c r="U11" s="483"/>
      <c r="V11" s="483"/>
      <c r="W11" s="434"/>
      <c r="X11" s="434"/>
      <c r="Y11" s="434"/>
    </row>
    <row r="12" spans="10:25" ht="12">
      <c r="J12" s="466"/>
      <c r="K12" s="468" t="s">
        <v>424</v>
      </c>
      <c r="L12" s="467"/>
      <c r="M12" s="460">
        <v>16</v>
      </c>
      <c r="N12" s="459">
        <v>16.8</v>
      </c>
      <c r="P12" s="487"/>
      <c r="Q12" s="487"/>
      <c r="U12" s="446"/>
      <c r="V12" s="446"/>
      <c r="W12" s="435"/>
      <c r="X12" s="443"/>
      <c r="Y12" s="443"/>
    </row>
    <row r="13" spans="10:25" ht="12">
      <c r="J13" s="466"/>
      <c r="K13" s="476" t="s">
        <v>423</v>
      </c>
      <c r="L13" s="475"/>
      <c r="M13" s="474">
        <f>SUM(M14:M20)</f>
        <v>751</v>
      </c>
      <c r="N13" s="479">
        <f>SUM(N14:N20)</f>
        <v>256.8</v>
      </c>
      <c r="P13" s="486"/>
      <c r="Q13" s="449"/>
      <c r="U13" s="446"/>
      <c r="V13" s="446"/>
      <c r="W13" s="435"/>
      <c r="X13" s="435"/>
      <c r="Y13" s="435"/>
    </row>
    <row r="14" spans="10:25" ht="22.5">
      <c r="J14" s="466"/>
      <c r="K14" s="485" t="s">
        <v>422</v>
      </c>
      <c r="L14" s="481" t="s">
        <v>421</v>
      </c>
      <c r="M14" s="460">
        <v>361</v>
      </c>
      <c r="N14" s="459">
        <v>122.9</v>
      </c>
      <c r="P14" s="441"/>
      <c r="Q14" s="441"/>
      <c r="U14" s="483"/>
      <c r="V14" s="483"/>
      <c r="W14" s="435"/>
      <c r="X14" s="441"/>
      <c r="Y14" s="441"/>
    </row>
    <row r="15" spans="10:25" ht="22.5">
      <c r="J15" s="466"/>
      <c r="K15" s="484"/>
      <c r="L15" s="481" t="s">
        <v>420</v>
      </c>
      <c r="M15" s="460">
        <v>0</v>
      </c>
      <c r="N15" s="459">
        <v>0</v>
      </c>
      <c r="P15" s="441"/>
      <c r="Q15" s="441"/>
      <c r="U15" s="483"/>
      <c r="V15" s="483"/>
      <c r="W15" s="435"/>
      <c r="X15" s="443"/>
      <c r="Y15" s="443"/>
    </row>
    <row r="16" spans="10:25" ht="22.5">
      <c r="J16" s="466"/>
      <c r="K16" s="482"/>
      <c r="L16" s="481" t="s">
        <v>419</v>
      </c>
      <c r="M16" s="460">
        <v>138</v>
      </c>
      <c r="N16" s="459">
        <v>48.7</v>
      </c>
      <c r="P16" s="441"/>
      <c r="Q16" s="441"/>
      <c r="U16" s="437"/>
      <c r="V16" s="437"/>
      <c r="W16" s="435"/>
      <c r="X16" s="441"/>
      <c r="Y16" s="441"/>
    </row>
    <row r="17" spans="10:25" ht="12">
      <c r="J17" s="466"/>
      <c r="K17" s="468" t="s">
        <v>418</v>
      </c>
      <c r="L17" s="467"/>
      <c r="M17" s="460">
        <v>202</v>
      </c>
      <c r="N17" s="459">
        <v>69</v>
      </c>
      <c r="P17" s="441"/>
      <c r="Q17" s="441"/>
      <c r="U17" s="438"/>
      <c r="V17" s="438"/>
      <c r="W17" s="435"/>
      <c r="X17" s="441"/>
      <c r="Y17" s="441"/>
    </row>
    <row r="18" spans="10:25" ht="12">
      <c r="J18" s="466"/>
      <c r="K18" s="468" t="s">
        <v>417</v>
      </c>
      <c r="L18" s="467"/>
      <c r="M18" s="460">
        <v>32</v>
      </c>
      <c r="N18" s="459">
        <v>11.8</v>
      </c>
      <c r="P18" s="441"/>
      <c r="Q18" s="441"/>
      <c r="U18" s="437"/>
      <c r="V18" s="437"/>
      <c r="W18" s="435"/>
      <c r="X18" s="441"/>
      <c r="Y18" s="441"/>
    </row>
    <row r="19" spans="10:25" ht="15">
      <c r="J19" s="466"/>
      <c r="K19" s="468" t="s">
        <v>416</v>
      </c>
      <c r="L19" s="480"/>
      <c r="M19" s="460">
        <v>6</v>
      </c>
      <c r="N19" s="459">
        <v>1.6</v>
      </c>
      <c r="P19" s="441"/>
      <c r="Q19" s="441"/>
      <c r="U19" s="437"/>
      <c r="V19" s="437"/>
      <c r="W19" s="435"/>
      <c r="X19" s="441"/>
      <c r="Y19" s="441"/>
    </row>
    <row r="20" spans="10:25" ht="12">
      <c r="J20" s="466"/>
      <c r="K20" s="468" t="s">
        <v>415</v>
      </c>
      <c r="L20" s="467"/>
      <c r="M20" s="460">
        <v>12</v>
      </c>
      <c r="N20" s="459">
        <v>2.8</v>
      </c>
      <c r="P20" s="441"/>
      <c r="Q20" s="441"/>
      <c r="U20" s="437"/>
      <c r="V20" s="437"/>
      <c r="W20" s="435"/>
      <c r="X20" s="441"/>
      <c r="Y20" s="441"/>
    </row>
    <row r="21" spans="10:25" ht="12">
      <c r="J21" s="466"/>
      <c r="K21" s="476" t="s">
        <v>414</v>
      </c>
      <c r="L21" s="475"/>
      <c r="M21" s="474">
        <v>125</v>
      </c>
      <c r="N21" s="479">
        <v>42.5</v>
      </c>
      <c r="P21" s="443"/>
      <c r="Q21" s="443"/>
      <c r="U21" s="437"/>
      <c r="V21" s="437"/>
      <c r="W21" s="435"/>
      <c r="X21" s="441"/>
      <c r="Y21" s="441"/>
    </row>
    <row r="22" spans="10:25" ht="12">
      <c r="J22" s="466"/>
      <c r="K22" s="476" t="s">
        <v>413</v>
      </c>
      <c r="L22" s="475"/>
      <c r="M22" s="474">
        <v>670</v>
      </c>
      <c r="N22" s="478">
        <v>98.8</v>
      </c>
      <c r="P22" s="443"/>
      <c r="Q22" s="443"/>
      <c r="U22" s="477"/>
      <c r="V22" s="438"/>
      <c r="W22" s="435"/>
      <c r="X22" s="441"/>
      <c r="Y22" s="441"/>
    </row>
    <row r="23" spans="10:25" ht="12">
      <c r="J23" s="463"/>
      <c r="K23" s="476" t="s">
        <v>412</v>
      </c>
      <c r="L23" s="475"/>
      <c r="M23" s="474">
        <v>240</v>
      </c>
      <c r="N23" s="473">
        <v>69.900000000000006</v>
      </c>
      <c r="P23" s="443"/>
      <c r="Q23" s="443"/>
      <c r="U23" s="472"/>
      <c r="V23" s="472"/>
      <c r="W23" s="435"/>
      <c r="X23" s="441"/>
      <c r="Y23" s="441"/>
    </row>
    <row r="24" spans="10:25" ht="12">
      <c r="J24" s="471" t="s">
        <v>411</v>
      </c>
      <c r="K24" s="468" t="s">
        <v>410</v>
      </c>
      <c r="L24" s="467"/>
      <c r="M24" s="460">
        <v>1092</v>
      </c>
      <c r="N24" s="459">
        <v>269.60000000000002</v>
      </c>
      <c r="P24" s="441"/>
      <c r="Q24" s="441"/>
      <c r="U24" s="470"/>
      <c r="V24" s="470"/>
      <c r="W24" s="435"/>
      <c r="X24" s="441"/>
      <c r="Y24" s="443"/>
    </row>
    <row r="25" spans="10:25" ht="12">
      <c r="J25" s="466"/>
      <c r="K25" s="468" t="s">
        <v>409</v>
      </c>
      <c r="L25" s="467"/>
      <c r="M25" s="460">
        <v>4512</v>
      </c>
      <c r="N25" s="459">
        <v>634.1</v>
      </c>
      <c r="P25" s="469"/>
      <c r="Q25" s="469"/>
      <c r="U25" s="437"/>
      <c r="V25" s="437"/>
      <c r="W25" s="435"/>
      <c r="X25" s="441"/>
      <c r="Y25" s="441"/>
    </row>
    <row r="26" spans="10:25" ht="12">
      <c r="J26" s="466"/>
      <c r="K26" s="468" t="s">
        <v>408</v>
      </c>
      <c r="L26" s="467"/>
      <c r="M26" s="460">
        <v>46</v>
      </c>
      <c r="N26" s="459">
        <v>46.8</v>
      </c>
      <c r="P26" s="443"/>
      <c r="Q26" s="443"/>
      <c r="U26" s="438"/>
      <c r="V26" s="438"/>
      <c r="W26" s="435"/>
      <c r="X26" s="441"/>
      <c r="Y26" s="441"/>
    </row>
    <row r="27" spans="10:25" ht="12">
      <c r="J27" s="466"/>
      <c r="K27" s="465" t="s">
        <v>407</v>
      </c>
      <c r="L27" s="464"/>
      <c r="M27" s="460">
        <v>0</v>
      </c>
      <c r="N27" s="460">
        <v>0</v>
      </c>
      <c r="U27" s="437"/>
      <c r="V27" s="437"/>
      <c r="W27" s="435"/>
      <c r="X27" s="441"/>
      <c r="Y27" s="441"/>
    </row>
    <row r="28" spans="10:25" ht="12">
      <c r="J28" s="463"/>
      <c r="K28" s="462" t="s">
        <v>406</v>
      </c>
      <c r="L28" s="461"/>
      <c r="M28" s="460"/>
      <c r="N28" s="459">
        <f>SUM(N24:N27)</f>
        <v>950.5</v>
      </c>
      <c r="U28" s="437"/>
      <c r="V28" s="437"/>
      <c r="W28" s="435"/>
      <c r="X28" s="441"/>
      <c r="Y28" s="441"/>
    </row>
    <row r="29" spans="10:25" ht="12">
      <c r="U29" s="437"/>
      <c r="V29" s="437"/>
      <c r="W29" s="435"/>
      <c r="X29" s="441"/>
      <c r="Y29" s="441"/>
    </row>
    <row r="30" spans="10:25" ht="12">
      <c r="U30" s="458"/>
      <c r="V30" s="458"/>
      <c r="W30" s="435"/>
      <c r="X30" s="441"/>
      <c r="Y30" s="441"/>
    </row>
    <row r="31" spans="10:25" ht="12">
      <c r="U31" s="437"/>
      <c r="V31" s="437"/>
      <c r="W31" s="435"/>
      <c r="X31" s="441"/>
      <c r="Y31" s="441"/>
    </row>
    <row r="32" spans="10:25" ht="12">
      <c r="U32" s="437"/>
      <c r="V32" s="437"/>
      <c r="W32" s="435"/>
      <c r="X32" s="441"/>
      <c r="Y32" s="441"/>
    </row>
    <row r="33" spans="21:25" ht="12">
      <c r="U33" s="436"/>
      <c r="V33" s="436"/>
      <c r="W33" s="435"/>
      <c r="X33" s="441"/>
      <c r="Y33" s="441"/>
    </row>
    <row r="34" spans="21:25" ht="12">
      <c r="U34" s="457"/>
      <c r="V34" s="457"/>
      <c r="W34" s="435"/>
      <c r="X34" s="455"/>
      <c r="Y34" s="455"/>
    </row>
    <row r="35" spans="21:25" ht="12">
      <c r="U35" s="456"/>
      <c r="V35" s="456"/>
      <c r="W35" s="435"/>
      <c r="X35" s="455"/>
      <c r="Y35" s="455"/>
    </row>
    <row r="36" spans="21:25" ht="12">
      <c r="U36" s="446"/>
      <c r="V36" s="446"/>
      <c r="W36" s="435"/>
      <c r="X36" s="443"/>
      <c r="Y36" s="443"/>
    </row>
    <row r="37" spans="21:25" ht="12">
      <c r="U37" s="438"/>
      <c r="V37" s="438"/>
      <c r="W37" s="435"/>
      <c r="X37" s="449"/>
      <c r="Y37" s="449"/>
    </row>
    <row r="38" spans="21:25" ht="12">
      <c r="U38" s="438"/>
      <c r="V38" s="438"/>
      <c r="W38" s="435"/>
      <c r="X38" s="449"/>
      <c r="Y38" s="449"/>
    </row>
    <row r="39" spans="21:25" ht="12">
      <c r="U39" s="438"/>
      <c r="V39" s="438"/>
      <c r="W39" s="435"/>
      <c r="X39" s="449"/>
      <c r="Y39" s="449"/>
    </row>
    <row r="40" spans="21:25" ht="12">
      <c r="U40" s="438"/>
      <c r="V40" s="438"/>
      <c r="W40" s="435"/>
      <c r="X40" s="449"/>
      <c r="Y40" s="449"/>
    </row>
    <row r="41" spans="21:25" ht="12">
      <c r="U41" s="438"/>
      <c r="V41" s="438"/>
      <c r="W41" s="435"/>
      <c r="X41" s="449"/>
      <c r="Y41" s="449"/>
    </row>
    <row r="42" spans="21:25" ht="12">
      <c r="U42" s="438"/>
      <c r="V42" s="438"/>
      <c r="W42" s="435"/>
      <c r="X42" s="449"/>
      <c r="Y42" s="449"/>
    </row>
    <row r="43" spans="21:25" ht="12">
      <c r="U43" s="438"/>
      <c r="V43" s="438"/>
      <c r="W43" s="435"/>
      <c r="X43" s="449"/>
      <c r="Y43" s="449"/>
    </row>
    <row r="44" spans="21:25" ht="12">
      <c r="U44" s="451"/>
      <c r="V44" s="451"/>
      <c r="W44" s="435"/>
      <c r="X44" s="441"/>
      <c r="Y44" s="441"/>
    </row>
    <row r="45" spans="21:25" ht="12">
      <c r="U45" s="438"/>
      <c r="V45" s="438"/>
      <c r="W45" s="435"/>
      <c r="X45" s="449"/>
      <c r="Y45" s="449"/>
    </row>
    <row r="46" spans="21:25" ht="12">
      <c r="U46" s="446"/>
      <c r="V46" s="446"/>
      <c r="W46" s="435"/>
      <c r="X46" s="441"/>
      <c r="Y46" s="441"/>
    </row>
    <row r="47" spans="21:25" ht="12">
      <c r="U47" s="446"/>
      <c r="V47" s="446"/>
      <c r="W47" s="435"/>
      <c r="X47" s="449"/>
      <c r="Y47" s="449"/>
    </row>
    <row r="48" spans="21:25" ht="12">
      <c r="U48" s="438"/>
      <c r="V48" s="438"/>
      <c r="W48" s="435"/>
      <c r="X48" s="441"/>
      <c r="Y48" s="441"/>
    </row>
    <row r="49" spans="21:25" ht="12">
      <c r="U49" s="438"/>
      <c r="V49" s="438"/>
      <c r="W49" s="435"/>
      <c r="X49" s="441"/>
      <c r="Y49" s="441"/>
    </row>
    <row r="50" spans="21:25" ht="12">
      <c r="U50" s="438"/>
      <c r="V50" s="438"/>
      <c r="W50" s="435"/>
      <c r="X50" s="441"/>
      <c r="Y50" s="441"/>
    </row>
    <row r="51" spans="21:25" ht="12">
      <c r="U51" s="437"/>
      <c r="V51" s="437"/>
      <c r="W51" s="435"/>
      <c r="X51" s="441"/>
      <c r="Y51" s="441"/>
    </row>
    <row r="52" spans="21:25" ht="12">
      <c r="U52" s="437"/>
      <c r="V52" s="437"/>
      <c r="W52" s="435"/>
      <c r="X52" s="441"/>
      <c r="Y52" s="441"/>
    </row>
    <row r="53" spans="21:25" ht="12">
      <c r="U53" s="438"/>
      <c r="V53" s="438"/>
      <c r="W53" s="435"/>
      <c r="X53" s="441"/>
      <c r="Y53" s="441"/>
    </row>
    <row r="54" spans="21:25" ht="12">
      <c r="U54" s="451"/>
      <c r="V54" s="451"/>
      <c r="W54" s="435"/>
      <c r="X54" s="441"/>
      <c r="Y54" s="441"/>
    </row>
    <row r="55" spans="21:25" ht="12">
      <c r="U55" s="446"/>
      <c r="V55" s="446"/>
      <c r="W55" s="435"/>
      <c r="X55" s="443"/>
      <c r="Y55" s="443"/>
    </row>
    <row r="56" spans="21:25" ht="12">
      <c r="U56" s="438"/>
      <c r="V56" s="438"/>
      <c r="W56" s="435"/>
      <c r="X56" s="441"/>
      <c r="Y56" s="441"/>
    </row>
    <row r="57" spans="21:25" ht="12">
      <c r="U57" s="438"/>
      <c r="V57" s="438"/>
      <c r="W57" s="435"/>
      <c r="X57" s="454"/>
      <c r="Y57" s="454"/>
    </row>
    <row r="58" spans="21:25" ht="12">
      <c r="U58" s="438"/>
      <c r="V58" s="438"/>
      <c r="W58" s="435"/>
      <c r="X58" s="454"/>
      <c r="Y58" s="454"/>
    </row>
    <row r="59" spans="21:25" ht="12">
      <c r="U59" s="438"/>
      <c r="V59" s="438"/>
      <c r="W59" s="435"/>
      <c r="X59" s="454"/>
      <c r="Y59" s="454"/>
    </row>
    <row r="60" spans="21:25" ht="12">
      <c r="U60" s="438"/>
      <c r="V60" s="438"/>
      <c r="W60" s="435"/>
      <c r="X60" s="453"/>
      <c r="Y60" s="453"/>
    </row>
    <row r="61" spans="21:25" ht="12">
      <c r="U61" s="438"/>
      <c r="V61" s="438"/>
      <c r="W61" s="435"/>
      <c r="X61" s="452"/>
      <c r="Y61" s="452"/>
    </row>
    <row r="62" spans="21:25" ht="12">
      <c r="U62" s="451"/>
      <c r="V62" s="451"/>
      <c r="W62" s="435"/>
      <c r="X62" s="449"/>
      <c r="Y62" s="449"/>
    </row>
    <row r="63" spans="21:25" ht="12">
      <c r="U63" s="446"/>
      <c r="V63" s="446"/>
      <c r="W63" s="435"/>
      <c r="X63" s="449"/>
      <c r="Y63" s="449"/>
    </row>
    <row r="64" spans="21:25" ht="12">
      <c r="U64" s="446"/>
      <c r="V64" s="446"/>
      <c r="W64" s="435"/>
      <c r="X64" s="449"/>
      <c r="Y64" s="449"/>
    </row>
    <row r="65" spans="21:25" ht="12">
      <c r="U65" s="450"/>
      <c r="V65" s="450"/>
      <c r="W65" s="435"/>
      <c r="X65" s="449"/>
      <c r="Y65" s="449"/>
    </row>
    <row r="66" spans="21:25" ht="12">
      <c r="U66" s="446"/>
      <c r="V66" s="446"/>
      <c r="W66" s="435"/>
      <c r="X66" s="434"/>
      <c r="Y66" s="434"/>
    </row>
    <row r="67" spans="21:25" ht="12">
      <c r="U67" s="448"/>
      <c r="V67" s="448"/>
      <c r="W67" s="435"/>
      <c r="X67" s="445"/>
      <c r="Y67" s="445"/>
    </row>
    <row r="68" spans="21:25" ht="12">
      <c r="U68" s="447"/>
      <c r="V68" s="447"/>
      <c r="W68" s="435"/>
      <c r="X68" s="445"/>
      <c r="Y68" s="445"/>
    </row>
    <row r="69" spans="21:25" ht="12">
      <c r="U69" s="447"/>
      <c r="V69" s="447"/>
      <c r="W69" s="435"/>
      <c r="X69" s="434"/>
      <c r="Y69" s="434"/>
    </row>
    <row r="70" spans="21:25" ht="12">
      <c r="U70" s="446"/>
      <c r="V70" s="446"/>
      <c r="W70" s="435"/>
      <c r="X70" s="434"/>
      <c r="Y70" s="445"/>
    </row>
    <row r="71" spans="21:25" ht="12">
      <c r="U71" s="437"/>
      <c r="V71" s="437"/>
      <c r="W71" s="435"/>
      <c r="X71" s="434"/>
      <c r="Y71" s="444"/>
    </row>
    <row r="72" spans="21:25" ht="12">
      <c r="U72" s="438"/>
      <c r="V72" s="438"/>
      <c r="W72" s="435"/>
      <c r="X72" s="434"/>
      <c r="Y72" s="444"/>
    </row>
    <row r="73" spans="21:25" ht="12">
      <c r="U73" s="437"/>
      <c r="V73" s="437"/>
      <c r="W73" s="435"/>
      <c r="X73" s="434"/>
      <c r="Y73" s="444"/>
    </row>
    <row r="74" spans="21:25" ht="12">
      <c r="U74" s="437"/>
      <c r="V74" s="437"/>
      <c r="W74" s="435"/>
      <c r="X74" s="434"/>
      <c r="Y74" s="444"/>
    </row>
    <row r="75" spans="21:25" ht="12">
      <c r="U75" s="437"/>
      <c r="V75" s="437"/>
      <c r="W75" s="435"/>
      <c r="X75" s="434"/>
      <c r="Y75" s="434"/>
    </row>
    <row r="76" spans="21:25" ht="12">
      <c r="U76" s="442"/>
      <c r="V76" s="443"/>
      <c r="W76" s="435"/>
      <c r="X76" s="434"/>
      <c r="Y76" s="434"/>
    </row>
    <row r="77" spans="21:25" ht="12">
      <c r="U77" s="442"/>
      <c r="V77" s="441"/>
      <c r="W77" s="435"/>
      <c r="X77" s="434"/>
      <c r="Y77" s="434"/>
    </row>
    <row r="78" spans="21:25" ht="12">
      <c r="U78" s="442"/>
      <c r="V78" s="441"/>
      <c r="W78" s="435"/>
      <c r="X78" s="434"/>
      <c r="Y78" s="434"/>
    </row>
    <row r="79" spans="21:25" ht="12">
      <c r="U79" s="442"/>
      <c r="V79" s="441"/>
      <c r="W79" s="435"/>
      <c r="X79" s="434"/>
      <c r="Y79" s="434"/>
    </row>
    <row r="80" spans="21:25" ht="12">
      <c r="U80" s="442"/>
      <c r="V80" s="441"/>
      <c r="W80" s="435"/>
      <c r="X80" s="434"/>
      <c r="Y80" s="434"/>
    </row>
    <row r="81" spans="21:25" ht="12">
      <c r="U81" s="442"/>
      <c r="V81" s="441"/>
      <c r="W81" s="435"/>
      <c r="X81" s="434"/>
      <c r="Y81" s="434"/>
    </row>
    <row r="82" spans="21:25" ht="12">
      <c r="U82" s="442"/>
      <c r="V82" s="441"/>
      <c r="W82" s="435"/>
      <c r="X82" s="434"/>
      <c r="Y82" s="434"/>
    </row>
    <row r="83" spans="21:25" ht="12">
      <c r="U83" s="442"/>
      <c r="V83" s="441"/>
      <c r="W83" s="435"/>
      <c r="X83" s="434"/>
      <c r="Y83" s="434"/>
    </row>
    <row r="84" spans="21:25" ht="12">
      <c r="U84" s="442"/>
      <c r="V84" s="441"/>
      <c r="W84" s="435"/>
      <c r="X84" s="434"/>
      <c r="Y84" s="434"/>
    </row>
    <row r="85" spans="21:25" ht="12">
      <c r="U85" s="442"/>
      <c r="V85" s="441"/>
      <c r="W85" s="435"/>
      <c r="X85" s="434"/>
      <c r="Y85" s="434"/>
    </row>
    <row r="86" spans="21:25" ht="12">
      <c r="U86" s="440"/>
      <c r="V86" s="440"/>
      <c r="W86" s="435"/>
      <c r="X86" s="435"/>
      <c r="Y86" s="435"/>
    </row>
    <row r="87" spans="21:25" ht="12">
      <c r="U87" s="439"/>
      <c r="V87" s="439"/>
      <c r="W87" s="435"/>
      <c r="X87" s="434"/>
      <c r="Y87" s="434"/>
    </row>
    <row r="88" spans="21:25" ht="12">
      <c r="U88" s="437"/>
      <c r="V88" s="437"/>
      <c r="W88" s="435"/>
      <c r="X88" s="434"/>
      <c r="Y88" s="434"/>
    </row>
    <row r="89" spans="21:25" ht="12">
      <c r="U89" s="438"/>
      <c r="V89" s="438"/>
      <c r="W89" s="435"/>
      <c r="X89" s="434"/>
      <c r="Y89" s="434"/>
    </row>
    <row r="90" spans="21:25" ht="12">
      <c r="U90" s="437"/>
      <c r="V90" s="437"/>
      <c r="W90" s="435"/>
      <c r="X90" s="434"/>
      <c r="Y90" s="434"/>
    </row>
    <row r="91" spans="21:25" ht="12">
      <c r="U91" s="437"/>
      <c r="V91" s="437"/>
      <c r="W91" s="435"/>
      <c r="X91" s="434"/>
      <c r="Y91" s="434"/>
    </row>
    <row r="92" spans="21:25" ht="12">
      <c r="U92" s="437"/>
      <c r="V92" s="437"/>
      <c r="W92" s="435"/>
      <c r="X92" s="434"/>
      <c r="Y92" s="434"/>
    </row>
    <row r="93" spans="21:25" ht="12">
      <c r="U93" s="436"/>
      <c r="V93" s="436"/>
      <c r="W93" s="435"/>
      <c r="X93" s="434"/>
      <c r="Y93" s="434"/>
    </row>
  </sheetData>
  <mergeCells count="107">
    <mergeCell ref="U92:V92"/>
    <mergeCell ref="U93:V93"/>
    <mergeCell ref="U86:V86"/>
    <mergeCell ref="U87:V87"/>
    <mergeCell ref="U88:V88"/>
    <mergeCell ref="U89:V89"/>
    <mergeCell ref="U90:V90"/>
    <mergeCell ref="U91:V91"/>
    <mergeCell ref="U71:V71"/>
    <mergeCell ref="U72:V72"/>
    <mergeCell ref="U73:V73"/>
    <mergeCell ref="U74:V74"/>
    <mergeCell ref="U75:V75"/>
    <mergeCell ref="U76:U85"/>
    <mergeCell ref="U65:V65"/>
    <mergeCell ref="U66:V66"/>
    <mergeCell ref="U67:V67"/>
    <mergeCell ref="U68:V68"/>
    <mergeCell ref="U69:V69"/>
    <mergeCell ref="U70:V70"/>
    <mergeCell ref="U59:V59"/>
    <mergeCell ref="U60:V60"/>
    <mergeCell ref="U61:V61"/>
    <mergeCell ref="U62:V62"/>
    <mergeCell ref="U63:V63"/>
    <mergeCell ref="U64:V64"/>
    <mergeCell ref="U53:V53"/>
    <mergeCell ref="U54:V54"/>
    <mergeCell ref="U55:V55"/>
    <mergeCell ref="U56:V56"/>
    <mergeCell ref="U57:V57"/>
    <mergeCell ref="U58:V58"/>
    <mergeCell ref="U47:V47"/>
    <mergeCell ref="U48:V48"/>
    <mergeCell ref="U49:V49"/>
    <mergeCell ref="U50:V50"/>
    <mergeCell ref="U51:V51"/>
    <mergeCell ref="U52:V52"/>
    <mergeCell ref="U41:V41"/>
    <mergeCell ref="U42:V42"/>
    <mergeCell ref="U43:V43"/>
    <mergeCell ref="U44:V44"/>
    <mergeCell ref="U45:V45"/>
    <mergeCell ref="U46:V46"/>
    <mergeCell ref="U35:V35"/>
    <mergeCell ref="U36:V36"/>
    <mergeCell ref="U37:V37"/>
    <mergeCell ref="U38:V38"/>
    <mergeCell ref="U39:V39"/>
    <mergeCell ref="U40:V40"/>
    <mergeCell ref="U29:V29"/>
    <mergeCell ref="U30:V30"/>
    <mergeCell ref="U31:V31"/>
    <mergeCell ref="U32:V32"/>
    <mergeCell ref="U33:V33"/>
    <mergeCell ref="U34:V34"/>
    <mergeCell ref="U23:V23"/>
    <mergeCell ref="U24:V24"/>
    <mergeCell ref="U25:V25"/>
    <mergeCell ref="U26:V26"/>
    <mergeCell ref="U27:V27"/>
    <mergeCell ref="U28:V28"/>
    <mergeCell ref="U17:V17"/>
    <mergeCell ref="U18:V18"/>
    <mergeCell ref="U19:V19"/>
    <mergeCell ref="U20:V20"/>
    <mergeCell ref="U21:V21"/>
    <mergeCell ref="U22:V22"/>
    <mergeCell ref="U11:V11"/>
    <mergeCell ref="U12:V12"/>
    <mergeCell ref="U13:V13"/>
    <mergeCell ref="U14:V14"/>
    <mergeCell ref="U15:V15"/>
    <mergeCell ref="U16:V16"/>
    <mergeCell ref="W3:Y4"/>
    <mergeCell ref="U5:W5"/>
    <mergeCell ref="U6:W6"/>
    <mergeCell ref="U9:V10"/>
    <mergeCell ref="W9:W10"/>
    <mergeCell ref="X9:Y9"/>
    <mergeCell ref="J3:L4"/>
    <mergeCell ref="M3:N3"/>
    <mergeCell ref="J5:N5"/>
    <mergeCell ref="K6:L6"/>
    <mergeCell ref="K7:L7"/>
    <mergeCell ref="K17:L17"/>
    <mergeCell ref="K8:L8"/>
    <mergeCell ref="K18:L18"/>
    <mergeCell ref="K19:L19"/>
    <mergeCell ref="J6:J23"/>
    <mergeCell ref="K24:L24"/>
    <mergeCell ref="K9:L9"/>
    <mergeCell ref="K10:L10"/>
    <mergeCell ref="K11:L11"/>
    <mergeCell ref="K12:L12"/>
    <mergeCell ref="K13:L13"/>
    <mergeCell ref="K14:K16"/>
    <mergeCell ref="J1:N1"/>
    <mergeCell ref="K26:L26"/>
    <mergeCell ref="K27:L27"/>
    <mergeCell ref="K28:L28"/>
    <mergeCell ref="J24:J28"/>
    <mergeCell ref="K20:L20"/>
    <mergeCell ref="K21:L21"/>
    <mergeCell ref="K22:L22"/>
    <mergeCell ref="K23:L23"/>
    <mergeCell ref="K25:L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4:G48"/>
  <sheetViews>
    <sheetView topLeftCell="A34" workbookViewId="0">
      <selection activeCell="J45" sqref="J45"/>
    </sheetView>
  </sheetViews>
  <sheetFormatPr defaultRowHeight="12.75"/>
  <cols>
    <col min="1" max="1" width="10.28515625" style="254" customWidth="1"/>
    <col min="2" max="2" width="27.140625" style="254" customWidth="1"/>
    <col min="3" max="5" width="9.42578125" style="254" customWidth="1"/>
    <col min="6" max="6" width="8.7109375" style="254" customWidth="1"/>
    <col min="7" max="7" width="9.7109375" style="254" customWidth="1"/>
    <col min="8" max="16384" width="9.140625" style="254"/>
  </cols>
  <sheetData>
    <row r="34" spans="1:7" ht="51" customHeight="1">
      <c r="A34" s="255" t="s">
        <v>264</v>
      </c>
      <c r="B34" s="255"/>
      <c r="C34" s="255"/>
      <c r="D34" s="255"/>
      <c r="E34" s="255"/>
      <c r="F34" s="255"/>
    </row>
    <row r="35" spans="1:7" ht="17.25" customHeight="1">
      <c r="A35" s="256" t="s">
        <v>240</v>
      </c>
      <c r="B35" s="256"/>
      <c r="C35" s="256"/>
      <c r="D35" s="256"/>
      <c r="E35" s="257"/>
      <c r="F35" s="257"/>
    </row>
    <row r="36" spans="1:7" ht="43.5" customHeight="1">
      <c r="A36" s="258" t="s">
        <v>265</v>
      </c>
      <c r="B36" s="259"/>
      <c r="C36" s="239" t="s">
        <v>266</v>
      </c>
      <c r="D36" s="239" t="s">
        <v>267</v>
      </c>
      <c r="E36" s="239" t="s">
        <v>268</v>
      </c>
      <c r="F36" s="260" t="s">
        <v>269</v>
      </c>
      <c r="G36" s="260" t="s">
        <v>270</v>
      </c>
    </row>
    <row r="37" spans="1:7" ht="17.25" customHeight="1">
      <c r="A37" s="261" t="s">
        <v>271</v>
      </c>
      <c r="B37" s="261"/>
      <c r="C37" s="261">
        <f>SUM(C39:C41)</f>
        <v>6791</v>
      </c>
      <c r="D37" s="261">
        <f>SUM(D39:D41)</f>
        <v>8567</v>
      </c>
      <c r="E37" s="261">
        <f>E39+E40+E41</f>
        <v>9302</v>
      </c>
      <c r="F37" s="262">
        <f>E37/D37*100</f>
        <v>108.57943270689856</v>
      </c>
      <c r="G37" s="262">
        <f>E37/C37*100</f>
        <v>136.97540862906789</v>
      </c>
    </row>
    <row r="38" spans="1:7" ht="17.25" customHeight="1">
      <c r="A38" s="263" t="s">
        <v>272</v>
      </c>
      <c r="B38" s="263"/>
      <c r="C38" s="263"/>
      <c r="D38" s="263"/>
      <c r="E38" s="263"/>
      <c r="G38" s="262"/>
    </row>
    <row r="39" spans="1:7" ht="17.25" customHeight="1">
      <c r="A39" s="261"/>
      <c r="B39" s="261" t="s">
        <v>273</v>
      </c>
      <c r="C39" s="248">
        <v>1475</v>
      </c>
      <c r="D39" s="248">
        <v>2227</v>
      </c>
      <c r="E39" s="261">
        <v>2028</v>
      </c>
      <c r="F39" s="262">
        <f>E39/D39*100</f>
        <v>91.064211944319723</v>
      </c>
      <c r="G39" s="262">
        <f t="shared" ref="G39:G47" si="0">E39/C39*100</f>
        <v>137.49152542372883</v>
      </c>
    </row>
    <row r="40" spans="1:7" ht="17.25" customHeight="1">
      <c r="A40" s="261"/>
      <c r="B40" s="261" t="s">
        <v>274</v>
      </c>
      <c r="C40" s="248">
        <v>3285</v>
      </c>
      <c r="D40" s="248">
        <v>3662</v>
      </c>
      <c r="E40" s="261">
        <v>3778</v>
      </c>
      <c r="F40" s="262">
        <f t="shared" ref="F40:F42" si="1">E40/D40*100</f>
        <v>103.16766794101584</v>
      </c>
      <c r="G40" s="262">
        <f t="shared" si="0"/>
        <v>115.00761035007609</v>
      </c>
    </row>
    <row r="41" spans="1:7" ht="17.25" customHeight="1">
      <c r="A41" s="261"/>
      <c r="B41" s="261" t="s">
        <v>275</v>
      </c>
      <c r="C41" s="248">
        <v>2031</v>
      </c>
      <c r="D41" s="248">
        <v>2678</v>
      </c>
      <c r="E41" s="261">
        <v>3496</v>
      </c>
      <c r="F41" s="262">
        <f t="shared" si="1"/>
        <v>130.54518297236743</v>
      </c>
      <c r="G41" s="262">
        <f t="shared" si="0"/>
        <v>172.13195470211718</v>
      </c>
    </row>
    <row r="42" spans="1:7" ht="17.25" customHeight="1">
      <c r="A42" s="261" t="s">
        <v>276</v>
      </c>
      <c r="B42" s="261"/>
      <c r="C42" s="264">
        <f>SUM(C44:C47)</f>
        <v>6925</v>
      </c>
      <c r="D42" s="264">
        <f>SUM(D44:D47)</f>
        <v>8339.6</v>
      </c>
      <c r="E42" s="264">
        <f>SUM(E44:E47)</f>
        <v>9786.3000000000011</v>
      </c>
      <c r="F42" s="262">
        <f t="shared" si="1"/>
        <v>117.34735478919853</v>
      </c>
      <c r="G42" s="262">
        <f t="shared" si="0"/>
        <v>141.31841155234659</v>
      </c>
    </row>
    <row r="43" spans="1:7" ht="17.25" customHeight="1">
      <c r="A43" s="263" t="s">
        <v>272</v>
      </c>
      <c r="B43" s="263"/>
      <c r="C43" s="263"/>
      <c r="D43" s="263"/>
      <c r="E43" s="263"/>
      <c r="G43" s="262"/>
    </row>
    <row r="44" spans="1:7" ht="17.25" customHeight="1">
      <c r="A44" s="261"/>
      <c r="B44" s="261" t="s">
        <v>277</v>
      </c>
      <c r="C44">
        <v>5431.3</v>
      </c>
      <c r="D44">
        <v>6560.4</v>
      </c>
      <c r="E44" s="264">
        <v>7766.4</v>
      </c>
      <c r="F44" s="262">
        <f>E44/D44*100</f>
        <v>118.38302542527894</v>
      </c>
      <c r="G44" s="262">
        <f t="shared" si="0"/>
        <v>142.99339016441735</v>
      </c>
    </row>
    <row r="45" spans="1:7" ht="25.5" customHeight="1">
      <c r="A45" s="261"/>
      <c r="B45" s="265" t="s">
        <v>278</v>
      </c>
      <c r="C45">
        <v>1072.0999999999999</v>
      </c>
      <c r="D45">
        <v>1258.4000000000001</v>
      </c>
      <c r="E45" s="266">
        <v>1437.2</v>
      </c>
      <c r="F45" s="262">
        <f t="shared" ref="F45:F47" si="2">E45/D45*100</f>
        <v>114.20851875397329</v>
      </c>
      <c r="G45" s="262">
        <f t="shared" si="0"/>
        <v>134.0546590803097</v>
      </c>
    </row>
    <row r="46" spans="1:7" ht="17.25" customHeight="1">
      <c r="A46" s="261"/>
      <c r="B46" s="261" t="s">
        <v>279</v>
      </c>
      <c r="C46">
        <v>225.8</v>
      </c>
      <c r="D46">
        <v>269.60000000000002</v>
      </c>
      <c r="E46" s="264">
        <v>300.60000000000002</v>
      </c>
      <c r="F46" s="262">
        <f t="shared" si="2"/>
        <v>111.49851632047478</v>
      </c>
      <c r="G46" s="262">
        <f t="shared" si="0"/>
        <v>133.12666076173605</v>
      </c>
    </row>
    <row r="47" spans="1:7" ht="17.25" customHeight="1">
      <c r="A47" s="267"/>
      <c r="B47" s="267" t="s">
        <v>280</v>
      </c>
      <c r="C47" s="268">
        <v>195.8</v>
      </c>
      <c r="D47" s="268">
        <v>251.2</v>
      </c>
      <c r="E47" s="269">
        <v>282.10000000000002</v>
      </c>
      <c r="F47" s="251">
        <f t="shared" si="2"/>
        <v>112.30095541401275</v>
      </c>
      <c r="G47" s="251">
        <f t="shared" si="0"/>
        <v>144.0755873340143</v>
      </c>
    </row>
    <row r="48" spans="1:7" ht="18.75" customHeight="1"/>
  </sheetData>
  <mergeCells count="5">
    <mergeCell ref="A34:F34"/>
    <mergeCell ref="A35:D35"/>
    <mergeCell ref="A36:B36"/>
    <mergeCell ref="A38:E38"/>
    <mergeCell ref="A43:E4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K17" sqref="K17"/>
    </sheetView>
  </sheetViews>
  <sheetFormatPr defaultRowHeight="15"/>
  <cols>
    <col min="1" max="1" width="15.140625" customWidth="1"/>
    <col min="2" max="2" width="10.85546875" customWidth="1"/>
    <col min="3" max="3" width="11.140625" customWidth="1"/>
    <col min="4" max="4" width="10.7109375" customWidth="1"/>
    <col min="5" max="5" width="11" customWidth="1"/>
    <col min="6" max="6" width="10.85546875" customWidth="1"/>
    <col min="7" max="7" width="17.140625" customWidth="1"/>
  </cols>
  <sheetData>
    <row r="1" spans="1:7">
      <c r="A1" s="211" t="s">
        <v>239</v>
      </c>
      <c r="B1" s="211"/>
      <c r="C1" s="211"/>
      <c r="D1" s="211"/>
      <c r="E1" s="211"/>
      <c r="F1" s="211"/>
      <c r="G1" s="211"/>
    </row>
    <row r="2" spans="1:7">
      <c r="A2" s="94"/>
      <c r="B2" s="212"/>
      <c r="C2" s="213"/>
      <c r="D2" s="213"/>
      <c r="E2" s="213"/>
      <c r="F2" s="214"/>
      <c r="G2" s="214"/>
    </row>
    <row r="3" spans="1:7">
      <c r="A3" s="94" t="s">
        <v>240</v>
      </c>
      <c r="B3" s="212"/>
      <c r="C3" s="213"/>
      <c r="D3" s="213"/>
      <c r="E3" s="213"/>
      <c r="F3" s="214"/>
      <c r="G3" s="214" t="s">
        <v>158</v>
      </c>
    </row>
    <row r="4" spans="1:7">
      <c r="A4" s="215" t="s">
        <v>241</v>
      </c>
      <c r="B4" s="216" t="s">
        <v>242</v>
      </c>
      <c r="C4" s="217"/>
      <c r="D4" s="218"/>
      <c r="E4" s="219" t="s">
        <v>243</v>
      </c>
      <c r="F4" s="220"/>
      <c r="G4" s="221"/>
    </row>
    <row r="5" spans="1:7">
      <c r="A5" s="222"/>
      <c r="B5" s="223" t="s">
        <v>44</v>
      </c>
      <c r="C5" s="224" t="s">
        <v>45</v>
      </c>
      <c r="D5" s="112" t="s">
        <v>46</v>
      </c>
      <c r="E5" s="223" t="s">
        <v>244</v>
      </c>
      <c r="F5" s="224" t="s">
        <v>245</v>
      </c>
      <c r="G5" s="224" t="s">
        <v>46</v>
      </c>
    </row>
    <row r="6" spans="1:7">
      <c r="A6" s="225" t="s">
        <v>87</v>
      </c>
      <c r="B6" s="109">
        <v>169854.8</v>
      </c>
      <c r="C6" s="109">
        <v>105932.4</v>
      </c>
      <c r="D6" s="109">
        <f>(C6/B6)*100</f>
        <v>62.36644475163493</v>
      </c>
      <c r="E6" s="226">
        <v>417061.6</v>
      </c>
      <c r="F6" s="226">
        <v>417061.6</v>
      </c>
      <c r="G6" s="109">
        <f>(F6/E6)*100</f>
        <v>100</v>
      </c>
    </row>
    <row r="7" spans="1:7">
      <c r="A7" s="227" t="s">
        <v>246</v>
      </c>
      <c r="B7" s="112">
        <v>181182.7</v>
      </c>
      <c r="C7" s="112">
        <v>110850.9</v>
      </c>
      <c r="D7" s="112">
        <f t="shared" ref="D7:D20" si="0">(C7/B7)*100</f>
        <v>61.18183468951505</v>
      </c>
      <c r="E7" s="228">
        <v>445347.2</v>
      </c>
      <c r="F7" s="228">
        <v>445347.2</v>
      </c>
      <c r="G7" s="112">
        <f>(F7/E7)*100</f>
        <v>100</v>
      </c>
    </row>
    <row r="8" spans="1:7">
      <c r="A8" s="227" t="s">
        <v>89</v>
      </c>
      <c r="B8" s="112">
        <v>237921.1</v>
      </c>
      <c r="C8" s="112">
        <v>159143.1</v>
      </c>
      <c r="D8" s="112">
        <f t="shared" si="0"/>
        <v>66.889023293856667</v>
      </c>
      <c r="E8" s="228">
        <v>336001.9</v>
      </c>
      <c r="F8" s="228">
        <v>336001.9</v>
      </c>
      <c r="G8" s="112">
        <f t="shared" ref="G8:G21" si="1">(F8/E8)*100</f>
        <v>100</v>
      </c>
    </row>
    <row r="9" spans="1:7">
      <c r="A9" s="227" t="s">
        <v>90</v>
      </c>
      <c r="B9" s="112">
        <v>126052.6</v>
      </c>
      <c r="C9" s="112">
        <v>79995.899999999994</v>
      </c>
      <c r="D9" s="112">
        <f>(C9/B9)*100</f>
        <v>63.462316525006223</v>
      </c>
      <c r="E9" s="229">
        <v>204922</v>
      </c>
      <c r="F9" s="228">
        <v>204922</v>
      </c>
      <c r="G9" s="112">
        <f t="shared" si="1"/>
        <v>100</v>
      </c>
    </row>
    <row r="10" spans="1:7">
      <c r="A10" s="227" t="s">
        <v>91</v>
      </c>
      <c r="B10" s="112">
        <v>179043</v>
      </c>
      <c r="C10" s="112">
        <v>105916.2</v>
      </c>
      <c r="D10" s="112">
        <f t="shared" si="0"/>
        <v>59.156850588964659</v>
      </c>
      <c r="E10" s="228">
        <v>219288.9</v>
      </c>
      <c r="F10" s="228">
        <v>219288.9</v>
      </c>
      <c r="G10" s="112">
        <f t="shared" si="1"/>
        <v>100</v>
      </c>
    </row>
    <row r="11" spans="1:7">
      <c r="A11" s="227" t="s">
        <v>92</v>
      </c>
      <c r="B11" s="112">
        <v>171892.8</v>
      </c>
      <c r="C11" s="112">
        <v>115950.2</v>
      </c>
      <c r="D11" s="112">
        <f t="shared" si="0"/>
        <v>67.454948665680007</v>
      </c>
      <c r="E11" s="228">
        <v>263125.7</v>
      </c>
      <c r="F11" s="228">
        <v>263125.7</v>
      </c>
      <c r="G11" s="112">
        <f t="shared" si="1"/>
        <v>100</v>
      </c>
    </row>
    <row r="12" spans="1:7">
      <c r="A12" s="227" t="s">
        <v>93</v>
      </c>
      <c r="B12" s="112">
        <v>200947.3</v>
      </c>
      <c r="C12" s="112">
        <v>163497.79999999999</v>
      </c>
      <c r="D12" s="112">
        <f t="shared" si="0"/>
        <v>81.363521679564741</v>
      </c>
      <c r="E12" s="228">
        <v>407071.8</v>
      </c>
      <c r="F12" s="228">
        <v>407071.8</v>
      </c>
      <c r="G12" s="112">
        <f>(F12/E12)*100</f>
        <v>100</v>
      </c>
    </row>
    <row r="13" spans="1:7">
      <c r="A13" s="227" t="s">
        <v>94</v>
      </c>
      <c r="B13" s="112">
        <v>246100.1</v>
      </c>
      <c r="C13" s="112">
        <v>137797.6</v>
      </c>
      <c r="D13" s="112">
        <f t="shared" si="0"/>
        <v>55.992500612555631</v>
      </c>
      <c r="E13" s="228">
        <v>441664.6</v>
      </c>
      <c r="F13" s="228">
        <v>441664.6</v>
      </c>
      <c r="G13" s="112">
        <f t="shared" si="1"/>
        <v>100</v>
      </c>
    </row>
    <row r="14" spans="1:7">
      <c r="A14" s="227" t="s">
        <v>95</v>
      </c>
      <c r="B14" s="112">
        <v>259487.4</v>
      </c>
      <c r="C14" s="112">
        <v>164278.9</v>
      </c>
      <c r="D14" s="112">
        <f t="shared" si="0"/>
        <v>63.309008452818901</v>
      </c>
      <c r="E14" s="228">
        <v>397801.9</v>
      </c>
      <c r="F14" s="228">
        <v>397801.9</v>
      </c>
      <c r="G14" s="112">
        <f t="shared" si="1"/>
        <v>100</v>
      </c>
    </row>
    <row r="15" spans="1:7">
      <c r="A15" s="227" t="s">
        <v>96</v>
      </c>
      <c r="B15" s="112">
        <v>173716.8</v>
      </c>
      <c r="C15" s="112">
        <v>111638.1</v>
      </c>
      <c r="D15" s="112">
        <f t="shared" si="0"/>
        <v>64.264423475449703</v>
      </c>
      <c r="E15" s="228">
        <v>350881.9</v>
      </c>
      <c r="F15" s="228">
        <v>350881.9</v>
      </c>
      <c r="G15" s="112">
        <f t="shared" si="1"/>
        <v>100</v>
      </c>
    </row>
    <row r="16" spans="1:7">
      <c r="A16" s="227" t="s">
        <v>97</v>
      </c>
      <c r="B16" s="112">
        <v>231381.6</v>
      </c>
      <c r="C16" s="112">
        <v>150526.1</v>
      </c>
      <c r="D16" s="112">
        <f t="shared" si="0"/>
        <v>65.055345801049</v>
      </c>
      <c r="E16" s="228">
        <v>483908.6</v>
      </c>
      <c r="F16" s="228">
        <v>483908.6</v>
      </c>
      <c r="G16" s="112">
        <f t="shared" si="1"/>
        <v>100</v>
      </c>
    </row>
    <row r="17" spans="1:7">
      <c r="A17" s="227" t="s">
        <v>98</v>
      </c>
      <c r="B17" s="112">
        <v>197721.60000000001</v>
      </c>
      <c r="C17" s="112">
        <v>112669.9</v>
      </c>
      <c r="D17" s="112">
        <f t="shared" si="0"/>
        <v>56.984113015472261</v>
      </c>
      <c r="E17" s="228">
        <v>364495.8</v>
      </c>
      <c r="F17" s="228">
        <v>364495.8</v>
      </c>
      <c r="G17" s="112">
        <f t="shared" si="1"/>
        <v>100</v>
      </c>
    </row>
    <row r="18" spans="1:7">
      <c r="A18" s="227" t="s">
        <v>99</v>
      </c>
      <c r="B18" s="112">
        <v>475695.3</v>
      </c>
      <c r="C18" s="112">
        <v>334237.40000000002</v>
      </c>
      <c r="D18" s="112">
        <f t="shared" si="0"/>
        <v>70.262918300853514</v>
      </c>
      <c r="E18" s="228">
        <v>1207812.6000000001</v>
      </c>
      <c r="F18" s="228">
        <v>1207812.6000000001</v>
      </c>
      <c r="G18" s="112">
        <f t="shared" si="1"/>
        <v>100</v>
      </c>
    </row>
    <row r="19" spans="1:7">
      <c r="A19" s="227" t="s">
        <v>101</v>
      </c>
      <c r="B19" s="112">
        <v>227162</v>
      </c>
      <c r="C19" s="112">
        <v>145562.70000000001</v>
      </c>
      <c r="D19" s="112">
        <f t="shared" si="0"/>
        <v>64.078807194865334</v>
      </c>
      <c r="E19" s="228">
        <v>543294.30000000005</v>
      </c>
      <c r="F19" s="228">
        <v>543294.30000000005</v>
      </c>
      <c r="G19" s="112">
        <f t="shared" si="1"/>
        <v>100</v>
      </c>
    </row>
    <row r="20" spans="1:7">
      <c r="A20" s="227" t="s">
        <v>100</v>
      </c>
      <c r="B20" s="112">
        <v>2490396.7999999998</v>
      </c>
      <c r="C20" s="112">
        <v>2613750.7999999998</v>
      </c>
      <c r="D20" s="112">
        <f t="shared" si="0"/>
        <v>104.9531865765327</v>
      </c>
      <c r="E20" s="228">
        <v>3703592.8</v>
      </c>
      <c r="F20" s="228">
        <v>3703592.8</v>
      </c>
      <c r="G20" s="112">
        <f t="shared" si="1"/>
        <v>100</v>
      </c>
    </row>
    <row r="21" spans="1:7">
      <c r="A21" s="230" t="s">
        <v>102</v>
      </c>
      <c r="B21" s="123">
        <f>SUM(B6:B20)</f>
        <v>5568555.9000000004</v>
      </c>
      <c r="C21" s="123">
        <f>SUM(C6:C20)</f>
        <v>4611748</v>
      </c>
      <c r="D21" s="123">
        <f>(C21/B21)*100</f>
        <v>82.817665527969282</v>
      </c>
      <c r="E21" s="123">
        <f>SUM(E6:E20)</f>
        <v>9786271.5999999996</v>
      </c>
      <c r="F21" s="123">
        <f>SUM(F6:F20)</f>
        <v>9786271.5999999996</v>
      </c>
      <c r="G21" s="123">
        <f t="shared" si="1"/>
        <v>100</v>
      </c>
    </row>
  </sheetData>
  <mergeCells count="4">
    <mergeCell ref="A1:G1"/>
    <mergeCell ref="A4:A5"/>
    <mergeCell ref="B4:D4"/>
    <mergeCell ref="E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workbookViewId="0">
      <selection activeCell="J20" sqref="J20"/>
    </sheetView>
  </sheetViews>
  <sheetFormatPr defaultRowHeight="14.25"/>
  <cols>
    <col min="1" max="1" width="3.85546875" style="232" customWidth="1"/>
    <col min="2" max="2" width="32.7109375" style="232" customWidth="1"/>
    <col min="3" max="3" width="9.85546875" style="232" customWidth="1"/>
    <col min="4" max="4" width="11.28515625" style="232" customWidth="1"/>
    <col min="5" max="5" width="11.140625" style="232" customWidth="1"/>
    <col min="6" max="6" width="7.85546875" style="232" customWidth="1"/>
    <col min="7" max="7" width="10" style="232" customWidth="1"/>
    <col min="8" max="16384" width="9.140625" style="232"/>
  </cols>
  <sheetData>
    <row r="2" spans="1:7">
      <c r="A2" s="231" t="s">
        <v>247</v>
      </c>
      <c r="B2" s="231"/>
      <c r="C2" s="231"/>
      <c r="D2" s="231"/>
      <c r="E2" s="231"/>
      <c r="F2" s="231"/>
      <c r="G2" s="231"/>
    </row>
    <row r="3" spans="1:7">
      <c r="A3" s="233"/>
      <c r="B3" s="233"/>
      <c r="C3" s="234"/>
      <c r="D3" s="234"/>
      <c r="E3" s="233"/>
      <c r="F3" s="235" t="s">
        <v>248</v>
      </c>
      <c r="G3" s="235"/>
    </row>
    <row r="4" spans="1:7">
      <c r="A4" s="236"/>
      <c r="B4" s="236"/>
      <c r="C4" s="237" t="s">
        <v>249</v>
      </c>
      <c r="D4" s="237" t="s">
        <v>250</v>
      </c>
      <c r="E4" s="237"/>
      <c r="F4" s="237"/>
      <c r="G4" s="236" t="s">
        <v>251</v>
      </c>
    </row>
    <row r="5" spans="1:7">
      <c r="A5" s="236"/>
      <c r="B5" s="236"/>
      <c r="C5" s="237"/>
      <c r="D5" s="238" t="s">
        <v>252</v>
      </c>
      <c r="E5" s="239" t="s">
        <v>253</v>
      </c>
      <c r="F5" s="240" t="s">
        <v>254</v>
      </c>
      <c r="G5" s="236"/>
    </row>
    <row r="6" spans="1:7">
      <c r="A6" s="241" t="s">
        <v>255</v>
      </c>
      <c r="B6" s="241"/>
      <c r="C6" s="242">
        <f t="shared" ref="C6:D6" si="0">C8+C9+C10+C11+C12</f>
        <v>10362.799999999999</v>
      </c>
      <c r="D6" s="242">
        <f t="shared" si="0"/>
        <v>5568.5</v>
      </c>
      <c r="E6" s="242">
        <f>E8+E9+E10+E11+E12</f>
        <v>11948.300000000001</v>
      </c>
      <c r="F6" s="243">
        <f t="shared" ref="F6:F19" si="1">E6/D6*100</f>
        <v>214.56945317410435</v>
      </c>
      <c r="G6" s="243">
        <f t="shared" ref="G6" si="2">E6/C6*100</f>
        <v>115.29991894082683</v>
      </c>
    </row>
    <row r="7" spans="1:7">
      <c r="A7" s="244" t="s">
        <v>256</v>
      </c>
      <c r="B7" s="244"/>
      <c r="C7" s="244"/>
      <c r="D7" s="244"/>
      <c r="E7" s="244"/>
      <c r="F7" s="243"/>
      <c r="G7" s="243"/>
    </row>
    <row r="8" spans="1:7">
      <c r="A8" s="245"/>
      <c r="B8" s="245" t="s">
        <v>257</v>
      </c>
      <c r="C8" s="246">
        <v>8844.6</v>
      </c>
      <c r="D8" s="247">
        <v>3651.2</v>
      </c>
      <c r="E8" s="247">
        <v>9945.6</v>
      </c>
      <c r="F8" s="243">
        <f>E8/D8*100</f>
        <v>272.39263803680984</v>
      </c>
      <c r="G8" s="243">
        <f>E8/C8*100</f>
        <v>112.44827352282749</v>
      </c>
    </row>
    <row r="9" spans="1:7">
      <c r="A9" s="245"/>
      <c r="B9" s="245" t="s">
        <v>258</v>
      </c>
      <c r="C9" s="248">
        <v>329.7</v>
      </c>
      <c r="D9" s="247">
        <v>395.2</v>
      </c>
      <c r="E9" s="247">
        <v>410.9</v>
      </c>
      <c r="F9" s="243">
        <f t="shared" si="1"/>
        <v>103.97267206477731</v>
      </c>
      <c r="G9" s="243">
        <f t="shared" ref="G9:G13" si="3">E9/C9*100</f>
        <v>124.6284501061571</v>
      </c>
    </row>
    <row r="10" spans="1:7">
      <c r="A10" s="245"/>
      <c r="B10" s="245" t="s">
        <v>259</v>
      </c>
      <c r="C10" s="246">
        <v>913.4</v>
      </c>
      <c r="D10" s="247">
        <v>1161.3</v>
      </c>
      <c r="E10" s="247">
        <v>1163</v>
      </c>
      <c r="F10" s="243">
        <f t="shared" si="1"/>
        <v>100.14638766899165</v>
      </c>
      <c r="G10" s="243">
        <f t="shared" si="3"/>
        <v>127.326472520254</v>
      </c>
    </row>
    <row r="11" spans="1:7">
      <c r="A11" s="245"/>
      <c r="B11" s="245" t="s">
        <v>260</v>
      </c>
      <c r="C11" s="246">
        <v>209.3</v>
      </c>
      <c r="D11" s="247">
        <v>274.10000000000002</v>
      </c>
      <c r="E11" s="247">
        <v>251.7</v>
      </c>
      <c r="F11" s="243">
        <f t="shared" si="1"/>
        <v>91.827800072966056</v>
      </c>
      <c r="G11" s="243">
        <f t="shared" si="3"/>
        <v>120.2580028666985</v>
      </c>
    </row>
    <row r="12" spans="1:7">
      <c r="A12" s="245"/>
      <c r="B12" s="245" t="s">
        <v>261</v>
      </c>
      <c r="C12" s="246">
        <v>65.8</v>
      </c>
      <c r="D12" s="247">
        <v>86.7</v>
      </c>
      <c r="E12" s="247">
        <v>177.1</v>
      </c>
      <c r="F12" s="243">
        <f t="shared" si="1"/>
        <v>204.26758938869662</v>
      </c>
      <c r="G12" s="243">
        <f t="shared" si="3"/>
        <v>269.14893617021278</v>
      </c>
    </row>
    <row r="13" spans="1:7">
      <c r="A13" s="245" t="s">
        <v>262</v>
      </c>
      <c r="B13" s="245"/>
      <c r="C13" s="247">
        <f t="shared" ref="C13:D13" si="4">C15+C16+C17+C18+C19</f>
        <v>9822.1</v>
      </c>
      <c r="D13" s="247">
        <f t="shared" si="4"/>
        <v>11642.9</v>
      </c>
      <c r="E13" s="247">
        <f>E15+E16+E17+E18+E19</f>
        <v>11595.900000000001</v>
      </c>
      <c r="F13" s="243">
        <f t="shared" si="1"/>
        <v>99.596320504341719</v>
      </c>
      <c r="G13" s="243">
        <f t="shared" si="3"/>
        <v>118.05927449323465</v>
      </c>
    </row>
    <row r="14" spans="1:7">
      <c r="A14" s="249" t="s">
        <v>256</v>
      </c>
      <c r="B14" s="249"/>
      <c r="C14" s="249"/>
      <c r="D14" s="249"/>
      <c r="E14" s="249"/>
      <c r="F14" s="243"/>
      <c r="G14" s="243"/>
    </row>
    <row r="15" spans="1:7">
      <c r="A15" s="245"/>
      <c r="B15" s="245" t="s">
        <v>257</v>
      </c>
      <c r="C15" s="246">
        <v>8292.2999999999993</v>
      </c>
      <c r="D15" s="247">
        <v>9733.7000000000007</v>
      </c>
      <c r="E15" s="247">
        <v>9735.7000000000007</v>
      </c>
      <c r="F15" s="243">
        <f t="shared" si="1"/>
        <v>100.02054717116822</v>
      </c>
      <c r="G15" s="243">
        <f>E15/C15*100</f>
        <v>117.40650965353403</v>
      </c>
    </row>
    <row r="16" spans="1:7">
      <c r="A16" s="245"/>
      <c r="B16" s="245" t="s">
        <v>258</v>
      </c>
      <c r="C16" s="248">
        <v>287.2</v>
      </c>
      <c r="D16" s="247">
        <v>396.1</v>
      </c>
      <c r="E16" s="247">
        <v>423.7</v>
      </c>
      <c r="F16" s="243">
        <f t="shared" si="1"/>
        <v>106.96793738954808</v>
      </c>
      <c r="G16" s="243">
        <f t="shared" ref="G16:G19" si="5">E16/C16*100</f>
        <v>147.52785515320335</v>
      </c>
    </row>
    <row r="17" spans="1:7">
      <c r="A17" s="245"/>
      <c r="B17" s="245" t="s">
        <v>259</v>
      </c>
      <c r="C17" s="246">
        <v>966.8</v>
      </c>
      <c r="D17" s="247">
        <v>1339.8</v>
      </c>
      <c r="E17" s="247">
        <v>1189.0999999999999</v>
      </c>
      <c r="F17" s="243">
        <f t="shared" si="1"/>
        <v>88.752052545155991</v>
      </c>
      <c r="G17" s="243">
        <f t="shared" si="5"/>
        <v>122.99338022341746</v>
      </c>
    </row>
    <row r="18" spans="1:7">
      <c r="A18" s="241"/>
      <c r="B18" s="241" t="s">
        <v>260</v>
      </c>
      <c r="C18" s="248">
        <v>188.2</v>
      </c>
      <c r="D18" s="242">
        <v>82.5</v>
      </c>
      <c r="E18" s="242">
        <v>185</v>
      </c>
      <c r="F18" s="243">
        <f t="shared" si="1"/>
        <v>224.24242424242422</v>
      </c>
      <c r="G18" s="243">
        <f t="shared" si="5"/>
        <v>98.299681190223183</v>
      </c>
    </row>
    <row r="19" spans="1:7">
      <c r="A19" s="250"/>
      <c r="B19" s="250" t="s">
        <v>261</v>
      </c>
      <c r="C19" s="251">
        <v>87.6</v>
      </c>
      <c r="D19" s="252">
        <v>90.8</v>
      </c>
      <c r="E19" s="252">
        <v>62.4</v>
      </c>
      <c r="F19" s="252">
        <f t="shared" si="1"/>
        <v>68.722466960352421</v>
      </c>
      <c r="G19" s="252">
        <f t="shared" si="5"/>
        <v>71.232876712328775</v>
      </c>
    </row>
    <row r="20" spans="1:7">
      <c r="A20" s="253"/>
      <c r="B20" s="253"/>
      <c r="C20" s="253"/>
      <c r="D20" s="253"/>
      <c r="E20" s="253"/>
      <c r="F20" s="253"/>
      <c r="G20" s="243"/>
    </row>
    <row r="21" spans="1:7">
      <c r="A21" s="232" t="s">
        <v>263</v>
      </c>
    </row>
  </sheetData>
  <mergeCells count="9">
    <mergeCell ref="A7:E7"/>
    <mergeCell ref="A14:E14"/>
    <mergeCell ref="A2:G2"/>
    <mergeCell ref="C3:D3"/>
    <mergeCell ref="F3:G3"/>
    <mergeCell ref="A4:B5"/>
    <mergeCell ref="C4:C5"/>
    <mergeCell ref="D4:F4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TO1A-2</vt:lpstr>
      <vt:lpstr>TOSUM1302-3</vt:lpstr>
      <vt:lpstr>ZR-1-1</vt:lpstr>
      <vt:lpstr>AX-3CGP-2-ah3</vt:lpstr>
      <vt:lpstr>AX-3CGP-2-shap</vt:lpstr>
      <vt:lpstr>Niigmiin halamj</vt:lpstr>
      <vt:lpstr>daatgal14-07-ndt14</vt:lpstr>
      <vt:lpstr>daatgal14-07-nd2014</vt:lpstr>
      <vt:lpstr>daatgal14-07-nds</vt:lpstr>
      <vt:lpstr>CPI</vt:lpstr>
      <vt:lpstr>Une_02</vt:lpstr>
      <vt:lpstr>ХАА une</vt:lpstr>
      <vt:lpstr>HUMAN-hvnam</vt:lpstr>
      <vt:lpstr>HUMAN-mend</vt:lpstr>
      <vt:lpstr>HUMAN-h-ovchin</vt:lpstr>
      <vt:lpstr>AY12013-02-GOLNER</vt:lpstr>
      <vt:lpstr>AY12013-02-NB</vt:lpstr>
      <vt:lpstr>GEMT2013-2-2014sum</vt:lpstr>
      <vt:lpstr>GEMT2013-2-gemt2014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2021-02-01T08:22:01Z</dcterms:created>
  <dcterms:modified xsi:type="dcterms:W3CDTF">2021-02-01T08:59:52Z</dcterms:modified>
</cp:coreProperties>
</file>