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activeTab="3"/>
  </bookViews>
  <sheets>
    <sheet name="TO1A-2" sheetId="1" r:id="rId1"/>
    <sheet name="TOSUM1302" sheetId="2" r:id="rId2"/>
    <sheet name="ONT-2012-2" sheetId="3" r:id="rId3"/>
    <sheet name="ZR-1-1" sheetId="4" r:id="rId4"/>
    <sheet name="AX-3CGP-2-shab" sheetId="5" r:id="rId5"/>
    <sheet name="AX-3CGP-2-ah3" sheetId="6" r:id="rId6"/>
    <sheet name="Niigmiin halamj" sheetId="7" r:id="rId7"/>
    <sheet name="daatgal2014-10-nd2014" sheetId="8" r:id="rId8"/>
    <sheet name="daatgal2014-10-nds2014" sheetId="9" r:id="rId9"/>
    <sheet name="daatgal2014-10-ndt14" sheetId="10" r:id="rId10"/>
    <sheet name="CPI" sheetId="11" r:id="rId11"/>
    <sheet name="Une_02" sheetId="12" r:id="rId12"/>
    <sheet name="ХАА une" sheetId="13" r:id="rId13"/>
    <sheet name="HUMAN-hvnam" sheetId="14" r:id="rId14"/>
    <sheet name="HUMAN-mend" sheetId="15" r:id="rId15"/>
    <sheet name="HUMAN-h-ovchin" sheetId="16" r:id="rId16"/>
    <sheet name="AY12013-02-GOLNER" sheetId="17" r:id="rId17"/>
    <sheet name="AY12013-02-NB" sheetId="18" r:id="rId18"/>
    <sheet name="GEMT2013-2-2014sum" sheetId="19" r:id="rId19"/>
    <sheet name="GEMT2013-2-gemt2014" sheetId="20" r:id="rId20"/>
    <sheet name="хаа8 10sar" sheetId="2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1" l="1"/>
  <c r="L22" i="21"/>
  <c r="K22" i="21"/>
  <c r="J22" i="21"/>
  <c r="I22" i="21"/>
  <c r="H22" i="21"/>
  <c r="G22" i="21"/>
  <c r="F22" i="21"/>
  <c r="E22" i="21"/>
  <c r="D22" i="21"/>
  <c r="C22" i="21"/>
  <c r="B22" i="21"/>
  <c r="N34" i="20" l="1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18" i="20"/>
  <c r="N16" i="20"/>
  <c r="N15" i="20"/>
  <c r="N14" i="20"/>
  <c r="N13" i="20"/>
  <c r="N9" i="20"/>
  <c r="N7" i="20"/>
  <c r="M6" i="20"/>
  <c r="N6" i="20" s="1"/>
  <c r="L6" i="20"/>
  <c r="L35" i="20" s="1"/>
  <c r="N5" i="20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B21" i="19"/>
  <c r="D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D21" i="19" s="1"/>
  <c r="C21" i="19" s="1"/>
  <c r="C5" i="19"/>
  <c r="E15" i="18"/>
  <c r="E14" i="18"/>
  <c r="D13" i="18"/>
  <c r="E13" i="18" s="1"/>
  <c r="C13" i="18"/>
  <c r="E12" i="18"/>
  <c r="E11" i="18"/>
  <c r="E10" i="18"/>
  <c r="D9" i="18"/>
  <c r="E9" i="18" s="1"/>
  <c r="C9" i="18"/>
  <c r="E8" i="18"/>
  <c r="E7" i="18"/>
  <c r="D6" i="18"/>
  <c r="E6" i="18" s="1"/>
  <c r="C6" i="18"/>
  <c r="C5" i="18" s="1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5" i="17"/>
  <c r="I57" i="16"/>
  <c r="D56" i="16"/>
  <c r="J54" i="16"/>
  <c r="F54" i="16"/>
  <c r="D54" i="16"/>
  <c r="J53" i="16"/>
  <c r="I53" i="16"/>
  <c r="F53" i="16"/>
  <c r="D53" i="16"/>
  <c r="J52" i="16"/>
  <c r="I52" i="16"/>
  <c r="F52" i="16"/>
  <c r="D52" i="16"/>
  <c r="J51" i="16"/>
  <c r="I51" i="16"/>
  <c r="F51" i="16"/>
  <c r="D51" i="16"/>
  <c r="J50" i="16"/>
  <c r="I50" i="16"/>
  <c r="F50" i="16"/>
  <c r="D50" i="16"/>
  <c r="J49" i="16"/>
  <c r="I48" i="16"/>
  <c r="I47" i="16"/>
  <c r="F47" i="16"/>
  <c r="I46" i="16"/>
  <c r="F46" i="16"/>
  <c r="D46" i="16"/>
  <c r="J45" i="16"/>
  <c r="I45" i="16"/>
  <c r="F45" i="16"/>
  <c r="D45" i="16"/>
  <c r="J44" i="16"/>
  <c r="I44" i="16"/>
  <c r="F44" i="16"/>
  <c r="D44" i="16"/>
  <c r="J43" i="16"/>
  <c r="J42" i="16"/>
  <c r="I42" i="16"/>
  <c r="J41" i="16"/>
  <c r="I41" i="16"/>
  <c r="J40" i="16"/>
  <c r="H40" i="16"/>
  <c r="G40" i="16"/>
  <c r="I40" i="16" s="1"/>
  <c r="E40" i="16"/>
  <c r="F55" i="16" s="1"/>
  <c r="C40" i="16"/>
  <c r="D47" i="16" s="1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M52" i="14"/>
  <c r="L52" i="14"/>
  <c r="K52" i="14"/>
  <c r="J52" i="14"/>
  <c r="I52" i="14"/>
  <c r="H52" i="14"/>
  <c r="G52" i="14"/>
  <c r="F52" i="14"/>
  <c r="E52" i="14"/>
  <c r="D52" i="14"/>
  <c r="C52" i="14"/>
  <c r="B52" i="14"/>
  <c r="G47" i="10"/>
  <c r="F47" i="10"/>
  <c r="G46" i="10"/>
  <c r="F46" i="10"/>
  <c r="G45" i="10"/>
  <c r="F45" i="10"/>
  <c r="G44" i="10"/>
  <c r="F44" i="10"/>
  <c r="E42" i="10"/>
  <c r="F42" i="10" s="1"/>
  <c r="D42" i="10"/>
  <c r="C42" i="10"/>
  <c r="G42" i="10" s="1"/>
  <c r="G41" i="10"/>
  <c r="F41" i="10"/>
  <c r="G40" i="10"/>
  <c r="F40" i="10"/>
  <c r="G39" i="10"/>
  <c r="F39" i="10"/>
  <c r="F37" i="10"/>
  <c r="E37" i="10"/>
  <c r="D37" i="10"/>
  <c r="C37" i="10"/>
  <c r="G37" i="10" s="1"/>
  <c r="G19" i="9"/>
  <c r="F19" i="9"/>
  <c r="G18" i="9"/>
  <c r="F18" i="9"/>
  <c r="G17" i="9"/>
  <c r="F17" i="9"/>
  <c r="G16" i="9"/>
  <c r="F16" i="9"/>
  <c r="G15" i="9"/>
  <c r="F15" i="9"/>
  <c r="F13" i="9"/>
  <c r="E13" i="9"/>
  <c r="G13" i="9" s="1"/>
  <c r="D13" i="9"/>
  <c r="C13" i="9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B21" i="8"/>
  <c r="M35" i="20" l="1"/>
  <c r="N35" i="20" s="1"/>
  <c r="D5" i="18"/>
  <c r="E5" i="18" s="1"/>
  <c r="D42" i="16"/>
  <c r="D57" i="16"/>
  <c r="F41" i="16"/>
  <c r="F42" i="16"/>
  <c r="F43" i="16"/>
  <c r="D48" i="16"/>
  <c r="F49" i="16"/>
  <c r="F57" i="16"/>
  <c r="D41" i="16"/>
  <c r="D43" i="16"/>
  <c r="D49" i="16"/>
  <c r="F48" i="16"/>
  <c r="F6" i="9"/>
  <c r="F40" i="16" l="1"/>
  <c r="D40" i="16"/>
  <c r="N28" i="7"/>
  <c r="N13" i="7"/>
  <c r="M13" i="7"/>
  <c r="N7" i="7"/>
  <c r="M7" i="7"/>
  <c r="E22" i="6"/>
  <c r="D22" i="6"/>
  <c r="F22" i="6" s="1"/>
  <c r="B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B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61" i="5" s="1"/>
  <c r="P48" i="4"/>
  <c r="Q48" i="4" s="1"/>
  <c r="O48" i="4"/>
  <c r="Q47" i="4"/>
  <c r="P47" i="4"/>
  <c r="O47" i="4"/>
  <c r="P46" i="4"/>
  <c r="Q46" i="4" s="1"/>
  <c r="O46" i="4"/>
  <c r="P45" i="4"/>
  <c r="O45" i="4"/>
  <c r="Q45" i="4" s="1"/>
  <c r="P44" i="4"/>
  <c r="Q44" i="4" s="1"/>
  <c r="O44" i="4"/>
  <c r="Q43" i="4"/>
  <c r="P43" i="4"/>
  <c r="O43" i="4"/>
  <c r="P42" i="4"/>
  <c r="Q42" i="4" s="1"/>
  <c r="O42" i="4"/>
  <c r="P41" i="4"/>
  <c r="O41" i="4"/>
  <c r="Q41" i="4" s="1"/>
  <c r="E20" i="3"/>
  <c r="E19" i="3"/>
  <c r="E18" i="3"/>
  <c r="E17" i="3"/>
  <c r="F16" i="3"/>
  <c r="E16" i="3"/>
  <c r="F15" i="3"/>
  <c r="E15" i="3"/>
  <c r="F14" i="3"/>
  <c r="E14" i="3"/>
  <c r="E13" i="3"/>
  <c r="E12" i="3"/>
  <c r="E11" i="3"/>
  <c r="E10" i="3"/>
  <c r="E9" i="3"/>
  <c r="E8" i="3"/>
  <c r="F7" i="3"/>
  <c r="E7" i="3"/>
  <c r="F6" i="3"/>
  <c r="E6" i="3"/>
  <c r="D5" i="3"/>
  <c r="F5" i="3" s="1"/>
  <c r="C5" i="3"/>
  <c r="F55" i="2"/>
  <c r="G55" i="2" s="1"/>
  <c r="E55" i="2"/>
  <c r="D55" i="2"/>
  <c r="C55" i="2"/>
  <c r="B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5" i="1"/>
  <c r="F35" i="1"/>
  <c r="G33" i="1"/>
  <c r="F33" i="1"/>
  <c r="G30" i="1"/>
  <c r="F30" i="1"/>
  <c r="E29" i="1"/>
  <c r="G29" i="1" s="1"/>
  <c r="D29" i="1"/>
  <c r="G28" i="1"/>
  <c r="G27" i="1"/>
  <c r="F27" i="1"/>
  <c r="G26" i="1"/>
  <c r="E25" i="1"/>
  <c r="G25" i="1" s="1"/>
  <c r="D25" i="1"/>
  <c r="G24" i="1"/>
  <c r="F24" i="1"/>
  <c r="G20" i="1"/>
  <c r="F20" i="1"/>
  <c r="G19" i="1"/>
  <c r="G18" i="1"/>
  <c r="F18" i="1"/>
  <c r="G17" i="1"/>
  <c r="E17" i="1"/>
  <c r="F17" i="1" s="1"/>
  <c r="D17" i="1"/>
  <c r="D7" i="1" s="1"/>
  <c r="D6" i="1" s="1"/>
  <c r="D5" i="1" s="1"/>
  <c r="D34" i="1" s="1"/>
  <c r="D36" i="1" s="1"/>
  <c r="G16" i="1"/>
  <c r="G15" i="1"/>
  <c r="F15" i="1"/>
  <c r="G13" i="1"/>
  <c r="F13" i="1"/>
  <c r="G9" i="1"/>
  <c r="F9" i="1"/>
  <c r="G8" i="1"/>
  <c r="F8" i="1"/>
  <c r="E8" i="1"/>
  <c r="D8" i="1"/>
  <c r="E5" i="3" l="1"/>
  <c r="F25" i="1"/>
  <c r="F29" i="1"/>
  <c r="E7" i="1"/>
  <c r="E6" i="1" l="1"/>
  <c r="G7" i="1"/>
  <c r="F7" i="1"/>
  <c r="E5" i="1" l="1"/>
  <c r="G6" i="1"/>
  <c r="F6" i="1"/>
  <c r="F5" i="1" l="1"/>
  <c r="E34" i="1"/>
  <c r="G5" i="1"/>
  <c r="E36" i="1" l="1"/>
  <c r="G34" i="1"/>
  <c r="F34" i="1"/>
  <c r="F36" i="1" l="1"/>
  <c r="G36" i="1"/>
</calcChain>
</file>

<file path=xl/sharedStrings.xml><?xml version="1.0" encoding="utf-8"?>
<sst xmlns="http://schemas.openxmlformats.org/spreadsheetml/2006/main" count="906" uniqueCount="568">
  <si>
    <t>ÎÐÎÍ ÍÓÒÃÈÉÍ ÒªÑÂÈÉÍ ÎÐËÎÃÛÍ Ã¯ÉÖÝÒÃÝËÈÉÍ ÌÝÄÝÝ</t>
  </si>
  <si>
    <t xml:space="preserve">   2014.11.11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</si>
  <si>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</si>
  <si>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</si>
  <si>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</si>
  <si>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</si>
  <si>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</si>
  <si>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</si>
  <si>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</si>
  <si>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</si>
  <si>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</si>
  <si>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</si>
  <si>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</si>
  <si>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</si>
  <si>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</si>
  <si>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</si>
  <si>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</si>
  <si>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</si>
  <si>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</si>
  <si>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</si>
  <si>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</si>
  <si>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</si>
  <si>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2.ªì÷èéí òàòâàð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</si>
  <si>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</si>
  <si>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</si>
  <si>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</si>
  <si>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</si>
  <si>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</si>
  <si>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Àãíóóðûí íººöèéí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</si>
  <si>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</si>
  <si>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</si>
  <si>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</si>
  <si>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</si>
  <si>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</si>
  <si>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</si>
  <si>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</si>
  <si>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</si>
  <si>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</si>
  <si>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</si>
  <si>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</si>
  <si>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</si>
  <si>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</si>
  <si>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</si>
  <si>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</si>
  <si>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</si>
  <si>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</si>
  <si>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2014.11.08</t>
  </si>
  <si>
    <t xml:space="preserve">                                    /ìÿí.òºã/</t>
  </si>
  <si>
    <t>Ñóìä</t>
  </si>
  <si>
    <t xml:space="preserve"> Æèëèéí ýõíýýñ</t>
  </si>
  <si>
    <t>10-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</si>
  <si>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</si>
  <si>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</si>
  <si>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</si>
  <si>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</si>
  <si>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</si>
  <si>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</si>
  <si>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</si>
  <si>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</si>
  <si>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</si>
  <si>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</si>
  <si>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</si>
  <si>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</si>
  <si>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</si>
  <si>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</si>
  <si>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</si>
  <si>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</si>
  <si>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</si>
  <si>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</si>
  <si>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2014.11.11                                                                                            /ìÿí.òºã/</t>
  </si>
  <si>
    <t>2013 îíû ìºí ¿åä</t>
  </si>
  <si>
    <t xml:space="preserve">      2014 îíû </t>
  </si>
  <si>
    <t>14/13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</si>
  <si>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</si>
  <si>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</si>
  <si>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</si>
  <si>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</si>
  <si>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</si>
  <si>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</si>
  <si>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</si>
  <si>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</si>
  <si>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</si>
  <si>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</si>
  <si>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</si>
  <si>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</si>
  <si>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</si>
  <si>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-Нийгмийн халамжийн үйлчилгээ</t>
  </si>
  <si>
    <t xml:space="preserve">      -Ажил олгогчоос олгох тэтгэмж урамшуулал дэмжлэг</t>
  </si>
  <si>
    <t xml:space="preserve">      -Төрөөс иргэдэд үзүүлэх бусад тэтгэмж дэмжлэг</t>
  </si>
  <si>
    <t xml:space="preserve">      -Хөрөнгө оруулалт</t>
  </si>
  <si>
    <t xml:space="preserve">        -Бусад</t>
  </si>
  <si>
    <t xml:space="preserve">          Áàíêíû êàññûí îðëîãî, çàðëàãà, çýýë õàäãàëàìæèéí</t>
  </si>
  <si>
    <t xml:space="preserve">  ìýäýý</t>
  </si>
  <si>
    <t xml:space="preserve"> 2014-11-10                                                                                                                                   </t>
  </si>
  <si>
    <t xml:space="preserve"> /сая. òºã /</t>
  </si>
  <si>
    <t>ä/ä</t>
  </si>
  <si>
    <t>Ìîíãîë áàíê</t>
  </si>
  <si>
    <t xml:space="preserve">ÕÀÀÍ áàíê </t>
  </si>
  <si>
    <t>ÕÀÑ áàíê</t>
  </si>
  <si>
    <t>Õàäãàëàìæ  áàíê</t>
  </si>
  <si>
    <t>Төрийн банк</t>
  </si>
  <si>
    <t>Капитал банк</t>
  </si>
  <si>
    <t>Ä¯Í</t>
  </si>
  <si>
    <t xml:space="preserve"> 14/13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</si>
  <si>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</si>
  <si>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</si>
  <si>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</si>
  <si>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</si>
  <si>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</si>
  <si>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</si>
  <si>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</si>
  <si>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</si>
  <si>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</si>
  <si>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</si>
  <si>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 xml:space="preserve"> Аæëûí áàéðíû çóó÷ëàë</t>
  </si>
  <si>
    <t xml:space="preserve"> 2014.11.08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</si>
  <si>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</si>
  <si>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</si>
  <si>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</si>
  <si>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</si>
  <si>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</si>
  <si>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</si>
  <si>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</si>
  <si>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</si>
  <si>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</si>
  <si>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</si>
  <si>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</si>
  <si>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</si>
  <si>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</si>
  <si>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</si>
  <si>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</si>
  <si>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</si>
  <si>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</si>
  <si>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</si>
  <si>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</si>
  <si>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</si>
  <si>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</si>
  <si>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</si>
  <si>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</si>
  <si>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</si>
  <si>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</si>
  <si>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ÀÉÌÃÈÉÍ Á¯ÐÒÃÝËÒÝÉ ÀÆÈËÃ¯É×¯¯ÄÈÉÍ ÌÝÄÝÝ</t>
  </si>
  <si>
    <t>2014.11.05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</si>
  <si>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</si>
  <si>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</si>
  <si>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</si>
  <si>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</si>
  <si>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</si>
  <si>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</si>
  <si>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</si>
  <si>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2014.11.08</t>
  </si>
  <si>
    <t>Үзүүлэлт</t>
  </si>
  <si>
    <t>2014 он I-IX сар</t>
  </si>
  <si>
    <t>Хүн тоо</t>
  </si>
  <si>
    <t>сая.  төг</t>
  </si>
  <si>
    <t xml:space="preserve">                                                                                    Санхүүжилт                                                                                 3015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</si>
  <si>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</si>
  <si>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</si>
  <si>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</si>
  <si>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</si>
  <si>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</si>
  <si>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</si>
  <si>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</si>
  <si>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</si>
  <si>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</si>
  <si>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</si>
  <si>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</si>
  <si>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</si>
  <si>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</si>
  <si>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</si>
  <si>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</si>
  <si>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</si>
  <si>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</si>
  <si>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</si>
  <si>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</si>
  <si>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</si>
  <si>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</si>
  <si>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</si>
  <si>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</si>
  <si>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</si>
  <si>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</si>
  <si>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</si>
  <si>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ÄÀÀÒÃÀËÛÍ ØÈÌÒÃÝËÈÉÍ ÎÐËÎÃÎ, ÒÝÒÃÝÂÝÐÈÉÍ ÑÀÍÕ¯¯ÆÈËÒ</t>
  </si>
  <si>
    <t>2014.11.07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</si>
  <si>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</si>
  <si>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</si>
  <si>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</si>
  <si>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</si>
  <si>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</si>
  <si>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</si>
  <si>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>ÍÈÉÃÌÈÉÍ ÄÀÀÒÃÀËÛÍ ÑÀÍÃÈÉÍ ÎÐËÎÃÎ, ÇÀÐËÀÃÀ /ñàÿ.òºã/</t>
  </si>
  <si>
    <t>2013 оны                   X сар</t>
  </si>
  <si>
    <t>2014 оны X сар</t>
  </si>
  <si>
    <r>
      <rPr>
        <u/>
        <sz val="10"/>
        <color theme="1"/>
        <rFont val="Arial Mon"/>
        <family val="2"/>
      </rPr>
      <t xml:space="preserve">2014   X   </t>
    </r>
    <r>
      <rPr>
        <sz val="10"/>
        <color theme="1"/>
        <rFont val="Arial Mon"/>
        <family val="2"/>
      </rPr>
      <t>2013   X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</si>
  <si>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</si>
  <si>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</si>
  <si>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</si>
  <si>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</si>
  <si>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</si>
  <si>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</si>
  <si>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</si>
  <si>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</si>
  <si>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</si>
  <si>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</si>
  <si>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</si>
  <si>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ºâ÷иí</t>
  </si>
  <si>
    <t>ÍÈÉÃÌÈÉÍ ÄÀÀÒÃÀËÄ ÇÀÀÂÀË ÄÀÀÒÃÓÓËÀÃ×ÈÉÍ ÒÎÎ, ÎËÃÎÑÎÍ ÒÝÒÃÝÂÝÐÈÉÍ ÕÝÌÆÝÝ</t>
  </si>
  <si>
    <t>2014.11.10</t>
  </si>
  <si>
    <t>Үзүүлэлтүүд</t>
  </si>
  <si>
    <t>2012 оны       X сар</t>
  </si>
  <si>
    <t>2013 оны       X сар</t>
  </si>
  <si>
    <t>2014 оны       X сар</t>
  </si>
  <si>
    <r>
      <rPr>
        <u/>
        <sz val="10"/>
        <color theme="1"/>
        <rFont val="Arial Mon"/>
        <family val="2"/>
      </rPr>
      <t>2014 X</t>
    </r>
    <r>
      <rPr>
        <sz val="10"/>
        <color theme="1"/>
        <rFont val="Arial Mon"/>
        <family val="2"/>
      </rPr>
      <t xml:space="preserve">     2013 X  хувь</t>
    </r>
  </si>
  <si>
    <r>
      <rPr>
        <u/>
        <sz val="10"/>
        <color theme="1"/>
        <rFont val="Arial Mon"/>
        <family val="2"/>
      </rPr>
      <t>2014</t>
    </r>
    <r>
      <rPr>
        <u/>
        <sz val="11"/>
        <color theme="1"/>
        <rFont val="Calibri"/>
        <family val="2"/>
        <scheme val="minor"/>
      </rPr>
      <t xml:space="preserve"> X</t>
    </r>
    <r>
      <rPr>
        <u/>
        <sz val="10"/>
        <color theme="1"/>
        <rFont val="Arial Mon"/>
        <family val="2"/>
      </rPr>
      <t xml:space="preserve"> </t>
    </r>
    <r>
      <rPr>
        <sz val="10"/>
        <color theme="1"/>
        <rFont val="Arial Mon"/>
        <family val="2"/>
      </rPr>
      <t xml:space="preserve">    2012 X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</si>
  <si>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</si>
  <si>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</si>
  <si>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</si>
  <si>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</si>
  <si>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</si>
  <si>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</si>
  <si>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</si>
  <si>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</si>
  <si>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</si>
  <si>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</si>
  <si>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 xml:space="preserve"> ÀÉÌÃÈÉÍ ÕÝÐÝÃËÝÝÍÈÉ ¯ÍÈÉÍ ÈÍÄÅÊÑ</t>
  </si>
  <si>
    <t>Áàðààíû á¿ëãýýð</t>
  </si>
  <si>
    <t>2014-10</t>
  </si>
  <si>
    <t>2013-10</t>
  </si>
  <si>
    <t>2013-12</t>
  </si>
  <si>
    <t>2014-09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</si>
  <si>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</si>
  <si>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</si>
  <si>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</si>
  <si>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</si>
  <si>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</si>
  <si>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</si>
  <si>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</si>
  <si>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</si>
  <si>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</si>
  <si>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</si>
  <si>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</si>
  <si>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</si>
  <si>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</si>
  <si>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</si>
  <si>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</si>
  <si>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</si>
  <si>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</si>
  <si>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</si>
  <si>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</si>
  <si>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</si>
  <si>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</si>
  <si>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</si>
  <si>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</si>
  <si>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</si>
  <si>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</si>
  <si>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</si>
  <si>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</si>
  <si>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</si>
  <si>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</si>
  <si>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</si>
  <si>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</si>
  <si>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</si>
  <si>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</si>
  <si>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</si>
  <si>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</si>
  <si>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</si>
  <si>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</si>
  <si>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</si>
  <si>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</si>
  <si>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</si>
  <si>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</si>
  <si>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</si>
  <si>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</si>
  <si>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</si>
  <si>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</si>
  <si>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</si>
  <si>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</si>
  <si>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</si>
  <si>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</si>
  <si>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</si>
  <si>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</si>
  <si>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</si>
  <si>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</si>
  <si>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</si>
  <si>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10-ð ÑÀÐÛÍ ¯ÍÈÉÍ ÌÝÄÝÝ</t>
  </si>
  <si>
    <t>¹</t>
  </si>
  <si>
    <t>ÍÝÐ ÒªÐªË</t>
  </si>
  <si>
    <t xml:space="preserve">Äóíä-ãîâü </t>
  </si>
  <si>
    <t>Òºâ</t>
  </si>
  <si>
    <t>ªìíº-ãîâü</t>
  </si>
  <si>
    <t>Äîðíî-ãîâü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</si>
  <si>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</si>
  <si>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</si>
  <si>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</si>
  <si>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</si>
  <si>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</si>
  <si>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</si>
  <si>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</si>
  <si>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</si>
  <si>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</si>
  <si>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</si>
  <si>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</si>
  <si>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</si>
  <si>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</si>
  <si>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</si>
  <si>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</si>
  <si>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</si>
  <si>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</si>
  <si>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</si>
  <si>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</si>
  <si>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</si>
  <si>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</si>
  <si>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</si>
  <si>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</si>
  <si>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</si>
  <si>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</si>
  <si>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</si>
  <si>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</si>
  <si>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</si>
  <si>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</si>
  <si>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</si>
  <si>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</si>
  <si>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</si>
  <si>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</si>
  <si>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</si>
  <si>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</si>
  <si>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</si>
  <si>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</si>
  <si>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</si>
  <si>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</si>
  <si>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</si>
  <si>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</si>
  <si>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</si>
  <si>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 xml:space="preserve">ÕÀÀ-í  á¿òýýãäýõ¿¿íèé ¿íèéí ìýäýý </t>
  </si>
  <si>
    <t>Õýìæèõ íýãæ</t>
  </si>
  <si>
    <t xml:space="preserve">2013 îíû  XII </t>
  </si>
  <si>
    <t>2014 он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</si>
  <si>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</si>
  <si>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</si>
  <si>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</si>
  <si>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</si>
  <si>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</si>
  <si>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</si>
  <si>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</si>
  <si>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</si>
  <si>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</si>
  <si>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</si>
  <si>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              1. Ìàëûí ¿íý /ìÿí.òºã/</t>
  </si>
  <si>
    <t>Òýìýý</t>
  </si>
  <si>
    <t>Íàñ ã¿éöñýí</t>
  </si>
  <si>
    <t>ýð</t>
  </si>
  <si>
    <t>òîë</t>
  </si>
  <si>
    <t>ýì</t>
  </si>
  <si>
    <t>ªñâºð íàñíû</t>
  </si>
  <si>
    <t>Àäóó</t>
  </si>
  <si>
    <t>¯õýð</t>
  </si>
  <si>
    <t>Íóòãèéí ¿¿ëäðèéí, íàñ ã¿éöñýí</t>
  </si>
  <si>
    <t>Íàñ ã¿éöñýí õîíü</t>
  </si>
  <si>
    <t>Íàñ ã¿éöñýí ÿìàà</t>
  </si>
  <si>
    <t xml:space="preserve">           2.Ìàëûí ãàðàëòàé á¿òýýãäýõ¿¿íèé ¿íý/ìÿí.òºã/</t>
  </si>
  <si>
    <t>Òýìýýíèé íîîñ</t>
  </si>
  <si>
    <t>êã</t>
  </si>
  <si>
    <t>-</t>
  </si>
  <si>
    <t>ßìààíû íîîëóóð</t>
  </si>
  <si>
    <t>Òýìýýíèé øèð</t>
  </si>
  <si>
    <t>ø</t>
  </si>
  <si>
    <t>Àäóóíû øèð</t>
  </si>
  <si>
    <t xml:space="preserve"> -2 ì-ýýñ äîîø õýìæýýòýé ¿õðèéí øèð</t>
  </si>
  <si>
    <t xml:space="preserve"> -2 ì- ýýñ äýýø õýìæýýòýé ¿õðèéí øèð</t>
  </si>
  <si>
    <t>Õîíèíû íîîñòîé, ºëºí ãýäýñòýé àðüñ</t>
  </si>
  <si>
    <t>ßìààíû íîîëóóðòàé, ºëºíòýé àðüñ</t>
  </si>
  <si>
    <t>Õ¯Í ÀÌÛÍ ÅÐÄÈÉÍ ÕªÄªËÃªªÍ, Õ¯¯ÕÄÈÉÍ ÝÍÄÝÃÄÝË</t>
  </si>
  <si>
    <t>ñóìä</t>
  </si>
  <si>
    <t>òºðñºí  эхийн тоо</t>
  </si>
  <si>
    <t>амьд òºðñºí  õ¿¿õýä</t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</si>
  <si>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</si>
  <si>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</si>
  <si>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</si>
  <si>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</si>
  <si>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</si>
  <si>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>2014.11.10.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</si>
  <si>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</si>
  <si>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</si>
  <si>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</si>
  <si>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</si>
  <si>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</si>
  <si>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</si>
  <si>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</si>
  <si>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</si>
  <si>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</si>
  <si>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</si>
  <si>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</si>
  <si>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</si>
  <si>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</si>
  <si>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</si>
  <si>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</si>
  <si>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</si>
  <si>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</si>
  <si>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</si>
  <si>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</si>
  <si>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</si>
  <si>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</si>
  <si>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</si>
  <si>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</si>
  <si>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</si>
  <si>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</si>
  <si>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</si>
  <si>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</si>
  <si>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Ñö</t>
  </si>
  <si>
    <t>Ìä</t>
  </si>
  <si>
    <t>Ýá</t>
  </si>
  <si>
    <t>ÌÓÝ òºâ</t>
  </si>
  <si>
    <t>Халдварт өвчнөөр өвчлөгчдийн тоо, эзлэх хувь онуудаар</t>
  </si>
  <si>
    <t>2012 оны X сар</t>
  </si>
  <si>
    <t>2013 оны X сар</t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</si>
  <si>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 2013 он</t>
    </r>
  </si>
  <si>
    <r>
      <rPr>
        <u/>
        <sz val="10"/>
        <color indexed="8"/>
        <rFont val="Arial Mon"/>
        <family val="2"/>
      </rPr>
      <t>2014 он</t>
    </r>
    <r>
      <rPr>
        <sz val="10"/>
        <color indexed="8"/>
        <rFont val="Arial Mon"/>
        <family val="2"/>
      </rPr>
      <t xml:space="preserve">        2012он</t>
    </r>
  </si>
  <si>
    <t>тоо</t>
  </si>
  <si>
    <t xml:space="preserve">хувийн жин 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</si>
  <si>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</si>
  <si>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</si>
  <si>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</si>
  <si>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</si>
  <si>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</si>
  <si>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</si>
  <si>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</si>
  <si>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</si>
  <si>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</si>
  <si>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</si>
  <si>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</si>
  <si>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</si>
  <si>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</si>
  <si>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</si>
  <si>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</si>
  <si>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</si>
  <si>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</si>
  <si>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</si>
  <si>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Халдварын гаралтай суулга</t>
  </si>
  <si>
    <t>Менингококкт халдвар</t>
  </si>
  <si>
    <t xml:space="preserve">ÃÎË ÍÝÐ ÒªÐËÈÉÍ Á¯ÒÝÝÃÄÝÕ¯¯Í ¯ÉËÄÂÝÐËÝËÒ                                                      </t>
  </si>
  <si>
    <t>2014.11.08</t>
  </si>
  <si>
    <t xml:space="preserve"> ÃÎË ÍÝÐ ÒªÐËÈÉÍ Á¯ÒÝÝÃÄÝÕ¯¯Í   </t>
  </si>
  <si>
    <t xml:space="preserve">õýìæèõ íýãæ </t>
  </si>
  <si>
    <t xml:space="preserve">2014 îíä </t>
  </si>
  <si>
    <t>2014/2013 õóâü</t>
  </si>
  <si>
    <t xml:space="preserve">Õ¿ðýí í¿¿ðñ                       </t>
  </si>
  <si>
    <t xml:space="preserve">ìÿí,òí </t>
  </si>
  <si>
    <t xml:space="preserve">     Æîíø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</si>
  <si>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</si>
  <si>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</si>
  <si>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</si>
  <si>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</si>
  <si>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</si>
  <si>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</si>
  <si>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</si>
  <si>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</si>
  <si>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</si>
  <si>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</si>
  <si>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</si>
  <si>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</si>
  <si>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</si>
  <si>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</si>
  <si>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</si>
  <si>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</si>
  <si>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</si>
  <si>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</si>
  <si>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</si>
  <si>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</si>
  <si>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</si>
  <si>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</si>
  <si>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</si>
  <si>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</si>
  <si>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</si>
  <si>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</si>
  <si>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</si>
  <si>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</si>
  <si>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</si>
  <si>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</si>
  <si>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</si>
  <si>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</si>
  <si>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</si>
  <si>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</si>
  <si>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</si>
  <si>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</si>
  <si>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</si>
  <si>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</si>
  <si>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</si>
  <si>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2014.11.11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</si>
  <si>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</si>
  <si>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</si>
  <si>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</si>
  <si>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</si>
  <si>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</si>
  <si>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</si>
  <si>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</si>
  <si>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</si>
  <si>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</si>
  <si>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</si>
  <si>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</si>
  <si>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</si>
  <si>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</si>
  <si>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</si>
  <si>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</si>
  <si>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</si>
  <si>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</si>
  <si>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</si>
  <si>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</si>
  <si>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</si>
  <si>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</si>
  <si>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</si>
  <si>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</si>
  <si>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</si>
  <si>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</si>
  <si>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</si>
  <si>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</si>
  <si>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</si>
  <si>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</si>
  <si>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</si>
  <si>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</si>
  <si>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</si>
  <si>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 xml:space="preserve">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</si>
  <si>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</si>
  <si>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</si>
  <si>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</si>
  <si>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</si>
  <si>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</si>
  <si>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</si>
  <si>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</si>
  <si>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</si>
  <si>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</si>
  <si>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</si>
  <si>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</si>
  <si>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</si>
  <si>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</si>
  <si>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</si>
  <si>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</si>
  <si>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</si>
  <si>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</si>
  <si>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</si>
  <si>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</si>
  <si>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</si>
  <si>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</si>
  <si>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</si>
  <si>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 xml:space="preserve">Ургац хураалтын мэдээ 2014 оны 10 сар </t>
  </si>
  <si>
    <t>Сумдын нэр</t>
  </si>
  <si>
    <t>Өөрийн хүчээр бэлтгэсэн өвс/тн/</t>
  </si>
  <si>
    <t>Хужир шүү/тн/</t>
  </si>
  <si>
    <t>Бэлтгэсэн гар тэжээл/тн/</t>
  </si>
  <si>
    <t>Төмс</t>
  </si>
  <si>
    <t>Хүнсний ногоо</t>
  </si>
  <si>
    <t>Нийт тариалсан талбай/га/</t>
  </si>
  <si>
    <t>Нийт хураасан ургац/тн/</t>
  </si>
  <si>
    <t>Адаацаг</t>
  </si>
  <si>
    <t xml:space="preserve">Баянжаргалан </t>
  </si>
  <si>
    <t>Говь-Угтаал</t>
  </si>
  <si>
    <t>Гурвансайхан</t>
  </si>
  <si>
    <t>Дэлгэрхангай</t>
  </si>
  <si>
    <t xml:space="preserve">Дэлгэрцогт </t>
  </si>
  <si>
    <t xml:space="preserve">Дэрэн </t>
  </si>
  <si>
    <t xml:space="preserve">Луус </t>
  </si>
  <si>
    <t xml:space="preserve">Өндөршил </t>
  </si>
  <si>
    <t>Өлзийт</t>
  </si>
  <si>
    <t xml:space="preserve">Сайнцагаан </t>
  </si>
  <si>
    <t>Сайхан-Овоо</t>
  </si>
  <si>
    <t xml:space="preserve">Хулд </t>
  </si>
  <si>
    <t>Цагаандэлгэр</t>
  </si>
  <si>
    <t>Эрдэнэдалай</t>
  </si>
  <si>
    <t>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</si>
</sst>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</font>
    <font>
      <sz val="8"/>
      <name val="Arial"/>
      <family val="2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1"/>
      <name val="Dutch Mon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Arial Mon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u/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b/>
      <sz val="9"/>
      <name val="Arial Mon"/>
      <family val="2"/>
    </font>
    <font>
      <sz val="8"/>
      <color indexed="8"/>
      <name val="Arial Mon"/>
      <family val="2"/>
    </font>
    <font>
      <sz val="10"/>
      <color indexed="8"/>
      <name val="Arial Mon"/>
      <family val="2"/>
    </font>
    <font>
      <sz val="8"/>
      <color rgb="FF000000"/>
      <name val="Arial Mon"/>
      <family val="2"/>
    </font>
    <font>
      <sz val="7"/>
      <name val="Arial Mon"/>
      <family val="2"/>
    </font>
    <font>
      <sz val="7"/>
      <color theme="1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sz val="10"/>
      <name val="Dutch Mon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34" fillId="0" borderId="0"/>
    <xf numFmtId="165" fontId="34" fillId="0" borderId="0"/>
    <xf numFmtId="0" fontId="18" fillId="0" borderId="0" applyNumberFormat="0" applyFill="0" applyBorder="0" applyAlignment="0" applyProtection="0"/>
    <xf numFmtId="0" fontId="1" fillId="0" borderId="0"/>
  </cellStyleXfs>
  <cellXfs count="59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14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7" fillId="3" borderId="0" xfId="2" applyNumberFormat="1" applyFont="1" applyFill="1" applyBorder="1" applyAlignment="1" applyProtection="1">
      <alignment horizontal="right" vertical="center"/>
    </xf>
    <xf numFmtId="164" fontId="4" fillId="0" borderId="0" xfId="0" applyNumberFormat="1" applyFont="1"/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9" fillId="0" borderId="0" xfId="2" applyNumberFormat="1" applyFont="1" applyBorder="1" applyProtection="1">
      <protection locked="0"/>
    </xf>
    <xf numFmtId="164" fontId="10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Fill="1" applyBorder="1" applyAlignment="1">
      <alignment vertical="center"/>
    </xf>
    <xf numFmtId="164" fontId="10" fillId="0" borderId="7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16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4" fillId="4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/>
    </xf>
    <xf numFmtId="0" fontId="15" fillId="0" borderId="9" xfId="0" applyFont="1" applyBorder="1" applyAlignment="1">
      <alignment vertical="center"/>
    </xf>
    <xf numFmtId="164" fontId="12" fillId="0" borderId="9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" fontId="5" fillId="0" borderId="8" xfId="0" applyNumberFormat="1" applyFont="1" applyBorder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1" fontId="16" fillId="0" borderId="0" xfId="0" applyNumberFormat="1" applyFont="1"/>
    <xf numFmtId="1" fontId="3" fillId="2" borderId="0" xfId="0" applyNumberFormat="1" applyFont="1" applyFill="1"/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textRotation="90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/>
    </xf>
    <xf numFmtId="1" fontId="3" fillId="2" borderId="6" xfId="0" applyNumberFormat="1" applyFont="1" applyFill="1" applyBorder="1" applyAlignment="1">
      <alignment vertical="center"/>
    </xf>
    <xf numFmtId="0" fontId="17" fillId="0" borderId="0" xfId="0" applyNumberFormat="1" applyFont="1" applyAlignment="1">
      <alignment horizontal="center"/>
    </xf>
    <xf numFmtId="0" fontId="3" fillId="2" borderId="6" xfId="2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0" borderId="0" xfId="0" applyNumberFormat="1" applyFont="1"/>
    <xf numFmtId="0" fontId="17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top" wrapText="1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3" fillId="0" borderId="0" xfId="0" applyFont="1"/>
    <xf numFmtId="0" fontId="19" fillId="0" borderId="1" xfId="0" applyFont="1" applyBorder="1" applyAlignment="1">
      <alignment horizontal="center" vertical="center" textRotation="90"/>
    </xf>
    <xf numFmtId="0" fontId="24" fillId="0" borderId="2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164" fontId="24" fillId="2" borderId="8" xfId="0" applyNumberFormat="1" applyFont="1" applyFill="1" applyBorder="1" applyAlignment="1">
      <alignment horizontal="center" vertical="center"/>
    </xf>
    <xf numFmtId="0" fontId="22" fillId="0" borderId="0" xfId="0" applyFont="1" applyBorder="1"/>
    <xf numFmtId="0" fontId="22" fillId="0" borderId="0" xfId="0" applyFont="1" applyAlignment="1">
      <alignment horizontal="center"/>
    </xf>
    <xf numFmtId="0" fontId="19" fillId="0" borderId="5" xfId="0" applyFont="1" applyBorder="1" applyAlignment="1">
      <alignment horizontal="center" vertical="center" textRotation="90"/>
    </xf>
    <xf numFmtId="0" fontId="24" fillId="0" borderId="8" xfId="0" applyFont="1" applyBorder="1" applyAlignment="1">
      <alignment horizontal="center" vertical="center"/>
    </xf>
    <xf numFmtId="164" fontId="24" fillId="0" borderId="8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textRotation="90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 wrapText="1"/>
    </xf>
    <xf numFmtId="0" fontId="2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right"/>
    </xf>
    <xf numFmtId="0" fontId="22" fillId="0" borderId="0" xfId="0" applyFont="1" applyBorder="1" applyAlignment="1">
      <alignment wrapText="1"/>
    </xf>
    <xf numFmtId="0" fontId="26" fillId="0" borderId="0" xfId="0" applyFont="1" applyBorder="1" applyAlignment="1">
      <alignment horizontal="center"/>
    </xf>
    <xf numFmtId="0" fontId="26" fillId="0" borderId="0" xfId="0" applyFont="1" applyBorder="1"/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horizontal="center" vertical="center" textRotation="90" wrapText="1"/>
    </xf>
    <xf numFmtId="0" fontId="23" fillId="0" borderId="0" xfId="0" applyFont="1" applyBorder="1"/>
    <xf numFmtId="0" fontId="23" fillId="0" borderId="0" xfId="0" applyFont="1" applyBorder="1" applyAlignment="1">
      <alignment wrapText="1"/>
    </xf>
    <xf numFmtId="0" fontId="0" fillId="0" borderId="4" xfId="0" applyBorder="1" applyAlignment="1">
      <alignment horizontal="left" vertical="center" wrapText="1"/>
    </xf>
    <xf numFmtId="0" fontId="24" fillId="0" borderId="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19" fillId="0" borderId="10" xfId="0" applyFont="1" applyBorder="1" applyAlignment="1">
      <alignment horizontal="center" vertical="center" textRotation="90"/>
    </xf>
    <xf numFmtId="164" fontId="24" fillId="0" borderId="8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 wrapText="1"/>
    </xf>
    <xf numFmtId="0" fontId="25" fillId="0" borderId="0" xfId="0" applyFont="1" applyBorder="1"/>
    <xf numFmtId="0" fontId="26" fillId="0" borderId="0" xfId="0" applyFont="1" applyBorder="1"/>
    <xf numFmtId="0" fontId="2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0" fontId="23" fillId="0" borderId="0" xfId="0" applyFont="1" applyBorder="1" applyAlignment="1">
      <alignment horizontal="left" wrapText="1"/>
    </xf>
    <xf numFmtId="0" fontId="23" fillId="5" borderId="0" xfId="0" applyFont="1" applyFill="1" applyBorder="1"/>
    <xf numFmtId="0" fontId="25" fillId="5" borderId="0" xfId="0" applyFont="1" applyFill="1" applyBorder="1" applyAlignment="1">
      <alignment horizontal="right" wrapText="1"/>
    </xf>
    <xf numFmtId="0" fontId="25" fillId="5" borderId="0" xfId="0" applyFont="1" applyFill="1" applyBorder="1" applyAlignment="1">
      <alignment horizontal="right"/>
    </xf>
    <xf numFmtId="0" fontId="22" fillId="0" borderId="0" xfId="0" applyFont="1" applyBorder="1" applyAlignment="1">
      <alignment horizontal="left" wrapText="1"/>
    </xf>
    <xf numFmtId="0" fontId="28" fillId="0" borderId="0" xfId="0" applyFont="1" applyBorder="1" applyAlignment="1">
      <alignment wrapText="1"/>
    </xf>
    <xf numFmtId="0" fontId="26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right"/>
    </xf>
    <xf numFmtId="0" fontId="29" fillId="0" borderId="0" xfId="0" applyFont="1" applyBorder="1" applyAlignment="1">
      <alignment horizontal="center" vertical="center" textRotation="90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164" fontId="31" fillId="0" borderId="0" xfId="0" applyNumberFormat="1" applyFont="1" applyBorder="1" applyAlignment="1">
      <alignment vertical="center"/>
    </xf>
    <xf numFmtId="164" fontId="31" fillId="0" borderId="0" xfId="0" applyNumberFormat="1" applyFont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Fill="1" applyBorder="1" applyAlignment="1">
      <alignment vertical="center"/>
    </xf>
    <xf numFmtId="164" fontId="31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7" xfId="0" applyFont="1" applyBorder="1" applyAlignment="1">
      <alignment vertical="center"/>
    </xf>
    <xf numFmtId="164" fontId="31" fillId="0" borderId="7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/>
    </xf>
    <xf numFmtId="16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164" fontId="31" fillId="0" borderId="0" xfId="0" applyNumberFormat="1" applyFont="1" applyBorder="1" applyAlignment="1">
      <alignment horizontal="right" vertical="center"/>
    </xf>
    <xf numFmtId="164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vertical="center"/>
    </xf>
    <xf numFmtId="0" fontId="31" fillId="0" borderId="7" xfId="0" applyFont="1" applyBorder="1" applyAlignment="1">
      <alignment horizontal="right" vertical="center"/>
    </xf>
    <xf numFmtId="164" fontId="31" fillId="0" borderId="7" xfId="0" applyNumberFormat="1" applyFont="1" applyFill="1" applyBorder="1" applyAlignment="1">
      <alignment horizontal="right" vertical="center"/>
    </xf>
    <xf numFmtId="164" fontId="31" fillId="0" borderId="7" xfId="0" applyNumberFormat="1" applyFont="1" applyBorder="1" applyAlignment="1">
      <alignment horizontal="right" vertical="center"/>
    </xf>
    <xf numFmtId="165" fontId="35" fillId="0" borderId="0" xfId="3" applyFont="1" applyFill="1" applyBorder="1" applyAlignment="1" applyProtection="1">
      <alignment horizontal="center" vertical="center"/>
      <protection locked="0"/>
    </xf>
    <xf numFmtId="165" fontId="35" fillId="0" borderId="0" xfId="3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2" fontId="35" fillId="6" borderId="8" xfId="4" applyNumberFormat="1" applyFont="1" applyFill="1" applyBorder="1" applyAlignment="1">
      <alignment horizontal="center" vertical="center"/>
    </xf>
    <xf numFmtId="2" fontId="35" fillId="6" borderId="2" xfId="4" applyNumberFormat="1" applyFont="1" applyFill="1" applyBorder="1" applyAlignment="1">
      <alignment horizontal="center" vertical="center"/>
    </xf>
    <xf numFmtId="49" fontId="5" fillId="6" borderId="6" xfId="0" applyNumberFormat="1" applyFont="1" applyFill="1" applyBorder="1"/>
    <xf numFmtId="49" fontId="5" fillId="6" borderId="9" xfId="0" applyNumberFormat="1" applyFont="1" applyFill="1" applyBorder="1"/>
    <xf numFmtId="0" fontId="4" fillId="0" borderId="0" xfId="0" applyFont="1" applyFill="1" applyBorder="1"/>
    <xf numFmtId="166" fontId="36" fillId="0" borderId="0" xfId="0" applyNumberFormat="1" applyFont="1" applyFill="1" applyBorder="1"/>
    <xf numFmtId="167" fontId="4" fillId="0" borderId="0" xfId="0" applyNumberFormat="1" applyFont="1" applyFill="1" applyBorder="1"/>
    <xf numFmtId="168" fontId="37" fillId="0" borderId="0" xfId="0" applyNumberFormat="1" applyFont="1" applyFill="1" applyBorder="1" applyAlignment="1">
      <alignment horizont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38" fillId="0" borderId="0" xfId="0" applyFont="1" applyFill="1" applyBorder="1"/>
    <xf numFmtId="0" fontId="14" fillId="0" borderId="0" xfId="0" applyFont="1" applyFill="1" applyBorder="1"/>
    <xf numFmtId="168" fontId="5" fillId="0" borderId="0" xfId="0" applyNumberFormat="1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38" fillId="0" borderId="7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/>
    <xf numFmtId="167" fontId="4" fillId="0" borderId="7" xfId="0" applyNumberFormat="1" applyFont="1" applyFill="1" applyBorder="1"/>
    <xf numFmtId="168" fontId="5" fillId="0" borderId="7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2" fontId="35" fillId="6" borderId="6" xfId="4" applyNumberFormat="1" applyFont="1" applyFill="1" applyBorder="1" applyAlignment="1">
      <alignment horizontal="center" vertical="center"/>
    </xf>
    <xf numFmtId="2" fontId="35" fillId="6" borderId="7" xfId="4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168" fontId="5" fillId="0" borderId="0" xfId="0" applyNumberFormat="1" applyFont="1" applyFill="1" applyBorder="1" applyAlignment="1">
      <alignment horizontal="right" vertical="top"/>
    </xf>
    <xf numFmtId="0" fontId="39" fillId="0" borderId="0" xfId="5" applyFont="1" applyFill="1" applyBorder="1"/>
    <xf numFmtId="0" fontId="4" fillId="0" borderId="0" xfId="5" applyFont="1" applyFill="1" applyBorder="1" applyAlignment="1"/>
    <xf numFmtId="0" fontId="4" fillId="0" borderId="0" xfId="5" applyFont="1" applyFill="1" applyBorder="1"/>
    <xf numFmtId="0" fontId="4" fillId="0" borderId="0" xfId="5" applyFont="1" applyFill="1" applyBorder="1" applyAlignment="1">
      <alignment vertical="top"/>
    </xf>
    <xf numFmtId="0" fontId="4" fillId="0" borderId="0" xfId="5" applyFont="1" applyFill="1" applyBorder="1" applyAlignment="1">
      <alignment wrapText="1"/>
    </xf>
    <xf numFmtId="168" fontId="5" fillId="0" borderId="0" xfId="5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168" fontId="5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 wrapText="1"/>
    </xf>
    <xf numFmtId="0" fontId="35" fillId="0" borderId="7" xfId="0" applyFont="1" applyFill="1" applyBorder="1"/>
    <xf numFmtId="0" fontId="4" fillId="0" borderId="7" xfId="0" applyFont="1" applyFill="1" applyBorder="1" applyAlignment="1">
      <alignment vertical="top"/>
    </xf>
    <xf numFmtId="0" fontId="14" fillId="0" borderId="7" xfId="0" applyFont="1" applyFill="1" applyBorder="1" applyAlignment="1">
      <alignment horizontal="left" wrapText="1"/>
    </xf>
    <xf numFmtId="168" fontId="5" fillId="0" borderId="7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5" fillId="0" borderId="8" xfId="0" applyFont="1" applyBorder="1" applyAlignment="1">
      <alignment horizontal="center" vertical="center"/>
    </xf>
    <xf numFmtId="169" fontId="35" fillId="0" borderId="8" xfId="1" applyNumberFormat="1" applyFont="1" applyBorder="1" applyAlignment="1">
      <alignment vertical="center" wrapText="1"/>
    </xf>
    <xf numFmtId="169" fontId="4" fillId="0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69" fontId="41" fillId="0" borderId="8" xfId="1" applyNumberFormat="1" applyFont="1" applyBorder="1" applyAlignment="1">
      <alignment vertical="center" wrapText="1"/>
    </xf>
    <xf numFmtId="169" fontId="5" fillId="0" borderId="8" xfId="1" applyNumberFormat="1" applyFont="1" applyBorder="1" applyAlignment="1">
      <alignment horizontal="center"/>
    </xf>
    <xf numFmtId="169" fontId="4" fillId="0" borderId="8" xfId="1" applyNumberFormat="1" applyFont="1" applyBorder="1" applyAlignment="1">
      <alignment horizontal="center"/>
    </xf>
    <xf numFmtId="169" fontId="42" fillId="0" borderId="8" xfId="1" applyNumberFormat="1" applyFont="1" applyFill="1" applyBorder="1" applyAlignment="1">
      <alignment horizontal="center"/>
    </xf>
    <xf numFmtId="169" fontId="41" fillId="0" borderId="8" xfId="1" applyNumberFormat="1" applyFont="1" applyBorder="1" applyAlignment="1">
      <alignment vertical="center"/>
    </xf>
    <xf numFmtId="169" fontId="4" fillId="0" borderId="8" xfId="1" applyNumberFormat="1" applyFont="1" applyBorder="1" applyAlignment="1">
      <alignment vertical="center"/>
    </xf>
    <xf numFmtId="0" fontId="41" fillId="0" borderId="8" xfId="0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2" fillId="0" borderId="8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3" fillId="0" borderId="8" xfId="0" applyFont="1" applyBorder="1" applyAlignment="1">
      <alignment wrapText="1"/>
    </xf>
    <xf numFmtId="1" fontId="4" fillId="0" borderId="8" xfId="1" applyNumberFormat="1" applyFont="1" applyBorder="1" applyAlignment="1">
      <alignment horizontal="center"/>
    </xf>
    <xf numFmtId="1" fontId="5" fillId="0" borderId="8" xfId="0" applyNumberFormat="1" applyFont="1" applyFill="1" applyBorder="1" applyAlignment="1">
      <alignment horizontal="center"/>
    </xf>
    <xf numFmtId="170" fontId="5" fillId="0" borderId="0" xfId="0" applyNumberFormat="1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171" fontId="4" fillId="0" borderId="8" xfId="1" applyNumberFormat="1" applyFont="1" applyFill="1" applyBorder="1" applyAlignment="1">
      <alignment vertical="center"/>
    </xf>
    <xf numFmtId="171" fontId="44" fillId="0" borderId="8" xfId="1" applyNumberFormat="1" applyFont="1" applyFill="1" applyBorder="1" applyAlignment="1">
      <alignment vertical="center"/>
    </xf>
    <xf numFmtId="171" fontId="4" fillId="0" borderId="8" xfId="1" applyNumberFormat="1" applyFont="1" applyBorder="1" applyAlignment="1">
      <alignment vertical="center"/>
    </xf>
    <xf numFmtId="171" fontId="19" fillId="0" borderId="8" xfId="1" applyNumberFormat="1" applyFont="1" applyBorder="1" applyAlignment="1">
      <alignment vertical="center"/>
    </xf>
    <xf numFmtId="171" fontId="45" fillId="0" borderId="8" xfId="1" applyNumberFormat="1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71" fontId="4" fillId="0" borderId="8" xfId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5" fillId="2" borderId="0" xfId="0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5" fillId="2" borderId="8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textRotation="90" wrapText="1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31" fillId="0" borderId="6" xfId="0" applyNumberFormat="1" applyFont="1" applyBorder="1" applyAlignment="1">
      <alignment horizontal="center"/>
    </xf>
    <xf numFmtId="38" fontId="5" fillId="2" borderId="6" xfId="0" applyNumberFormat="1" applyFont="1" applyFill="1" applyBorder="1" applyAlignment="1">
      <alignment horizontal="center" vertical="center"/>
    </xf>
    <xf numFmtId="0" fontId="31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1" fillId="0" borderId="0" xfId="0" applyNumberFormat="1" applyFont="1" applyBorder="1" applyAlignment="1">
      <alignment horizontal="center"/>
    </xf>
    <xf numFmtId="38" fontId="5" fillId="2" borderId="0" xfId="0" applyNumberFormat="1" applyFont="1" applyFill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31" fillId="0" borderId="7" xfId="0" applyNumberFormat="1" applyFont="1" applyBorder="1" applyAlignment="1">
      <alignment horizontal="center"/>
    </xf>
    <xf numFmtId="1" fontId="5" fillId="2" borderId="7" xfId="0" applyNumberFormat="1" applyFont="1" applyFill="1" applyBorder="1" applyAlignment="1">
      <alignment horizontal="center" vertical="center"/>
    </xf>
    <xf numFmtId="0" fontId="31" fillId="0" borderId="7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11" fillId="0" borderId="0" xfId="0" applyNumberFormat="1" applyFont="1"/>
    <xf numFmtId="0" fontId="5" fillId="0" borderId="7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1" xfId="0" applyNumberFormat="1" applyFont="1" applyBorder="1"/>
    <xf numFmtId="0" fontId="5" fillId="0" borderId="12" xfId="0" applyNumberFormat="1" applyFont="1" applyBorder="1"/>
    <xf numFmtId="0" fontId="5" fillId="0" borderId="6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5" fillId="0" borderId="15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6" xfId="0" applyNumberFormat="1" applyFont="1" applyBorder="1" applyAlignment="1">
      <alignment horizontal="center"/>
    </xf>
    <xf numFmtId="0" fontId="0" fillId="0" borderId="16" xfId="0" applyNumberFormat="1" applyBorder="1"/>
    <xf numFmtId="0" fontId="5" fillId="0" borderId="0" xfId="0" applyNumberFormat="1" applyFont="1" applyBorder="1"/>
    <xf numFmtId="0" fontId="5" fillId="0" borderId="16" xfId="0" applyNumberFormat="1" applyFont="1" applyBorder="1"/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30" fillId="0" borderId="0" xfId="0" applyNumberFormat="1" applyFont="1"/>
    <xf numFmtId="0" fontId="3" fillId="0" borderId="0" xfId="0" applyNumberFormat="1" applyFont="1" applyFill="1"/>
    <xf numFmtId="0" fontId="30" fillId="0" borderId="0" xfId="0" applyNumberFormat="1" applyFont="1" applyFill="1"/>
    <xf numFmtId="0" fontId="30" fillId="0" borderId="0" xfId="0" applyNumberFormat="1" applyFont="1" applyBorder="1" applyAlignment="1">
      <alignment horizontal="center" vertical="center"/>
    </xf>
    <xf numFmtId="0" fontId="30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/>
    </xf>
    <xf numFmtId="0" fontId="31" fillId="0" borderId="8" xfId="0" applyNumberFormat="1" applyFont="1" applyBorder="1" applyAlignment="1">
      <alignment horizontal="center"/>
    </xf>
    <xf numFmtId="14" fontId="31" fillId="0" borderId="8" xfId="0" applyNumberFormat="1" applyFont="1" applyFill="1" applyBorder="1" applyAlignment="1">
      <alignment horizontal="center"/>
    </xf>
    <xf numFmtId="0" fontId="31" fillId="0" borderId="8" xfId="0" applyNumberFormat="1" applyFont="1" applyFill="1" applyBorder="1" applyAlignment="1">
      <alignment horizontal="center"/>
    </xf>
    <xf numFmtId="0" fontId="42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center"/>
    </xf>
    <xf numFmtId="0" fontId="3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center"/>
    </xf>
    <xf numFmtId="0" fontId="47" fillId="0" borderId="6" xfId="0" applyNumberFormat="1" applyFont="1" applyBorder="1" applyAlignment="1">
      <alignment horizontal="center"/>
    </xf>
    <xf numFmtId="0" fontId="31" fillId="0" borderId="3" xfId="0" applyFont="1" applyBorder="1"/>
    <xf numFmtId="164" fontId="31" fillId="0" borderId="3" xfId="0" applyNumberFormat="1" applyFont="1" applyBorder="1"/>
    <xf numFmtId="0" fontId="31" fillId="0" borderId="6" xfId="0" applyNumberFormat="1" applyFont="1" applyFill="1" applyBorder="1"/>
    <xf numFmtId="164" fontId="31" fillId="0" borderId="6" xfId="0" applyNumberFormat="1" applyFont="1" applyBorder="1"/>
    <xf numFmtId="164" fontId="31" fillId="0" borderId="4" xfId="0" applyNumberFormat="1" applyFont="1" applyBorder="1"/>
    <xf numFmtId="0" fontId="31" fillId="0" borderId="6" xfId="0" applyNumberFormat="1" applyFont="1" applyBorder="1" applyAlignment="1">
      <alignment horizontal="center" vertical="center" textRotation="255" wrapText="1"/>
    </xf>
    <xf numFmtId="0" fontId="31" fillId="0" borderId="11" xfId="0" applyNumberFormat="1" applyFont="1" applyFill="1" applyBorder="1" applyAlignment="1">
      <alignment horizontal="left" wrapText="1"/>
    </xf>
    <xf numFmtId="0" fontId="31" fillId="0" borderId="0" xfId="0" applyFont="1" applyBorder="1"/>
    <xf numFmtId="164" fontId="31" fillId="0" borderId="0" xfId="0" applyNumberFormat="1" applyFont="1" applyBorder="1"/>
    <xf numFmtId="164" fontId="30" fillId="0" borderId="0" xfId="0" applyNumberFormat="1" applyFont="1"/>
    <xf numFmtId="0" fontId="31" fillId="0" borderId="0" xfId="0" applyNumberFormat="1" applyFont="1" applyBorder="1" applyAlignment="1">
      <alignment horizontal="center" vertical="center" textRotation="255" wrapText="1"/>
    </xf>
    <xf numFmtId="0" fontId="31" fillId="0" borderId="15" xfId="0" applyNumberFormat="1" applyFont="1" applyFill="1" applyBorder="1" applyAlignment="1">
      <alignment horizontal="left" wrapText="1"/>
    </xf>
    <xf numFmtId="0" fontId="31" fillId="0" borderId="0" xfId="0" applyNumberFormat="1" applyFont="1" applyFill="1" applyBorder="1"/>
    <xf numFmtId="0" fontId="31" fillId="0" borderId="15" xfId="0" applyNumberFormat="1" applyFont="1" applyFill="1" applyBorder="1" applyAlignment="1">
      <alignment horizontal="left"/>
    </xf>
    <xf numFmtId="0" fontId="31" fillId="0" borderId="7" xfId="0" applyNumberFormat="1" applyFont="1" applyBorder="1" applyAlignment="1">
      <alignment horizontal="center" vertical="center" textRotation="255" wrapText="1"/>
    </xf>
    <xf numFmtId="0" fontId="31" fillId="0" borderId="13" xfId="0" applyNumberFormat="1" applyFont="1" applyBorder="1" applyAlignment="1">
      <alignment horizontal="left" wrapText="1"/>
    </xf>
    <xf numFmtId="0" fontId="31" fillId="0" borderId="7" xfId="0" applyNumberFormat="1" applyFont="1" applyFill="1" applyBorder="1"/>
    <xf numFmtId="164" fontId="31" fillId="0" borderId="7" xfId="0" applyNumberFormat="1" applyFont="1" applyBorder="1"/>
    <xf numFmtId="0" fontId="5" fillId="0" borderId="7" xfId="0" applyNumberFormat="1" applyFont="1" applyFill="1" applyBorder="1"/>
    <xf numFmtId="164" fontId="31" fillId="0" borderId="7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8" xfId="0" applyFont="1" applyBorder="1" applyAlignment="1"/>
    <xf numFmtId="0" fontId="18" fillId="0" borderId="1" xfId="0" applyFont="1" applyBorder="1" applyAlignment="1"/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13" fillId="0" borderId="6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64" fontId="5" fillId="4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7" borderId="0" xfId="0" applyFill="1" applyBorder="1"/>
    <xf numFmtId="0" fontId="4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0" fontId="1" fillId="0" borderId="0" xfId="6"/>
    <xf numFmtId="164" fontId="0" fillId="2" borderId="0" xfId="0" applyNumberFormat="1" applyFill="1" applyBorder="1"/>
    <xf numFmtId="0" fontId="10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9" fillId="0" borderId="0" xfId="0" applyFont="1" applyBorder="1" applyAlignment="1">
      <alignment horizontal="left" vertical="center" wrapText="1"/>
    </xf>
    <xf numFmtId="0" fontId="50" fillId="0" borderId="0" xfId="0" applyFont="1"/>
    <xf numFmtId="0" fontId="0" fillId="0" borderId="0" xfId="0" applyBorder="1" applyAlignment="1">
      <alignment horizontal="left" vertical="center" wrapText="1"/>
    </xf>
    <xf numFmtId="0" fontId="30" fillId="0" borderId="0" xfId="0" applyFont="1"/>
    <xf numFmtId="0" fontId="14" fillId="0" borderId="0" xfId="0" applyFont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justify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/>
    <xf numFmtId="0" fontId="49" fillId="0" borderId="0" xfId="0" applyFont="1" applyBorder="1" applyAlignment="1">
      <alignment vertical="center" wrapText="1"/>
    </xf>
    <xf numFmtId="0" fontId="49" fillId="0" borderId="7" xfId="0" applyFont="1" applyBorder="1" applyAlignment="1">
      <alignment horizontal="left" vertical="center" wrapText="1"/>
    </xf>
    <xf numFmtId="164" fontId="10" fillId="0" borderId="7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8" fillId="4" borderId="0" xfId="0" applyFont="1" applyFill="1" applyBorder="1" applyAlignment="1">
      <alignment horizontal="center"/>
    </xf>
    <xf numFmtId="0" fontId="51" fillId="4" borderId="0" xfId="0" applyFont="1" applyFill="1"/>
    <xf numFmtId="0" fontId="5" fillId="4" borderId="0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164" fontId="5" fillId="4" borderId="1" xfId="0" applyNumberFormat="1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vertical="center" textRotation="90" wrapText="1"/>
    </xf>
    <xf numFmtId="0" fontId="51" fillId="4" borderId="0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164" fontId="5" fillId="4" borderId="5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textRotation="90"/>
    </xf>
    <xf numFmtId="0" fontId="4" fillId="0" borderId="16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51" fillId="4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1" fillId="4" borderId="0" xfId="0" applyFont="1" applyFill="1" applyAlignment="1">
      <alignment horizontal="center"/>
    </xf>
    <xf numFmtId="164" fontId="51" fillId="4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textRotatio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vertical="center" textRotation="90" wrapText="1"/>
    </xf>
    <xf numFmtId="0" fontId="2" fillId="0" borderId="8" xfId="0" applyFont="1" applyBorder="1" applyAlignment="1">
      <alignment horizontal="center" vertical="center"/>
    </xf>
    <xf numFmtId="49" fontId="0" fillId="0" borderId="0" xfId="0" applyNumberFormat="1"/>
    <xf numFmtId="0" fontId="0" fillId="0" borderId="8" xfId="0" applyBorder="1"/>
    <xf numFmtId="0" fontId="0" fillId="0" borderId="8" xfId="0" applyFill="1" applyBorder="1"/>
    <xf numFmtId="0" fontId="2" fillId="0" borderId="8" xfId="0" applyFont="1" applyBorder="1"/>
    <xf numFmtId="0" fontId="2" fillId="0" borderId="0" xfId="0" applyFont="1"/>
  </cellXfs>
  <cellStyles count="7">
    <cellStyle name="Comma" xfId="1" builtinId="3"/>
    <cellStyle name="Normal" xfId="0" builtinId="0"/>
    <cellStyle name="Normal 2" xfId="2"/>
    <cellStyle name="Normal 5" xfId="6"/>
    <cellStyle name="Normal_AR-00-01" xfId="3"/>
    <cellStyle name="Normal_UB2000-12" xfId="4"/>
    <cellStyle name="RowLevel_3" xfId="5" builtinId="1" iLevel="2"/>
  </cellStyles>
  <dxfs count="1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19" sqref="J19"/>
    </sheetView>
  </sheetViews>
  <sheetFormatPr defaultRowHeight="11.25"/>
  <cols>
    <col min="1" max="1" width="24.5703125" style="40" customWidth="1"/>
    <col min="2" max="2" width="4.7109375" style="5" customWidth="1"/>
    <col min="3" max="3" width="8.85546875" style="5" customWidth="1"/>
    <col min="4" max="4" width="9.5703125" style="5" customWidth="1"/>
    <col min="5" max="5" width="8.85546875" style="5" customWidth="1"/>
    <col min="6" max="6" width="5.85546875" style="5" customWidth="1"/>
    <col min="7" max="7" width="5.5703125" style="5" customWidth="1"/>
    <col min="8" max="8" width="8.85546875" style="2" customWidth="1"/>
    <col min="9" max="256" width="9.140625" style="2"/>
    <col min="257" max="257" width="24.5703125" style="2" customWidth="1"/>
    <col min="258" max="258" width="4.7109375" style="2" customWidth="1"/>
    <col min="259" max="259" width="8.85546875" style="2" customWidth="1"/>
    <col min="260" max="260" width="9.5703125" style="2" customWidth="1"/>
    <col min="261" max="261" width="8.85546875" style="2" customWidth="1"/>
    <col min="262" max="262" width="5.85546875" style="2" customWidth="1"/>
    <col min="263" max="263" width="5.5703125" style="2" customWidth="1"/>
    <col min="264" max="264" width="8.85546875" style="2" customWidth="1"/>
    <col min="265" max="512" width="9.140625" style="2"/>
    <col min="513" max="513" width="24.5703125" style="2" customWidth="1"/>
    <col min="514" max="514" width="4.7109375" style="2" customWidth="1"/>
    <col min="515" max="515" width="8.85546875" style="2" customWidth="1"/>
    <col min="516" max="516" width="9.5703125" style="2" customWidth="1"/>
    <col min="517" max="517" width="8.85546875" style="2" customWidth="1"/>
    <col min="518" max="518" width="5.85546875" style="2" customWidth="1"/>
    <col min="519" max="519" width="5.5703125" style="2" customWidth="1"/>
    <col min="520" max="520" width="8.85546875" style="2" customWidth="1"/>
    <col min="521" max="768" width="9.140625" style="2"/>
    <col min="769" max="769" width="24.5703125" style="2" customWidth="1"/>
    <col min="770" max="770" width="4.7109375" style="2" customWidth="1"/>
    <col min="771" max="771" width="8.85546875" style="2" customWidth="1"/>
    <col min="772" max="772" width="9.5703125" style="2" customWidth="1"/>
    <col min="773" max="773" width="8.85546875" style="2" customWidth="1"/>
    <col min="774" max="774" width="5.85546875" style="2" customWidth="1"/>
    <col min="775" max="775" width="5.5703125" style="2" customWidth="1"/>
    <col min="776" max="776" width="8.85546875" style="2" customWidth="1"/>
    <col min="777" max="1024" width="9.140625" style="2"/>
    <col min="1025" max="1025" width="24.5703125" style="2" customWidth="1"/>
    <col min="1026" max="1026" width="4.7109375" style="2" customWidth="1"/>
    <col min="1027" max="1027" width="8.85546875" style="2" customWidth="1"/>
    <col min="1028" max="1028" width="9.5703125" style="2" customWidth="1"/>
    <col min="1029" max="1029" width="8.85546875" style="2" customWidth="1"/>
    <col min="1030" max="1030" width="5.85546875" style="2" customWidth="1"/>
    <col min="1031" max="1031" width="5.5703125" style="2" customWidth="1"/>
    <col min="1032" max="1032" width="8.85546875" style="2" customWidth="1"/>
    <col min="1033" max="1280" width="9.140625" style="2"/>
    <col min="1281" max="1281" width="24.5703125" style="2" customWidth="1"/>
    <col min="1282" max="1282" width="4.7109375" style="2" customWidth="1"/>
    <col min="1283" max="1283" width="8.85546875" style="2" customWidth="1"/>
    <col min="1284" max="1284" width="9.5703125" style="2" customWidth="1"/>
    <col min="1285" max="1285" width="8.85546875" style="2" customWidth="1"/>
    <col min="1286" max="1286" width="5.85546875" style="2" customWidth="1"/>
    <col min="1287" max="1287" width="5.5703125" style="2" customWidth="1"/>
    <col min="1288" max="1288" width="8.85546875" style="2" customWidth="1"/>
    <col min="1289" max="1536" width="9.140625" style="2"/>
    <col min="1537" max="1537" width="24.5703125" style="2" customWidth="1"/>
    <col min="1538" max="1538" width="4.7109375" style="2" customWidth="1"/>
    <col min="1539" max="1539" width="8.85546875" style="2" customWidth="1"/>
    <col min="1540" max="1540" width="9.5703125" style="2" customWidth="1"/>
    <col min="1541" max="1541" width="8.85546875" style="2" customWidth="1"/>
    <col min="1542" max="1542" width="5.85546875" style="2" customWidth="1"/>
    <col min="1543" max="1543" width="5.5703125" style="2" customWidth="1"/>
    <col min="1544" max="1544" width="8.85546875" style="2" customWidth="1"/>
    <col min="1545" max="1792" width="9.140625" style="2"/>
    <col min="1793" max="1793" width="24.5703125" style="2" customWidth="1"/>
    <col min="1794" max="1794" width="4.7109375" style="2" customWidth="1"/>
    <col min="1795" max="1795" width="8.85546875" style="2" customWidth="1"/>
    <col min="1796" max="1796" width="9.5703125" style="2" customWidth="1"/>
    <col min="1797" max="1797" width="8.85546875" style="2" customWidth="1"/>
    <col min="1798" max="1798" width="5.85546875" style="2" customWidth="1"/>
    <col min="1799" max="1799" width="5.5703125" style="2" customWidth="1"/>
    <col min="1800" max="1800" width="8.85546875" style="2" customWidth="1"/>
    <col min="1801" max="2048" width="9.140625" style="2"/>
    <col min="2049" max="2049" width="24.5703125" style="2" customWidth="1"/>
    <col min="2050" max="2050" width="4.7109375" style="2" customWidth="1"/>
    <col min="2051" max="2051" width="8.85546875" style="2" customWidth="1"/>
    <col min="2052" max="2052" width="9.5703125" style="2" customWidth="1"/>
    <col min="2053" max="2053" width="8.85546875" style="2" customWidth="1"/>
    <col min="2054" max="2054" width="5.85546875" style="2" customWidth="1"/>
    <col min="2055" max="2055" width="5.5703125" style="2" customWidth="1"/>
    <col min="2056" max="2056" width="8.85546875" style="2" customWidth="1"/>
    <col min="2057" max="2304" width="9.140625" style="2"/>
    <col min="2305" max="2305" width="24.5703125" style="2" customWidth="1"/>
    <col min="2306" max="2306" width="4.7109375" style="2" customWidth="1"/>
    <col min="2307" max="2307" width="8.85546875" style="2" customWidth="1"/>
    <col min="2308" max="2308" width="9.5703125" style="2" customWidth="1"/>
    <col min="2309" max="2309" width="8.85546875" style="2" customWidth="1"/>
    <col min="2310" max="2310" width="5.85546875" style="2" customWidth="1"/>
    <col min="2311" max="2311" width="5.5703125" style="2" customWidth="1"/>
    <col min="2312" max="2312" width="8.85546875" style="2" customWidth="1"/>
    <col min="2313" max="2560" width="9.140625" style="2"/>
    <col min="2561" max="2561" width="24.5703125" style="2" customWidth="1"/>
    <col min="2562" max="2562" width="4.7109375" style="2" customWidth="1"/>
    <col min="2563" max="2563" width="8.85546875" style="2" customWidth="1"/>
    <col min="2564" max="2564" width="9.5703125" style="2" customWidth="1"/>
    <col min="2565" max="2565" width="8.85546875" style="2" customWidth="1"/>
    <col min="2566" max="2566" width="5.85546875" style="2" customWidth="1"/>
    <col min="2567" max="2567" width="5.5703125" style="2" customWidth="1"/>
    <col min="2568" max="2568" width="8.85546875" style="2" customWidth="1"/>
    <col min="2569" max="2816" width="9.140625" style="2"/>
    <col min="2817" max="2817" width="24.5703125" style="2" customWidth="1"/>
    <col min="2818" max="2818" width="4.7109375" style="2" customWidth="1"/>
    <col min="2819" max="2819" width="8.85546875" style="2" customWidth="1"/>
    <col min="2820" max="2820" width="9.5703125" style="2" customWidth="1"/>
    <col min="2821" max="2821" width="8.85546875" style="2" customWidth="1"/>
    <col min="2822" max="2822" width="5.85546875" style="2" customWidth="1"/>
    <col min="2823" max="2823" width="5.5703125" style="2" customWidth="1"/>
    <col min="2824" max="2824" width="8.85546875" style="2" customWidth="1"/>
    <col min="2825" max="3072" width="9.140625" style="2"/>
    <col min="3073" max="3073" width="24.5703125" style="2" customWidth="1"/>
    <col min="3074" max="3074" width="4.7109375" style="2" customWidth="1"/>
    <col min="3075" max="3075" width="8.85546875" style="2" customWidth="1"/>
    <col min="3076" max="3076" width="9.5703125" style="2" customWidth="1"/>
    <col min="3077" max="3077" width="8.85546875" style="2" customWidth="1"/>
    <col min="3078" max="3078" width="5.85546875" style="2" customWidth="1"/>
    <col min="3079" max="3079" width="5.5703125" style="2" customWidth="1"/>
    <col min="3080" max="3080" width="8.85546875" style="2" customWidth="1"/>
    <col min="3081" max="3328" width="9.140625" style="2"/>
    <col min="3329" max="3329" width="24.5703125" style="2" customWidth="1"/>
    <col min="3330" max="3330" width="4.7109375" style="2" customWidth="1"/>
    <col min="3331" max="3331" width="8.85546875" style="2" customWidth="1"/>
    <col min="3332" max="3332" width="9.5703125" style="2" customWidth="1"/>
    <col min="3333" max="3333" width="8.85546875" style="2" customWidth="1"/>
    <col min="3334" max="3334" width="5.85546875" style="2" customWidth="1"/>
    <col min="3335" max="3335" width="5.5703125" style="2" customWidth="1"/>
    <col min="3336" max="3336" width="8.85546875" style="2" customWidth="1"/>
    <col min="3337" max="3584" width="9.140625" style="2"/>
    <col min="3585" max="3585" width="24.5703125" style="2" customWidth="1"/>
    <col min="3586" max="3586" width="4.7109375" style="2" customWidth="1"/>
    <col min="3587" max="3587" width="8.85546875" style="2" customWidth="1"/>
    <col min="3588" max="3588" width="9.5703125" style="2" customWidth="1"/>
    <col min="3589" max="3589" width="8.85546875" style="2" customWidth="1"/>
    <col min="3590" max="3590" width="5.85546875" style="2" customWidth="1"/>
    <col min="3591" max="3591" width="5.5703125" style="2" customWidth="1"/>
    <col min="3592" max="3592" width="8.85546875" style="2" customWidth="1"/>
    <col min="3593" max="3840" width="9.140625" style="2"/>
    <col min="3841" max="3841" width="24.5703125" style="2" customWidth="1"/>
    <col min="3842" max="3842" width="4.7109375" style="2" customWidth="1"/>
    <col min="3843" max="3843" width="8.85546875" style="2" customWidth="1"/>
    <col min="3844" max="3844" width="9.5703125" style="2" customWidth="1"/>
    <col min="3845" max="3845" width="8.85546875" style="2" customWidth="1"/>
    <col min="3846" max="3846" width="5.85546875" style="2" customWidth="1"/>
    <col min="3847" max="3847" width="5.5703125" style="2" customWidth="1"/>
    <col min="3848" max="3848" width="8.85546875" style="2" customWidth="1"/>
    <col min="3849" max="4096" width="9.140625" style="2"/>
    <col min="4097" max="4097" width="24.5703125" style="2" customWidth="1"/>
    <col min="4098" max="4098" width="4.7109375" style="2" customWidth="1"/>
    <col min="4099" max="4099" width="8.85546875" style="2" customWidth="1"/>
    <col min="4100" max="4100" width="9.5703125" style="2" customWidth="1"/>
    <col min="4101" max="4101" width="8.85546875" style="2" customWidth="1"/>
    <col min="4102" max="4102" width="5.85546875" style="2" customWidth="1"/>
    <col min="4103" max="4103" width="5.5703125" style="2" customWidth="1"/>
    <col min="4104" max="4104" width="8.85546875" style="2" customWidth="1"/>
    <col min="4105" max="4352" width="9.140625" style="2"/>
    <col min="4353" max="4353" width="24.5703125" style="2" customWidth="1"/>
    <col min="4354" max="4354" width="4.7109375" style="2" customWidth="1"/>
    <col min="4355" max="4355" width="8.85546875" style="2" customWidth="1"/>
    <col min="4356" max="4356" width="9.5703125" style="2" customWidth="1"/>
    <col min="4357" max="4357" width="8.85546875" style="2" customWidth="1"/>
    <col min="4358" max="4358" width="5.85546875" style="2" customWidth="1"/>
    <col min="4359" max="4359" width="5.5703125" style="2" customWidth="1"/>
    <col min="4360" max="4360" width="8.85546875" style="2" customWidth="1"/>
    <col min="4361" max="4608" width="9.140625" style="2"/>
    <col min="4609" max="4609" width="24.5703125" style="2" customWidth="1"/>
    <col min="4610" max="4610" width="4.7109375" style="2" customWidth="1"/>
    <col min="4611" max="4611" width="8.85546875" style="2" customWidth="1"/>
    <col min="4612" max="4612" width="9.5703125" style="2" customWidth="1"/>
    <col min="4613" max="4613" width="8.85546875" style="2" customWidth="1"/>
    <col min="4614" max="4614" width="5.85546875" style="2" customWidth="1"/>
    <col min="4615" max="4615" width="5.5703125" style="2" customWidth="1"/>
    <col min="4616" max="4616" width="8.85546875" style="2" customWidth="1"/>
    <col min="4617" max="4864" width="9.140625" style="2"/>
    <col min="4865" max="4865" width="24.5703125" style="2" customWidth="1"/>
    <col min="4866" max="4866" width="4.7109375" style="2" customWidth="1"/>
    <col min="4867" max="4867" width="8.85546875" style="2" customWidth="1"/>
    <col min="4868" max="4868" width="9.5703125" style="2" customWidth="1"/>
    <col min="4869" max="4869" width="8.85546875" style="2" customWidth="1"/>
    <col min="4870" max="4870" width="5.85546875" style="2" customWidth="1"/>
    <col min="4871" max="4871" width="5.5703125" style="2" customWidth="1"/>
    <col min="4872" max="4872" width="8.85546875" style="2" customWidth="1"/>
    <col min="4873" max="5120" width="9.140625" style="2"/>
    <col min="5121" max="5121" width="24.5703125" style="2" customWidth="1"/>
    <col min="5122" max="5122" width="4.7109375" style="2" customWidth="1"/>
    <col min="5123" max="5123" width="8.85546875" style="2" customWidth="1"/>
    <col min="5124" max="5124" width="9.5703125" style="2" customWidth="1"/>
    <col min="5125" max="5125" width="8.85546875" style="2" customWidth="1"/>
    <col min="5126" max="5126" width="5.85546875" style="2" customWidth="1"/>
    <col min="5127" max="5127" width="5.5703125" style="2" customWidth="1"/>
    <col min="5128" max="5128" width="8.85546875" style="2" customWidth="1"/>
    <col min="5129" max="5376" width="9.140625" style="2"/>
    <col min="5377" max="5377" width="24.5703125" style="2" customWidth="1"/>
    <col min="5378" max="5378" width="4.7109375" style="2" customWidth="1"/>
    <col min="5379" max="5379" width="8.85546875" style="2" customWidth="1"/>
    <col min="5380" max="5380" width="9.5703125" style="2" customWidth="1"/>
    <col min="5381" max="5381" width="8.85546875" style="2" customWidth="1"/>
    <col min="5382" max="5382" width="5.85546875" style="2" customWidth="1"/>
    <col min="5383" max="5383" width="5.5703125" style="2" customWidth="1"/>
    <col min="5384" max="5384" width="8.85546875" style="2" customWidth="1"/>
    <col min="5385" max="5632" width="9.140625" style="2"/>
    <col min="5633" max="5633" width="24.5703125" style="2" customWidth="1"/>
    <col min="5634" max="5634" width="4.7109375" style="2" customWidth="1"/>
    <col min="5635" max="5635" width="8.85546875" style="2" customWidth="1"/>
    <col min="5636" max="5636" width="9.5703125" style="2" customWidth="1"/>
    <col min="5637" max="5637" width="8.85546875" style="2" customWidth="1"/>
    <col min="5638" max="5638" width="5.85546875" style="2" customWidth="1"/>
    <col min="5639" max="5639" width="5.5703125" style="2" customWidth="1"/>
    <col min="5640" max="5640" width="8.85546875" style="2" customWidth="1"/>
    <col min="5641" max="5888" width="9.140625" style="2"/>
    <col min="5889" max="5889" width="24.5703125" style="2" customWidth="1"/>
    <col min="5890" max="5890" width="4.7109375" style="2" customWidth="1"/>
    <col min="5891" max="5891" width="8.85546875" style="2" customWidth="1"/>
    <col min="5892" max="5892" width="9.5703125" style="2" customWidth="1"/>
    <col min="5893" max="5893" width="8.85546875" style="2" customWidth="1"/>
    <col min="5894" max="5894" width="5.85546875" style="2" customWidth="1"/>
    <col min="5895" max="5895" width="5.5703125" style="2" customWidth="1"/>
    <col min="5896" max="5896" width="8.85546875" style="2" customWidth="1"/>
    <col min="5897" max="6144" width="9.140625" style="2"/>
    <col min="6145" max="6145" width="24.5703125" style="2" customWidth="1"/>
    <col min="6146" max="6146" width="4.7109375" style="2" customWidth="1"/>
    <col min="6147" max="6147" width="8.85546875" style="2" customWidth="1"/>
    <col min="6148" max="6148" width="9.5703125" style="2" customWidth="1"/>
    <col min="6149" max="6149" width="8.85546875" style="2" customWidth="1"/>
    <col min="6150" max="6150" width="5.85546875" style="2" customWidth="1"/>
    <col min="6151" max="6151" width="5.5703125" style="2" customWidth="1"/>
    <col min="6152" max="6152" width="8.85546875" style="2" customWidth="1"/>
    <col min="6153" max="6400" width="9.140625" style="2"/>
    <col min="6401" max="6401" width="24.5703125" style="2" customWidth="1"/>
    <col min="6402" max="6402" width="4.7109375" style="2" customWidth="1"/>
    <col min="6403" max="6403" width="8.85546875" style="2" customWidth="1"/>
    <col min="6404" max="6404" width="9.5703125" style="2" customWidth="1"/>
    <col min="6405" max="6405" width="8.85546875" style="2" customWidth="1"/>
    <col min="6406" max="6406" width="5.85546875" style="2" customWidth="1"/>
    <col min="6407" max="6407" width="5.5703125" style="2" customWidth="1"/>
    <col min="6408" max="6408" width="8.85546875" style="2" customWidth="1"/>
    <col min="6409" max="6656" width="9.140625" style="2"/>
    <col min="6657" max="6657" width="24.5703125" style="2" customWidth="1"/>
    <col min="6658" max="6658" width="4.7109375" style="2" customWidth="1"/>
    <col min="6659" max="6659" width="8.85546875" style="2" customWidth="1"/>
    <col min="6660" max="6660" width="9.5703125" style="2" customWidth="1"/>
    <col min="6661" max="6661" width="8.85546875" style="2" customWidth="1"/>
    <col min="6662" max="6662" width="5.85546875" style="2" customWidth="1"/>
    <col min="6663" max="6663" width="5.5703125" style="2" customWidth="1"/>
    <col min="6664" max="6664" width="8.85546875" style="2" customWidth="1"/>
    <col min="6665" max="6912" width="9.140625" style="2"/>
    <col min="6913" max="6913" width="24.5703125" style="2" customWidth="1"/>
    <col min="6914" max="6914" width="4.7109375" style="2" customWidth="1"/>
    <col min="6915" max="6915" width="8.85546875" style="2" customWidth="1"/>
    <col min="6916" max="6916" width="9.5703125" style="2" customWidth="1"/>
    <col min="6917" max="6917" width="8.85546875" style="2" customWidth="1"/>
    <col min="6918" max="6918" width="5.85546875" style="2" customWidth="1"/>
    <col min="6919" max="6919" width="5.5703125" style="2" customWidth="1"/>
    <col min="6920" max="6920" width="8.85546875" style="2" customWidth="1"/>
    <col min="6921" max="7168" width="9.140625" style="2"/>
    <col min="7169" max="7169" width="24.5703125" style="2" customWidth="1"/>
    <col min="7170" max="7170" width="4.7109375" style="2" customWidth="1"/>
    <col min="7171" max="7171" width="8.85546875" style="2" customWidth="1"/>
    <col min="7172" max="7172" width="9.5703125" style="2" customWidth="1"/>
    <col min="7173" max="7173" width="8.85546875" style="2" customWidth="1"/>
    <col min="7174" max="7174" width="5.85546875" style="2" customWidth="1"/>
    <col min="7175" max="7175" width="5.5703125" style="2" customWidth="1"/>
    <col min="7176" max="7176" width="8.85546875" style="2" customWidth="1"/>
    <col min="7177" max="7424" width="9.140625" style="2"/>
    <col min="7425" max="7425" width="24.5703125" style="2" customWidth="1"/>
    <col min="7426" max="7426" width="4.7109375" style="2" customWidth="1"/>
    <col min="7427" max="7427" width="8.85546875" style="2" customWidth="1"/>
    <col min="7428" max="7428" width="9.5703125" style="2" customWidth="1"/>
    <col min="7429" max="7429" width="8.85546875" style="2" customWidth="1"/>
    <col min="7430" max="7430" width="5.85546875" style="2" customWidth="1"/>
    <col min="7431" max="7431" width="5.5703125" style="2" customWidth="1"/>
    <col min="7432" max="7432" width="8.85546875" style="2" customWidth="1"/>
    <col min="7433" max="7680" width="9.140625" style="2"/>
    <col min="7681" max="7681" width="24.5703125" style="2" customWidth="1"/>
    <col min="7682" max="7682" width="4.7109375" style="2" customWidth="1"/>
    <col min="7683" max="7683" width="8.85546875" style="2" customWidth="1"/>
    <col min="7684" max="7684" width="9.5703125" style="2" customWidth="1"/>
    <col min="7685" max="7685" width="8.85546875" style="2" customWidth="1"/>
    <col min="7686" max="7686" width="5.85546875" style="2" customWidth="1"/>
    <col min="7687" max="7687" width="5.5703125" style="2" customWidth="1"/>
    <col min="7688" max="7688" width="8.85546875" style="2" customWidth="1"/>
    <col min="7689" max="7936" width="9.140625" style="2"/>
    <col min="7937" max="7937" width="24.5703125" style="2" customWidth="1"/>
    <col min="7938" max="7938" width="4.7109375" style="2" customWidth="1"/>
    <col min="7939" max="7939" width="8.85546875" style="2" customWidth="1"/>
    <col min="7940" max="7940" width="9.5703125" style="2" customWidth="1"/>
    <col min="7941" max="7941" width="8.85546875" style="2" customWidth="1"/>
    <col min="7942" max="7942" width="5.85546875" style="2" customWidth="1"/>
    <col min="7943" max="7943" width="5.5703125" style="2" customWidth="1"/>
    <col min="7944" max="7944" width="8.85546875" style="2" customWidth="1"/>
    <col min="7945" max="8192" width="9.140625" style="2"/>
    <col min="8193" max="8193" width="24.5703125" style="2" customWidth="1"/>
    <col min="8194" max="8194" width="4.7109375" style="2" customWidth="1"/>
    <col min="8195" max="8195" width="8.85546875" style="2" customWidth="1"/>
    <col min="8196" max="8196" width="9.5703125" style="2" customWidth="1"/>
    <col min="8197" max="8197" width="8.85546875" style="2" customWidth="1"/>
    <col min="8198" max="8198" width="5.85546875" style="2" customWidth="1"/>
    <col min="8199" max="8199" width="5.5703125" style="2" customWidth="1"/>
    <col min="8200" max="8200" width="8.85546875" style="2" customWidth="1"/>
    <col min="8201" max="8448" width="9.140625" style="2"/>
    <col min="8449" max="8449" width="24.5703125" style="2" customWidth="1"/>
    <col min="8450" max="8450" width="4.7109375" style="2" customWidth="1"/>
    <col min="8451" max="8451" width="8.85546875" style="2" customWidth="1"/>
    <col min="8452" max="8452" width="9.5703125" style="2" customWidth="1"/>
    <col min="8453" max="8453" width="8.85546875" style="2" customWidth="1"/>
    <col min="8454" max="8454" width="5.85546875" style="2" customWidth="1"/>
    <col min="8455" max="8455" width="5.5703125" style="2" customWidth="1"/>
    <col min="8456" max="8456" width="8.85546875" style="2" customWidth="1"/>
    <col min="8457" max="8704" width="9.140625" style="2"/>
    <col min="8705" max="8705" width="24.5703125" style="2" customWidth="1"/>
    <col min="8706" max="8706" width="4.7109375" style="2" customWidth="1"/>
    <col min="8707" max="8707" width="8.85546875" style="2" customWidth="1"/>
    <col min="8708" max="8708" width="9.5703125" style="2" customWidth="1"/>
    <col min="8709" max="8709" width="8.85546875" style="2" customWidth="1"/>
    <col min="8710" max="8710" width="5.85546875" style="2" customWidth="1"/>
    <col min="8711" max="8711" width="5.5703125" style="2" customWidth="1"/>
    <col min="8712" max="8712" width="8.85546875" style="2" customWidth="1"/>
    <col min="8713" max="8960" width="9.140625" style="2"/>
    <col min="8961" max="8961" width="24.5703125" style="2" customWidth="1"/>
    <col min="8962" max="8962" width="4.7109375" style="2" customWidth="1"/>
    <col min="8963" max="8963" width="8.85546875" style="2" customWidth="1"/>
    <col min="8964" max="8964" width="9.5703125" style="2" customWidth="1"/>
    <col min="8965" max="8965" width="8.85546875" style="2" customWidth="1"/>
    <col min="8966" max="8966" width="5.85546875" style="2" customWidth="1"/>
    <col min="8967" max="8967" width="5.5703125" style="2" customWidth="1"/>
    <col min="8968" max="8968" width="8.85546875" style="2" customWidth="1"/>
    <col min="8969" max="9216" width="9.140625" style="2"/>
    <col min="9217" max="9217" width="24.5703125" style="2" customWidth="1"/>
    <col min="9218" max="9218" width="4.7109375" style="2" customWidth="1"/>
    <col min="9219" max="9219" width="8.85546875" style="2" customWidth="1"/>
    <col min="9220" max="9220" width="9.5703125" style="2" customWidth="1"/>
    <col min="9221" max="9221" width="8.85546875" style="2" customWidth="1"/>
    <col min="9222" max="9222" width="5.85546875" style="2" customWidth="1"/>
    <col min="9223" max="9223" width="5.5703125" style="2" customWidth="1"/>
    <col min="9224" max="9224" width="8.85546875" style="2" customWidth="1"/>
    <col min="9225" max="9472" width="9.140625" style="2"/>
    <col min="9473" max="9473" width="24.5703125" style="2" customWidth="1"/>
    <col min="9474" max="9474" width="4.7109375" style="2" customWidth="1"/>
    <col min="9475" max="9475" width="8.85546875" style="2" customWidth="1"/>
    <col min="9476" max="9476" width="9.5703125" style="2" customWidth="1"/>
    <col min="9477" max="9477" width="8.85546875" style="2" customWidth="1"/>
    <col min="9478" max="9478" width="5.85546875" style="2" customWidth="1"/>
    <col min="9479" max="9479" width="5.5703125" style="2" customWidth="1"/>
    <col min="9480" max="9480" width="8.85546875" style="2" customWidth="1"/>
    <col min="9481" max="9728" width="9.140625" style="2"/>
    <col min="9729" max="9729" width="24.5703125" style="2" customWidth="1"/>
    <col min="9730" max="9730" width="4.7109375" style="2" customWidth="1"/>
    <col min="9731" max="9731" width="8.85546875" style="2" customWidth="1"/>
    <col min="9732" max="9732" width="9.5703125" style="2" customWidth="1"/>
    <col min="9733" max="9733" width="8.85546875" style="2" customWidth="1"/>
    <col min="9734" max="9734" width="5.85546875" style="2" customWidth="1"/>
    <col min="9735" max="9735" width="5.5703125" style="2" customWidth="1"/>
    <col min="9736" max="9736" width="8.85546875" style="2" customWidth="1"/>
    <col min="9737" max="9984" width="9.140625" style="2"/>
    <col min="9985" max="9985" width="24.5703125" style="2" customWidth="1"/>
    <col min="9986" max="9986" width="4.7109375" style="2" customWidth="1"/>
    <col min="9987" max="9987" width="8.85546875" style="2" customWidth="1"/>
    <col min="9988" max="9988" width="9.5703125" style="2" customWidth="1"/>
    <col min="9989" max="9989" width="8.85546875" style="2" customWidth="1"/>
    <col min="9990" max="9990" width="5.85546875" style="2" customWidth="1"/>
    <col min="9991" max="9991" width="5.5703125" style="2" customWidth="1"/>
    <col min="9992" max="9992" width="8.85546875" style="2" customWidth="1"/>
    <col min="9993" max="10240" width="9.140625" style="2"/>
    <col min="10241" max="10241" width="24.5703125" style="2" customWidth="1"/>
    <col min="10242" max="10242" width="4.7109375" style="2" customWidth="1"/>
    <col min="10243" max="10243" width="8.85546875" style="2" customWidth="1"/>
    <col min="10244" max="10244" width="9.5703125" style="2" customWidth="1"/>
    <col min="10245" max="10245" width="8.85546875" style="2" customWidth="1"/>
    <col min="10246" max="10246" width="5.85546875" style="2" customWidth="1"/>
    <col min="10247" max="10247" width="5.5703125" style="2" customWidth="1"/>
    <col min="10248" max="10248" width="8.85546875" style="2" customWidth="1"/>
    <col min="10249" max="10496" width="9.140625" style="2"/>
    <col min="10497" max="10497" width="24.5703125" style="2" customWidth="1"/>
    <col min="10498" max="10498" width="4.7109375" style="2" customWidth="1"/>
    <col min="10499" max="10499" width="8.85546875" style="2" customWidth="1"/>
    <col min="10500" max="10500" width="9.5703125" style="2" customWidth="1"/>
    <col min="10501" max="10501" width="8.85546875" style="2" customWidth="1"/>
    <col min="10502" max="10502" width="5.85546875" style="2" customWidth="1"/>
    <col min="10503" max="10503" width="5.5703125" style="2" customWidth="1"/>
    <col min="10504" max="10504" width="8.85546875" style="2" customWidth="1"/>
    <col min="10505" max="10752" width="9.140625" style="2"/>
    <col min="10753" max="10753" width="24.5703125" style="2" customWidth="1"/>
    <col min="10754" max="10754" width="4.7109375" style="2" customWidth="1"/>
    <col min="10755" max="10755" width="8.85546875" style="2" customWidth="1"/>
    <col min="10756" max="10756" width="9.5703125" style="2" customWidth="1"/>
    <col min="10757" max="10757" width="8.85546875" style="2" customWidth="1"/>
    <col min="10758" max="10758" width="5.85546875" style="2" customWidth="1"/>
    <col min="10759" max="10759" width="5.5703125" style="2" customWidth="1"/>
    <col min="10760" max="10760" width="8.85546875" style="2" customWidth="1"/>
    <col min="10761" max="11008" width="9.140625" style="2"/>
    <col min="11009" max="11009" width="24.5703125" style="2" customWidth="1"/>
    <col min="11010" max="11010" width="4.7109375" style="2" customWidth="1"/>
    <col min="11011" max="11011" width="8.85546875" style="2" customWidth="1"/>
    <col min="11012" max="11012" width="9.5703125" style="2" customWidth="1"/>
    <col min="11013" max="11013" width="8.85546875" style="2" customWidth="1"/>
    <col min="11014" max="11014" width="5.85546875" style="2" customWidth="1"/>
    <col min="11015" max="11015" width="5.5703125" style="2" customWidth="1"/>
    <col min="11016" max="11016" width="8.85546875" style="2" customWidth="1"/>
    <col min="11017" max="11264" width="9.140625" style="2"/>
    <col min="11265" max="11265" width="24.5703125" style="2" customWidth="1"/>
    <col min="11266" max="11266" width="4.7109375" style="2" customWidth="1"/>
    <col min="11267" max="11267" width="8.85546875" style="2" customWidth="1"/>
    <col min="11268" max="11268" width="9.5703125" style="2" customWidth="1"/>
    <col min="11269" max="11269" width="8.85546875" style="2" customWidth="1"/>
    <col min="11270" max="11270" width="5.85546875" style="2" customWidth="1"/>
    <col min="11271" max="11271" width="5.5703125" style="2" customWidth="1"/>
    <col min="11272" max="11272" width="8.85546875" style="2" customWidth="1"/>
    <col min="11273" max="11520" width="9.140625" style="2"/>
    <col min="11521" max="11521" width="24.5703125" style="2" customWidth="1"/>
    <col min="11522" max="11522" width="4.7109375" style="2" customWidth="1"/>
    <col min="11523" max="11523" width="8.85546875" style="2" customWidth="1"/>
    <col min="11524" max="11524" width="9.5703125" style="2" customWidth="1"/>
    <col min="11525" max="11525" width="8.85546875" style="2" customWidth="1"/>
    <col min="11526" max="11526" width="5.85546875" style="2" customWidth="1"/>
    <col min="11527" max="11527" width="5.5703125" style="2" customWidth="1"/>
    <col min="11528" max="11528" width="8.85546875" style="2" customWidth="1"/>
    <col min="11529" max="11776" width="9.140625" style="2"/>
    <col min="11777" max="11777" width="24.5703125" style="2" customWidth="1"/>
    <col min="11778" max="11778" width="4.7109375" style="2" customWidth="1"/>
    <col min="11779" max="11779" width="8.85546875" style="2" customWidth="1"/>
    <col min="11780" max="11780" width="9.5703125" style="2" customWidth="1"/>
    <col min="11781" max="11781" width="8.85546875" style="2" customWidth="1"/>
    <col min="11782" max="11782" width="5.85546875" style="2" customWidth="1"/>
    <col min="11783" max="11783" width="5.5703125" style="2" customWidth="1"/>
    <col min="11784" max="11784" width="8.85546875" style="2" customWidth="1"/>
    <col min="11785" max="12032" width="9.140625" style="2"/>
    <col min="12033" max="12033" width="24.5703125" style="2" customWidth="1"/>
    <col min="12034" max="12034" width="4.7109375" style="2" customWidth="1"/>
    <col min="12035" max="12035" width="8.85546875" style="2" customWidth="1"/>
    <col min="12036" max="12036" width="9.5703125" style="2" customWidth="1"/>
    <col min="12037" max="12037" width="8.85546875" style="2" customWidth="1"/>
    <col min="12038" max="12038" width="5.85546875" style="2" customWidth="1"/>
    <col min="12039" max="12039" width="5.5703125" style="2" customWidth="1"/>
    <col min="12040" max="12040" width="8.85546875" style="2" customWidth="1"/>
    <col min="12041" max="12288" width="9.140625" style="2"/>
    <col min="12289" max="12289" width="24.5703125" style="2" customWidth="1"/>
    <col min="12290" max="12290" width="4.7109375" style="2" customWidth="1"/>
    <col min="12291" max="12291" width="8.85546875" style="2" customWidth="1"/>
    <col min="12292" max="12292" width="9.5703125" style="2" customWidth="1"/>
    <col min="12293" max="12293" width="8.85546875" style="2" customWidth="1"/>
    <col min="12294" max="12294" width="5.85546875" style="2" customWidth="1"/>
    <col min="12295" max="12295" width="5.5703125" style="2" customWidth="1"/>
    <col min="12296" max="12296" width="8.85546875" style="2" customWidth="1"/>
    <col min="12297" max="12544" width="9.140625" style="2"/>
    <col min="12545" max="12545" width="24.5703125" style="2" customWidth="1"/>
    <col min="12546" max="12546" width="4.7109375" style="2" customWidth="1"/>
    <col min="12547" max="12547" width="8.85546875" style="2" customWidth="1"/>
    <col min="12548" max="12548" width="9.5703125" style="2" customWidth="1"/>
    <col min="12549" max="12549" width="8.85546875" style="2" customWidth="1"/>
    <col min="12550" max="12550" width="5.85546875" style="2" customWidth="1"/>
    <col min="12551" max="12551" width="5.5703125" style="2" customWidth="1"/>
    <col min="12552" max="12552" width="8.85546875" style="2" customWidth="1"/>
    <col min="12553" max="12800" width="9.140625" style="2"/>
    <col min="12801" max="12801" width="24.5703125" style="2" customWidth="1"/>
    <col min="12802" max="12802" width="4.7109375" style="2" customWidth="1"/>
    <col min="12803" max="12803" width="8.85546875" style="2" customWidth="1"/>
    <col min="12804" max="12804" width="9.5703125" style="2" customWidth="1"/>
    <col min="12805" max="12805" width="8.85546875" style="2" customWidth="1"/>
    <col min="12806" max="12806" width="5.85546875" style="2" customWidth="1"/>
    <col min="12807" max="12807" width="5.5703125" style="2" customWidth="1"/>
    <col min="12808" max="12808" width="8.85546875" style="2" customWidth="1"/>
    <col min="12809" max="13056" width="9.140625" style="2"/>
    <col min="13057" max="13057" width="24.5703125" style="2" customWidth="1"/>
    <col min="13058" max="13058" width="4.7109375" style="2" customWidth="1"/>
    <col min="13059" max="13059" width="8.85546875" style="2" customWidth="1"/>
    <col min="13060" max="13060" width="9.5703125" style="2" customWidth="1"/>
    <col min="13061" max="13061" width="8.85546875" style="2" customWidth="1"/>
    <col min="13062" max="13062" width="5.85546875" style="2" customWidth="1"/>
    <col min="13063" max="13063" width="5.5703125" style="2" customWidth="1"/>
    <col min="13064" max="13064" width="8.85546875" style="2" customWidth="1"/>
    <col min="13065" max="13312" width="9.140625" style="2"/>
    <col min="13313" max="13313" width="24.5703125" style="2" customWidth="1"/>
    <col min="13314" max="13314" width="4.7109375" style="2" customWidth="1"/>
    <col min="13315" max="13315" width="8.85546875" style="2" customWidth="1"/>
    <col min="13316" max="13316" width="9.5703125" style="2" customWidth="1"/>
    <col min="13317" max="13317" width="8.85546875" style="2" customWidth="1"/>
    <col min="13318" max="13318" width="5.85546875" style="2" customWidth="1"/>
    <col min="13319" max="13319" width="5.5703125" style="2" customWidth="1"/>
    <col min="13320" max="13320" width="8.85546875" style="2" customWidth="1"/>
    <col min="13321" max="13568" width="9.140625" style="2"/>
    <col min="13569" max="13569" width="24.5703125" style="2" customWidth="1"/>
    <col min="13570" max="13570" width="4.7109375" style="2" customWidth="1"/>
    <col min="13571" max="13571" width="8.85546875" style="2" customWidth="1"/>
    <col min="13572" max="13572" width="9.5703125" style="2" customWidth="1"/>
    <col min="13573" max="13573" width="8.85546875" style="2" customWidth="1"/>
    <col min="13574" max="13574" width="5.85546875" style="2" customWidth="1"/>
    <col min="13575" max="13575" width="5.5703125" style="2" customWidth="1"/>
    <col min="13576" max="13576" width="8.85546875" style="2" customWidth="1"/>
    <col min="13577" max="13824" width="9.140625" style="2"/>
    <col min="13825" max="13825" width="24.5703125" style="2" customWidth="1"/>
    <col min="13826" max="13826" width="4.7109375" style="2" customWidth="1"/>
    <col min="13827" max="13827" width="8.85546875" style="2" customWidth="1"/>
    <col min="13828" max="13828" width="9.5703125" style="2" customWidth="1"/>
    <col min="13829" max="13829" width="8.85546875" style="2" customWidth="1"/>
    <col min="13830" max="13830" width="5.85546875" style="2" customWidth="1"/>
    <col min="13831" max="13831" width="5.5703125" style="2" customWidth="1"/>
    <col min="13832" max="13832" width="8.85546875" style="2" customWidth="1"/>
    <col min="13833" max="14080" width="9.140625" style="2"/>
    <col min="14081" max="14081" width="24.5703125" style="2" customWidth="1"/>
    <col min="14082" max="14082" width="4.7109375" style="2" customWidth="1"/>
    <col min="14083" max="14083" width="8.85546875" style="2" customWidth="1"/>
    <col min="14084" max="14084" width="9.5703125" style="2" customWidth="1"/>
    <col min="14085" max="14085" width="8.85546875" style="2" customWidth="1"/>
    <col min="14086" max="14086" width="5.85546875" style="2" customWidth="1"/>
    <col min="14087" max="14087" width="5.5703125" style="2" customWidth="1"/>
    <col min="14088" max="14088" width="8.85546875" style="2" customWidth="1"/>
    <col min="14089" max="14336" width="9.140625" style="2"/>
    <col min="14337" max="14337" width="24.5703125" style="2" customWidth="1"/>
    <col min="14338" max="14338" width="4.7109375" style="2" customWidth="1"/>
    <col min="14339" max="14339" width="8.85546875" style="2" customWidth="1"/>
    <col min="14340" max="14340" width="9.5703125" style="2" customWidth="1"/>
    <col min="14341" max="14341" width="8.85546875" style="2" customWidth="1"/>
    <col min="14342" max="14342" width="5.85546875" style="2" customWidth="1"/>
    <col min="14343" max="14343" width="5.5703125" style="2" customWidth="1"/>
    <col min="14344" max="14344" width="8.85546875" style="2" customWidth="1"/>
    <col min="14345" max="14592" width="9.140625" style="2"/>
    <col min="14593" max="14593" width="24.5703125" style="2" customWidth="1"/>
    <col min="14594" max="14594" width="4.7109375" style="2" customWidth="1"/>
    <col min="14595" max="14595" width="8.85546875" style="2" customWidth="1"/>
    <col min="14596" max="14596" width="9.5703125" style="2" customWidth="1"/>
    <col min="14597" max="14597" width="8.85546875" style="2" customWidth="1"/>
    <col min="14598" max="14598" width="5.85546875" style="2" customWidth="1"/>
    <col min="14599" max="14599" width="5.5703125" style="2" customWidth="1"/>
    <col min="14600" max="14600" width="8.85546875" style="2" customWidth="1"/>
    <col min="14601" max="14848" width="9.140625" style="2"/>
    <col min="14849" max="14849" width="24.5703125" style="2" customWidth="1"/>
    <col min="14850" max="14850" width="4.7109375" style="2" customWidth="1"/>
    <col min="14851" max="14851" width="8.85546875" style="2" customWidth="1"/>
    <col min="14852" max="14852" width="9.5703125" style="2" customWidth="1"/>
    <col min="14853" max="14853" width="8.85546875" style="2" customWidth="1"/>
    <col min="14854" max="14854" width="5.85546875" style="2" customWidth="1"/>
    <col min="14855" max="14855" width="5.5703125" style="2" customWidth="1"/>
    <col min="14856" max="14856" width="8.85546875" style="2" customWidth="1"/>
    <col min="14857" max="15104" width="9.140625" style="2"/>
    <col min="15105" max="15105" width="24.5703125" style="2" customWidth="1"/>
    <col min="15106" max="15106" width="4.7109375" style="2" customWidth="1"/>
    <col min="15107" max="15107" width="8.85546875" style="2" customWidth="1"/>
    <col min="15108" max="15108" width="9.5703125" style="2" customWidth="1"/>
    <col min="15109" max="15109" width="8.85546875" style="2" customWidth="1"/>
    <col min="15110" max="15110" width="5.85546875" style="2" customWidth="1"/>
    <col min="15111" max="15111" width="5.5703125" style="2" customWidth="1"/>
    <col min="15112" max="15112" width="8.85546875" style="2" customWidth="1"/>
    <col min="15113" max="15360" width="9.140625" style="2"/>
    <col min="15361" max="15361" width="24.5703125" style="2" customWidth="1"/>
    <col min="15362" max="15362" width="4.7109375" style="2" customWidth="1"/>
    <col min="15363" max="15363" width="8.85546875" style="2" customWidth="1"/>
    <col min="15364" max="15364" width="9.5703125" style="2" customWidth="1"/>
    <col min="15365" max="15365" width="8.85546875" style="2" customWidth="1"/>
    <col min="15366" max="15366" width="5.85546875" style="2" customWidth="1"/>
    <col min="15367" max="15367" width="5.5703125" style="2" customWidth="1"/>
    <col min="15368" max="15368" width="8.85546875" style="2" customWidth="1"/>
    <col min="15369" max="15616" width="9.140625" style="2"/>
    <col min="15617" max="15617" width="24.5703125" style="2" customWidth="1"/>
    <col min="15618" max="15618" width="4.7109375" style="2" customWidth="1"/>
    <col min="15619" max="15619" width="8.85546875" style="2" customWidth="1"/>
    <col min="15620" max="15620" width="9.5703125" style="2" customWidth="1"/>
    <col min="15621" max="15621" width="8.85546875" style="2" customWidth="1"/>
    <col min="15622" max="15622" width="5.85546875" style="2" customWidth="1"/>
    <col min="15623" max="15623" width="5.5703125" style="2" customWidth="1"/>
    <col min="15624" max="15624" width="8.85546875" style="2" customWidth="1"/>
    <col min="15625" max="15872" width="9.140625" style="2"/>
    <col min="15873" max="15873" width="24.5703125" style="2" customWidth="1"/>
    <col min="15874" max="15874" width="4.7109375" style="2" customWidth="1"/>
    <col min="15875" max="15875" width="8.85546875" style="2" customWidth="1"/>
    <col min="15876" max="15876" width="9.5703125" style="2" customWidth="1"/>
    <col min="15877" max="15877" width="8.85546875" style="2" customWidth="1"/>
    <col min="15878" max="15878" width="5.85546875" style="2" customWidth="1"/>
    <col min="15879" max="15879" width="5.5703125" style="2" customWidth="1"/>
    <col min="15880" max="15880" width="8.85546875" style="2" customWidth="1"/>
    <col min="15881" max="16128" width="9.140625" style="2"/>
    <col min="16129" max="16129" width="24.5703125" style="2" customWidth="1"/>
    <col min="16130" max="16130" width="4.7109375" style="2" customWidth="1"/>
    <col min="16131" max="16131" width="8.85546875" style="2" customWidth="1"/>
    <col min="16132" max="16132" width="9.5703125" style="2" customWidth="1"/>
    <col min="16133" max="16133" width="8.85546875" style="2" customWidth="1"/>
    <col min="16134" max="16134" width="5.85546875" style="2" customWidth="1"/>
    <col min="16135" max="16135" width="5.5703125" style="2" customWidth="1"/>
    <col min="16136" max="16136" width="8.85546875" style="2" customWidth="1"/>
    <col min="16137" max="16384" width="9.140625" style="2"/>
  </cols>
  <sheetData>
    <row r="1" spans="1:7" ht="15.7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 t="s">
        <v>1</v>
      </c>
      <c r="B2" s="4"/>
      <c r="E2" s="6" t="s">
        <v>2</v>
      </c>
      <c r="F2" s="4"/>
    </row>
    <row r="3" spans="1:7" ht="15.75" customHeigh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2"/>
      <c r="G3" s="9" t="s">
        <v>7</v>
      </c>
    </row>
    <row r="4" spans="1:7" ht="14.25" customHeight="1">
      <c r="A4" s="13"/>
      <c r="B4" s="14"/>
      <c r="C4" s="15" t="s">
        <v>8</v>
      </c>
      <c r="D4" s="9" t="s">
        <v>9</v>
      </c>
      <c r="E4" s="9" t="s">
        <v>10</v>
      </c>
      <c r="F4" s="9" t="s">
        <v>11</v>
      </c>
      <c r="G4" s="15" t="s">
        <v>11</v>
      </c>
    </row>
    <row r="5" spans="1:7" s="19" customFormat="1" ht="21" customHeight="1">
      <c r="A5" s="16" t="s">
        <v>12</v>
      </c>
      <c r="B5" s="17">
        <v>1</v>
      </c>
      <c r="C5" s="18">
        <v>28043534.5</v>
      </c>
      <c r="D5" s="18">
        <f>SUM(D6+D28+D29)</f>
        <v>34339801.300000004</v>
      </c>
      <c r="E5" s="18">
        <f>SUM(E6+E28+E29)</f>
        <v>33570824.189999998</v>
      </c>
      <c r="F5" s="18">
        <f>(E5/D5)*100</f>
        <v>97.760682703775558</v>
      </c>
      <c r="G5" s="18">
        <f t="shared" ref="G5:G20" si="0">(E5/C5)*100</f>
        <v>119.70967564734039</v>
      </c>
    </row>
    <row r="6" spans="1:7" ht="13.5" customHeight="1">
      <c r="A6" s="20" t="s">
        <v>13</v>
      </c>
      <c r="B6" s="21">
        <v>2</v>
      </c>
      <c r="C6" s="22">
        <v>2621633.4</v>
      </c>
      <c r="D6" s="22">
        <f>D7+D25</f>
        <v>2972857.6999999997</v>
      </c>
      <c r="E6" s="22">
        <f>E7+E25</f>
        <v>3154753.8899999997</v>
      </c>
      <c r="F6" s="22">
        <f>(E6/D6)*100</f>
        <v>106.11856362987034</v>
      </c>
      <c r="G6" s="22">
        <f t="shared" si="0"/>
        <v>120.33543248266518</v>
      </c>
    </row>
    <row r="7" spans="1:7" ht="15" customHeight="1">
      <c r="A7" s="20" t="s">
        <v>14</v>
      </c>
      <c r="B7" s="21">
        <v>3</v>
      </c>
      <c r="C7" s="22">
        <v>2347611.9</v>
      </c>
      <c r="D7" s="22">
        <f>SUM(D8+D15+D16+D17)</f>
        <v>2600172.4</v>
      </c>
      <c r="E7" s="22">
        <f>SUM(E8+E15+E16+E17)</f>
        <v>2604300.09</v>
      </c>
      <c r="F7" s="22">
        <f>(E7/D7)*100</f>
        <v>100.15874678155956</v>
      </c>
      <c r="G7" s="22">
        <f t="shared" si="0"/>
        <v>110.93401298570689</v>
      </c>
    </row>
    <row r="8" spans="1:7" ht="21" customHeight="1">
      <c r="A8" s="20" t="s">
        <v>15</v>
      </c>
      <c r="B8" s="21">
        <v>4</v>
      </c>
      <c r="C8" s="22">
        <v>1789696.2</v>
      </c>
      <c r="D8" s="22">
        <f>SUM(D9:D14)</f>
        <v>1970572.4</v>
      </c>
      <c r="E8" s="22">
        <f>SUM(E9:E14)</f>
        <v>2092131.94</v>
      </c>
      <c r="F8" s="22">
        <f>(E8/D8)*100</f>
        <v>106.16874264553793</v>
      </c>
      <c r="G8" s="22">
        <f t="shared" si="0"/>
        <v>116.89871945864331</v>
      </c>
    </row>
    <row r="9" spans="1:7" ht="21.75" customHeight="1">
      <c r="A9" s="23" t="s">
        <v>16</v>
      </c>
      <c r="B9" s="24"/>
      <c r="C9" s="25">
        <v>1846871.7</v>
      </c>
      <c r="D9" s="25">
        <v>2166166.4</v>
      </c>
      <c r="E9" s="25">
        <v>2196040.27</v>
      </c>
      <c r="F9" s="25">
        <f>(E9/D9)*100</f>
        <v>101.37911242645072</v>
      </c>
      <c r="G9" s="25">
        <f t="shared" si="0"/>
        <v>118.9059462008108</v>
      </c>
    </row>
    <row r="10" spans="1:7" ht="21.75" customHeight="1">
      <c r="A10" s="23" t="s">
        <v>17</v>
      </c>
      <c r="B10" s="24"/>
      <c r="C10" s="25">
        <v>-235014.3</v>
      </c>
      <c r="D10" s="25">
        <v>-328874</v>
      </c>
      <c r="E10" s="25">
        <v>-328874</v>
      </c>
      <c r="F10" s="25">
        <v>0</v>
      </c>
      <c r="G10" s="25">
        <v>0</v>
      </c>
    </row>
    <row r="11" spans="1:7" ht="21" customHeight="1">
      <c r="A11" s="26" t="s">
        <v>18</v>
      </c>
      <c r="B11" s="24">
        <v>5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15" customHeight="1">
      <c r="A12" s="26" t="s">
        <v>19</v>
      </c>
      <c r="B12" s="24">
        <v>6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ht="21.75" customHeight="1">
      <c r="A13" s="26" t="s">
        <v>20</v>
      </c>
      <c r="B13" s="24">
        <v>7</v>
      </c>
      <c r="C13" s="25">
        <v>177838.8</v>
      </c>
      <c r="D13" s="25">
        <v>133280</v>
      </c>
      <c r="E13" s="25">
        <v>224965.67</v>
      </c>
      <c r="F13" s="25">
        <f>(E13/D13)*100</f>
        <v>168.79176920768307</v>
      </c>
      <c r="G13" s="25">
        <f t="shared" si="0"/>
        <v>126.4997683295209</v>
      </c>
    </row>
    <row r="14" spans="1:7" ht="13.5" customHeight="1">
      <c r="A14" s="26" t="s">
        <v>21</v>
      </c>
      <c r="B14" s="24">
        <v>8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s="19" customFormat="1" ht="15" customHeight="1">
      <c r="A15" s="27" t="s">
        <v>22</v>
      </c>
      <c r="B15" s="21">
        <v>9</v>
      </c>
      <c r="C15" s="22">
        <v>46515.7</v>
      </c>
      <c r="D15" s="22">
        <v>52351</v>
      </c>
      <c r="E15" s="22">
        <v>59630.9</v>
      </c>
      <c r="F15" s="22">
        <f>(E15/D15)*100</f>
        <v>113.90594257989342</v>
      </c>
      <c r="G15" s="22">
        <f>(E15/C15)*100</f>
        <v>128.19521150923239</v>
      </c>
    </row>
    <row r="16" spans="1:7" ht="15" customHeight="1">
      <c r="A16" s="27" t="s">
        <v>23</v>
      </c>
      <c r="B16" s="21">
        <v>12</v>
      </c>
      <c r="C16" s="22">
        <v>208673.3</v>
      </c>
      <c r="D16" s="22">
        <v>206200</v>
      </c>
      <c r="E16" s="22">
        <v>231781.89</v>
      </c>
      <c r="F16" s="22">
        <v>0</v>
      </c>
      <c r="G16" s="22">
        <f t="shared" si="0"/>
        <v>111.07405211879049</v>
      </c>
    </row>
    <row r="17" spans="1:7" ht="11.25" customHeight="1">
      <c r="A17" s="27" t="s">
        <v>24</v>
      </c>
      <c r="B17" s="21">
        <v>13</v>
      </c>
      <c r="C17" s="28">
        <v>302726.7</v>
      </c>
      <c r="D17" s="28">
        <f>SUM(D18:D24)</f>
        <v>371049</v>
      </c>
      <c r="E17" s="28">
        <f>SUM(E18:E24)</f>
        <v>220755.36</v>
      </c>
      <c r="F17" s="22">
        <f>(E17/D17)*100</f>
        <v>59.494934631275108</v>
      </c>
      <c r="G17" s="22">
        <f t="shared" si="0"/>
        <v>72.922328952153876</v>
      </c>
    </row>
    <row r="18" spans="1:7" ht="12.75" customHeight="1">
      <c r="A18" s="29" t="s">
        <v>25</v>
      </c>
      <c r="B18" s="30">
        <v>14</v>
      </c>
      <c r="C18" s="31">
        <v>91030.9</v>
      </c>
      <c r="D18" s="31">
        <v>52302</v>
      </c>
      <c r="E18" s="31">
        <v>58838.9</v>
      </c>
      <c r="F18" s="31">
        <f>(E18/D18)*100</f>
        <v>112.49837482314251</v>
      </c>
      <c r="G18" s="31">
        <f t="shared" si="0"/>
        <v>64.636183977089104</v>
      </c>
    </row>
    <row r="19" spans="1:7" ht="12.75" customHeight="1">
      <c r="A19" s="29" t="s">
        <v>26</v>
      </c>
      <c r="B19" s="30">
        <v>15</v>
      </c>
      <c r="C19" s="31">
        <v>70172.899999999994</v>
      </c>
      <c r="D19" s="5">
        <v>51300</v>
      </c>
      <c r="E19" s="5">
        <v>20621.66</v>
      </c>
      <c r="F19" s="31">
        <v>0</v>
      </c>
      <c r="G19" s="31">
        <f>(E22/C19)*100</f>
        <v>18.080056546045554</v>
      </c>
    </row>
    <row r="20" spans="1:7" ht="12.75" customHeight="1">
      <c r="A20" s="29" t="s">
        <v>27</v>
      </c>
      <c r="B20" s="30">
        <v>16</v>
      </c>
      <c r="C20" s="31">
        <v>95529.4</v>
      </c>
      <c r="D20" s="31">
        <v>180047</v>
      </c>
      <c r="E20" s="31">
        <v>111288.9</v>
      </c>
      <c r="F20" s="31">
        <f>(E20/D20)*100</f>
        <v>61.811027120696259</v>
      </c>
      <c r="G20" s="31">
        <f t="shared" si="0"/>
        <v>116.4970155784502</v>
      </c>
    </row>
    <row r="21" spans="1:7" ht="12.75" customHeight="1">
      <c r="A21" s="29" t="s">
        <v>28</v>
      </c>
      <c r="B21" s="30">
        <v>17</v>
      </c>
      <c r="C21" s="31">
        <v>0</v>
      </c>
      <c r="D21" s="31">
        <v>0</v>
      </c>
      <c r="E21" s="31">
        <v>6400</v>
      </c>
      <c r="F21" s="31">
        <v>0</v>
      </c>
      <c r="G21" s="31">
        <v>0</v>
      </c>
    </row>
    <row r="22" spans="1:7" ht="12.75" customHeight="1">
      <c r="A22" s="29" t="s">
        <v>29</v>
      </c>
      <c r="B22" s="30">
        <v>18</v>
      </c>
      <c r="C22" s="31">
        <v>20597.8</v>
      </c>
      <c r="D22" s="31">
        <v>43000</v>
      </c>
      <c r="E22" s="31">
        <v>12687.3</v>
      </c>
      <c r="F22" s="31">
        <v>0</v>
      </c>
      <c r="G22" s="31">
        <v>0</v>
      </c>
    </row>
    <row r="23" spans="1:7" ht="12.75" customHeight="1">
      <c r="A23" s="29" t="s">
        <v>30</v>
      </c>
      <c r="B23" s="30">
        <v>19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2.75" customHeight="1">
      <c r="A24" s="26" t="s">
        <v>31</v>
      </c>
      <c r="B24" s="24">
        <v>20</v>
      </c>
      <c r="C24" s="25">
        <v>25395.7</v>
      </c>
      <c r="D24" s="25">
        <v>44400</v>
      </c>
      <c r="E24" s="25">
        <v>10918.6</v>
      </c>
      <c r="F24" s="31">
        <f>(E24/D24)*100</f>
        <v>24.591441441441443</v>
      </c>
      <c r="G24" s="31">
        <f>(E24/C24)*100</f>
        <v>42.993892666868803</v>
      </c>
    </row>
    <row r="25" spans="1:7" ht="18.75" customHeight="1">
      <c r="A25" s="27" t="s">
        <v>32</v>
      </c>
      <c r="B25" s="21">
        <v>19</v>
      </c>
      <c r="C25" s="22">
        <v>274021.5</v>
      </c>
      <c r="D25" s="22">
        <f>SUM(D26:D27)</f>
        <v>372685.3</v>
      </c>
      <c r="E25" s="22">
        <f>SUM(E26:E27)</f>
        <v>550453.80000000005</v>
      </c>
      <c r="F25" s="22">
        <f>(E25/D25)*100</f>
        <v>147.69935921808565</v>
      </c>
      <c r="G25" s="22">
        <f>(E25/C25)*100</f>
        <v>200.87978498037566</v>
      </c>
    </row>
    <row r="26" spans="1:7" ht="21.75" customHeight="1">
      <c r="A26" s="29" t="s">
        <v>33</v>
      </c>
      <c r="B26" s="30">
        <v>22</v>
      </c>
      <c r="C26" s="31">
        <v>16706.900000000001</v>
      </c>
      <c r="D26" s="31">
        <v>244602.3</v>
      </c>
      <c r="E26" s="31">
        <v>388932.6</v>
      </c>
      <c r="F26" s="25">
        <v>0</v>
      </c>
      <c r="G26" s="31">
        <f>(E26/C26)*100</f>
        <v>2327.9758662588511</v>
      </c>
    </row>
    <row r="27" spans="1:7" ht="15" customHeight="1">
      <c r="A27" s="26" t="s">
        <v>34</v>
      </c>
      <c r="B27" s="24">
        <v>23</v>
      </c>
      <c r="C27" s="31">
        <v>257314.6</v>
      </c>
      <c r="D27" s="25">
        <v>128083</v>
      </c>
      <c r="E27" s="31">
        <v>161521.20000000001</v>
      </c>
      <c r="F27" s="31">
        <f>(E27/D27)*100</f>
        <v>126.10666520927836</v>
      </c>
      <c r="G27" s="31">
        <f>(E27/C27)*100</f>
        <v>62.771875361911064</v>
      </c>
    </row>
    <row r="28" spans="1:7" s="19" customFormat="1" ht="15" customHeight="1">
      <c r="A28" s="26" t="s">
        <v>35</v>
      </c>
      <c r="B28" s="24">
        <v>24</v>
      </c>
      <c r="C28" s="25">
        <v>142988.70000000001</v>
      </c>
      <c r="D28" s="25">
        <v>104100</v>
      </c>
      <c r="E28" s="25">
        <v>296155</v>
      </c>
      <c r="F28" s="31">
        <v>0</v>
      </c>
      <c r="G28" s="31">
        <f>(E28/C28)*100</f>
        <v>207.11776524998129</v>
      </c>
    </row>
    <row r="29" spans="1:7" ht="15.75" customHeight="1">
      <c r="A29" s="27" t="s">
        <v>36</v>
      </c>
      <c r="B29" s="21">
        <v>26</v>
      </c>
      <c r="C29" s="22">
        <v>25278912.399999999</v>
      </c>
      <c r="D29" s="22">
        <f>SUM(D30:D33)</f>
        <v>31262843.600000001</v>
      </c>
      <c r="E29" s="22">
        <f>SUM(E30:E33)</f>
        <v>30119915.300000001</v>
      </c>
      <c r="F29" s="22">
        <f t="shared" ref="F29:F36" si="1">(E29/D29)*100</f>
        <v>96.344131984206328</v>
      </c>
      <c r="G29" s="22">
        <f t="shared" ref="G29:G36" si="2">(E29/C29)*100</f>
        <v>119.15036067770069</v>
      </c>
    </row>
    <row r="30" spans="1:7" ht="22.5" customHeight="1">
      <c r="A30" s="29" t="s">
        <v>37</v>
      </c>
      <c r="B30" s="30">
        <v>28</v>
      </c>
      <c r="C30" s="31">
        <v>5778200</v>
      </c>
      <c r="D30" s="31">
        <v>7000521.2999999998</v>
      </c>
      <c r="E30" s="31">
        <v>7000521.2999999998</v>
      </c>
      <c r="F30" s="31">
        <f t="shared" si="1"/>
        <v>100</v>
      </c>
      <c r="G30" s="31">
        <f t="shared" si="2"/>
        <v>121.15401509120487</v>
      </c>
    </row>
    <row r="31" spans="1:7" ht="22.5" customHeight="1">
      <c r="A31" s="29" t="s">
        <v>38</v>
      </c>
      <c r="B31" s="30"/>
      <c r="C31" s="31">
        <v>14762094.300000001</v>
      </c>
      <c r="D31" s="31">
        <v>16807693</v>
      </c>
      <c r="E31" s="31">
        <v>16618752.699999999</v>
      </c>
      <c r="F31" s="31">
        <v>0</v>
      </c>
      <c r="G31" s="31">
        <v>0</v>
      </c>
    </row>
    <row r="32" spans="1:7" ht="22.5" customHeight="1">
      <c r="A32" s="29" t="s">
        <v>39</v>
      </c>
      <c r="B32" s="30"/>
      <c r="C32" s="31">
        <v>4738618.0999999996</v>
      </c>
      <c r="D32" s="31">
        <v>7454629.2999999998</v>
      </c>
      <c r="E32" s="32">
        <v>6500641.2999999998</v>
      </c>
      <c r="F32" s="31">
        <v>0</v>
      </c>
      <c r="G32" s="31">
        <v>0</v>
      </c>
    </row>
    <row r="33" spans="1:8" ht="24" customHeight="1">
      <c r="A33" s="29" t="s">
        <v>40</v>
      </c>
      <c r="B33" s="30"/>
      <c r="C33" s="31">
        <v>5100858.4000000004</v>
      </c>
      <c r="D33" s="31">
        <v>0</v>
      </c>
      <c r="E33" s="31">
        <v>0</v>
      </c>
      <c r="F33" s="31" t="e">
        <f t="shared" si="1"/>
        <v>#DIV/0!</v>
      </c>
      <c r="G33" s="31">
        <f t="shared" si="2"/>
        <v>0</v>
      </c>
    </row>
    <row r="34" spans="1:8" ht="26.25" customHeight="1">
      <c r="A34" s="27" t="s">
        <v>41</v>
      </c>
      <c r="B34" s="21">
        <v>29</v>
      </c>
      <c r="C34" s="22">
        <v>2764622.1</v>
      </c>
      <c r="D34" s="22">
        <f>D5-D29</f>
        <v>3076957.700000003</v>
      </c>
      <c r="E34" s="22">
        <f>E5-E29</f>
        <v>3450908.8899999969</v>
      </c>
      <c r="F34" s="22">
        <f t="shared" si="1"/>
        <v>112.15327692025126</v>
      </c>
      <c r="G34" s="22">
        <f t="shared" si="2"/>
        <v>124.82389148231134</v>
      </c>
    </row>
    <row r="35" spans="1:8" ht="24.75" customHeight="1">
      <c r="A35" s="29" t="s">
        <v>42</v>
      </c>
      <c r="B35" s="30">
        <v>30</v>
      </c>
      <c r="C35" s="25">
        <v>1134799.1000000001</v>
      </c>
      <c r="D35" s="33">
        <v>1145483.3</v>
      </c>
      <c r="E35" s="33">
        <v>1377355.4846000001</v>
      </c>
      <c r="F35" s="31">
        <f t="shared" si="1"/>
        <v>120.24230162063472</v>
      </c>
      <c r="G35" s="31">
        <f t="shared" si="2"/>
        <v>121.37438993386583</v>
      </c>
      <c r="H35" s="34"/>
    </row>
    <row r="36" spans="1:8" ht="18.75" customHeight="1">
      <c r="A36" s="35" t="s">
        <v>43</v>
      </c>
      <c r="B36" s="36">
        <v>31</v>
      </c>
      <c r="C36" s="37">
        <v>3899421.2</v>
      </c>
      <c r="D36" s="37">
        <f>D34+D35</f>
        <v>4222441.0000000028</v>
      </c>
      <c r="E36" s="37">
        <f>E34+E35</f>
        <v>4828264.374599997</v>
      </c>
      <c r="F36" s="37">
        <f t="shared" si="1"/>
        <v>114.34770490813237</v>
      </c>
      <c r="G36" s="37">
        <f t="shared" si="2"/>
        <v>123.82002679269416</v>
      </c>
    </row>
    <row r="37" spans="1:8" ht="30.75" customHeight="1">
      <c r="A37" s="38" t="s">
        <v>44</v>
      </c>
      <c r="B37" s="38"/>
      <c r="C37" s="38"/>
      <c r="D37" s="38"/>
      <c r="E37" s="38"/>
      <c r="F37" s="38"/>
      <c r="G37" s="38"/>
    </row>
    <row r="38" spans="1:8">
      <c r="A38" s="39"/>
      <c r="B38" s="39"/>
      <c r="C38" s="39"/>
      <c r="E38" s="39"/>
      <c r="F38" s="39"/>
      <c r="G38" s="39"/>
    </row>
    <row r="39" spans="1:8" ht="23.25" customHeight="1">
      <c r="D39" s="41"/>
      <c r="E39" s="41"/>
    </row>
    <row r="40" spans="1:8" ht="10.5" customHeight="1">
      <c r="D40" s="41"/>
      <c r="E40" s="41"/>
    </row>
    <row r="41" spans="1:8" ht="38.25" customHeight="1">
      <c r="C41" s="41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H50"/>
  <sheetViews>
    <sheetView topLeftCell="A34" workbookViewId="0">
      <selection activeCell="J46" sqref="J46"/>
    </sheetView>
  </sheetViews>
  <sheetFormatPr defaultRowHeight="12.75"/>
  <cols>
    <col min="1" max="1" width="10.28515625" style="251" customWidth="1"/>
    <col min="2" max="2" width="27.140625" style="251" customWidth="1"/>
    <col min="3" max="5" width="9.42578125" style="251" customWidth="1"/>
    <col min="6" max="7" width="8.7109375" style="251" customWidth="1"/>
    <col min="8" max="16384" width="9.140625" style="251"/>
  </cols>
  <sheetData>
    <row r="34" spans="1:8" ht="45" customHeight="1">
      <c r="A34" s="252" t="s">
        <v>206</v>
      </c>
      <c r="B34" s="252"/>
      <c r="C34" s="252"/>
      <c r="D34" s="252"/>
      <c r="E34" s="252"/>
      <c r="F34" s="252"/>
    </row>
    <row r="35" spans="1:8" ht="17.25" customHeight="1">
      <c r="A35" s="249" t="s">
        <v>207</v>
      </c>
      <c r="B35" s="249"/>
      <c r="C35" s="249"/>
      <c r="D35" s="249"/>
      <c r="E35" s="253"/>
      <c r="F35" s="253"/>
      <c r="G35" s="58"/>
    </row>
    <row r="36" spans="1:8" ht="45.75" customHeight="1">
      <c r="A36" s="254" t="s">
        <v>208</v>
      </c>
      <c r="B36" s="254"/>
      <c r="C36" s="240" t="s">
        <v>209</v>
      </c>
      <c r="D36" s="240" t="s">
        <v>210</v>
      </c>
      <c r="E36" s="240" t="s">
        <v>211</v>
      </c>
      <c r="F36" s="255" t="s">
        <v>212</v>
      </c>
      <c r="G36" s="255" t="s">
        <v>213</v>
      </c>
    </row>
    <row r="37" spans="1:8" ht="17.25" customHeight="1">
      <c r="A37" s="246" t="s">
        <v>214</v>
      </c>
      <c r="B37" s="246"/>
      <c r="C37" s="256">
        <f>SUM(C39:C41)</f>
        <v>7918</v>
      </c>
      <c r="D37" s="256">
        <f t="shared" ref="D37:E37" si="0">SUM(D39:D41)</f>
        <v>10337</v>
      </c>
      <c r="E37" s="256">
        <f t="shared" si="0"/>
        <v>10078</v>
      </c>
      <c r="F37" s="257">
        <f>E37/D37*100</f>
        <v>97.494437457676312</v>
      </c>
      <c r="G37" s="257">
        <f>E37/C37*100</f>
        <v>127.2796160646628</v>
      </c>
      <c r="H37" s="258"/>
    </row>
    <row r="38" spans="1:8" ht="17.25" customHeight="1">
      <c r="A38" s="248" t="s">
        <v>215</v>
      </c>
      <c r="B38" s="248"/>
      <c r="C38" s="248"/>
      <c r="D38" s="248"/>
      <c r="E38" s="248"/>
      <c r="F38" s="58"/>
      <c r="G38" s="244"/>
    </row>
    <row r="39" spans="1:8" ht="17.25" customHeight="1">
      <c r="A39" s="246"/>
      <c r="B39" s="246" t="s">
        <v>216</v>
      </c>
      <c r="C39" s="256">
        <v>1983</v>
      </c>
      <c r="D39" s="259">
        <v>2694</v>
      </c>
      <c r="E39" s="259">
        <v>2274</v>
      </c>
      <c r="F39" s="257">
        <f>E39/D39*100</f>
        <v>84.409799554565694</v>
      </c>
      <c r="G39" s="257">
        <f>E39/C39*100</f>
        <v>114.67473524962179</v>
      </c>
    </row>
    <row r="40" spans="1:8" ht="17.25" customHeight="1">
      <c r="A40" s="246"/>
      <c r="B40" s="246" t="s">
        <v>217</v>
      </c>
      <c r="C40" s="256">
        <v>3804</v>
      </c>
      <c r="D40" s="259">
        <v>3862</v>
      </c>
      <c r="E40" s="259">
        <v>4028</v>
      </c>
      <c r="F40" s="257">
        <f t="shared" ref="F40:F42" si="1">E40/D40*100</f>
        <v>104.29829104091144</v>
      </c>
      <c r="G40" s="257">
        <f t="shared" ref="G40:G42" si="2">E40/C40*100</f>
        <v>105.88853838065195</v>
      </c>
    </row>
    <row r="41" spans="1:8" ht="17.25" customHeight="1">
      <c r="A41" s="246"/>
      <c r="B41" s="246" t="s">
        <v>218</v>
      </c>
      <c r="C41" s="256">
        <v>2131</v>
      </c>
      <c r="D41" s="259">
        <v>3781</v>
      </c>
      <c r="E41" s="259">
        <v>3776</v>
      </c>
      <c r="F41" s="257">
        <f t="shared" si="1"/>
        <v>99.867759851891037</v>
      </c>
      <c r="G41" s="257">
        <f t="shared" si="2"/>
        <v>177.19380572501174</v>
      </c>
    </row>
    <row r="42" spans="1:8" ht="17.25" customHeight="1">
      <c r="A42" s="246" t="s">
        <v>219</v>
      </c>
      <c r="B42" s="246"/>
      <c r="C42" s="243">
        <f>SUM(C44:C47)</f>
        <v>10481.299999999999</v>
      </c>
      <c r="D42" s="243">
        <f t="shared" ref="D42:E42" si="3">SUM(D44:D47)</f>
        <v>11914.8</v>
      </c>
      <c r="E42" s="243">
        <f t="shared" si="3"/>
        <v>14151.8</v>
      </c>
      <c r="F42" s="244">
        <f t="shared" si="1"/>
        <v>118.77496894618457</v>
      </c>
      <c r="G42" s="244">
        <f t="shared" si="2"/>
        <v>135.01951093852861</v>
      </c>
    </row>
    <row r="43" spans="1:8" ht="17.25" customHeight="1">
      <c r="A43" s="248" t="s">
        <v>215</v>
      </c>
      <c r="B43" s="248"/>
      <c r="C43" s="248"/>
      <c r="D43" s="248"/>
      <c r="E43" s="248"/>
      <c r="F43" s="58"/>
      <c r="G43" s="244"/>
    </row>
    <row r="44" spans="1:8" ht="17.25" customHeight="1">
      <c r="A44" s="246"/>
      <c r="B44" s="246" t="s">
        <v>220</v>
      </c>
      <c r="C44" s="260">
        <v>8237.7000000000007</v>
      </c>
      <c r="D44" s="261">
        <v>9384.2000000000007</v>
      </c>
      <c r="E44" s="261">
        <v>11196.5</v>
      </c>
      <c r="F44" s="257">
        <f>E44/D44*100</f>
        <v>119.31224824705356</v>
      </c>
      <c r="G44" s="257">
        <f>E44/C44*100</f>
        <v>135.91779258773687</v>
      </c>
    </row>
    <row r="45" spans="1:8" ht="25.5" customHeight="1">
      <c r="A45" s="246"/>
      <c r="B45" s="262" t="s">
        <v>221</v>
      </c>
      <c r="C45" s="260">
        <v>1610.9</v>
      </c>
      <c r="D45" s="261">
        <v>1781.4</v>
      </c>
      <c r="E45" s="261">
        <v>2115.3000000000002</v>
      </c>
      <c r="F45" s="257">
        <f t="shared" ref="F45:F47" si="4">E45/D45*100</f>
        <v>118.74368474233749</v>
      </c>
      <c r="G45" s="257">
        <f t="shared" ref="G45:G47" si="5">E45/C45*100</f>
        <v>131.31168911788441</v>
      </c>
    </row>
    <row r="46" spans="1:8" ht="17.25" customHeight="1">
      <c r="A46" s="246"/>
      <c r="B46" s="246" t="s">
        <v>222</v>
      </c>
      <c r="C46" s="256">
        <v>338.4</v>
      </c>
      <c r="D46" s="261">
        <v>386.4</v>
      </c>
      <c r="E46" s="261">
        <v>434.6</v>
      </c>
      <c r="F46" s="257">
        <f t="shared" si="4"/>
        <v>112.47412008281574</v>
      </c>
      <c r="G46" s="257">
        <f t="shared" si="5"/>
        <v>128.42789598108749</v>
      </c>
    </row>
    <row r="47" spans="1:8" ht="17.25" customHeight="1">
      <c r="A47" s="263"/>
      <c r="B47" s="263" t="s">
        <v>223</v>
      </c>
      <c r="C47" s="264">
        <v>294.3</v>
      </c>
      <c r="D47" s="265">
        <v>362.8</v>
      </c>
      <c r="E47" s="265">
        <v>405.4</v>
      </c>
      <c r="F47" s="266">
        <f t="shared" si="4"/>
        <v>111.74200661521499</v>
      </c>
      <c r="G47" s="266">
        <f t="shared" si="5"/>
        <v>137.75059463132857</v>
      </c>
    </row>
    <row r="48" spans="1:8" ht="18.75" customHeight="1">
      <c r="C48" s="246"/>
      <c r="D48" s="246"/>
    </row>
    <row r="49" spans="3:4">
      <c r="C49" s="242"/>
      <c r="D49" s="242"/>
    </row>
    <row r="50" spans="3:4">
      <c r="C50" s="242"/>
      <c r="D50" s="242"/>
    </row>
  </sheetData>
  <mergeCells count="4">
    <mergeCell ref="A34:F34"/>
    <mergeCell ref="A36:B36"/>
    <mergeCell ref="A38:E38"/>
    <mergeCell ref="A43:E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43" workbookViewId="0">
      <selection activeCell="I9" sqref="I9"/>
    </sheetView>
  </sheetViews>
  <sheetFormatPr defaultRowHeight="11.25"/>
  <cols>
    <col min="1" max="1" width="1.7109375" style="269" customWidth="1"/>
    <col min="2" max="2" width="1.140625" style="269" customWidth="1"/>
    <col min="3" max="3" width="1" style="269" customWidth="1"/>
    <col min="4" max="4" width="4" style="269" customWidth="1"/>
    <col min="5" max="5" width="26.140625" style="269" customWidth="1"/>
    <col min="6" max="6" width="4.42578125" style="269" customWidth="1"/>
    <col min="7" max="7" width="26.5703125" style="269" customWidth="1"/>
    <col min="8" max="10" width="10.42578125" style="270" customWidth="1"/>
    <col min="11" max="16" width="9.140625" style="269"/>
    <col min="17" max="17" width="19.5703125" style="269" customWidth="1"/>
    <col min="18" max="19" width="8.7109375" style="270" customWidth="1"/>
    <col min="20" max="20" width="8.7109375" style="269" customWidth="1"/>
    <col min="21" max="256" width="9.140625" style="269"/>
    <col min="257" max="257" width="1.7109375" style="269" customWidth="1"/>
    <col min="258" max="258" width="1.140625" style="269" customWidth="1"/>
    <col min="259" max="259" width="1" style="269" customWidth="1"/>
    <col min="260" max="260" width="4" style="269" customWidth="1"/>
    <col min="261" max="261" width="26.140625" style="269" customWidth="1"/>
    <col min="262" max="262" width="4.42578125" style="269" customWidth="1"/>
    <col min="263" max="263" width="26.5703125" style="269" customWidth="1"/>
    <col min="264" max="266" width="10.42578125" style="269" customWidth="1"/>
    <col min="267" max="272" width="9.140625" style="269"/>
    <col min="273" max="273" width="19.5703125" style="269" customWidth="1"/>
    <col min="274" max="276" width="8.7109375" style="269" customWidth="1"/>
    <col min="277" max="512" width="9.140625" style="269"/>
    <col min="513" max="513" width="1.7109375" style="269" customWidth="1"/>
    <col min="514" max="514" width="1.140625" style="269" customWidth="1"/>
    <col min="515" max="515" width="1" style="269" customWidth="1"/>
    <col min="516" max="516" width="4" style="269" customWidth="1"/>
    <col min="517" max="517" width="26.140625" style="269" customWidth="1"/>
    <col min="518" max="518" width="4.42578125" style="269" customWidth="1"/>
    <col min="519" max="519" width="26.5703125" style="269" customWidth="1"/>
    <col min="520" max="522" width="10.42578125" style="269" customWidth="1"/>
    <col min="523" max="528" width="9.140625" style="269"/>
    <col min="529" max="529" width="19.5703125" style="269" customWidth="1"/>
    <col min="530" max="532" width="8.7109375" style="269" customWidth="1"/>
    <col min="533" max="768" width="9.140625" style="269"/>
    <col min="769" max="769" width="1.7109375" style="269" customWidth="1"/>
    <col min="770" max="770" width="1.140625" style="269" customWidth="1"/>
    <col min="771" max="771" width="1" style="269" customWidth="1"/>
    <col min="772" max="772" width="4" style="269" customWidth="1"/>
    <col min="773" max="773" width="26.140625" style="269" customWidth="1"/>
    <col min="774" max="774" width="4.42578125" style="269" customWidth="1"/>
    <col min="775" max="775" width="26.5703125" style="269" customWidth="1"/>
    <col min="776" max="778" width="10.42578125" style="269" customWidth="1"/>
    <col min="779" max="784" width="9.140625" style="269"/>
    <col min="785" max="785" width="19.5703125" style="269" customWidth="1"/>
    <col min="786" max="788" width="8.7109375" style="269" customWidth="1"/>
    <col min="789" max="1024" width="9.140625" style="269"/>
    <col min="1025" max="1025" width="1.7109375" style="269" customWidth="1"/>
    <col min="1026" max="1026" width="1.140625" style="269" customWidth="1"/>
    <col min="1027" max="1027" width="1" style="269" customWidth="1"/>
    <col min="1028" max="1028" width="4" style="269" customWidth="1"/>
    <col min="1029" max="1029" width="26.140625" style="269" customWidth="1"/>
    <col min="1030" max="1030" width="4.42578125" style="269" customWidth="1"/>
    <col min="1031" max="1031" width="26.5703125" style="269" customWidth="1"/>
    <col min="1032" max="1034" width="10.42578125" style="269" customWidth="1"/>
    <col min="1035" max="1040" width="9.140625" style="269"/>
    <col min="1041" max="1041" width="19.5703125" style="269" customWidth="1"/>
    <col min="1042" max="1044" width="8.7109375" style="269" customWidth="1"/>
    <col min="1045" max="1280" width="9.140625" style="269"/>
    <col min="1281" max="1281" width="1.7109375" style="269" customWidth="1"/>
    <col min="1282" max="1282" width="1.140625" style="269" customWidth="1"/>
    <col min="1283" max="1283" width="1" style="269" customWidth="1"/>
    <col min="1284" max="1284" width="4" style="269" customWidth="1"/>
    <col min="1285" max="1285" width="26.140625" style="269" customWidth="1"/>
    <col min="1286" max="1286" width="4.42578125" style="269" customWidth="1"/>
    <col min="1287" max="1287" width="26.5703125" style="269" customWidth="1"/>
    <col min="1288" max="1290" width="10.42578125" style="269" customWidth="1"/>
    <col min="1291" max="1296" width="9.140625" style="269"/>
    <col min="1297" max="1297" width="19.5703125" style="269" customWidth="1"/>
    <col min="1298" max="1300" width="8.7109375" style="269" customWidth="1"/>
    <col min="1301" max="1536" width="9.140625" style="269"/>
    <col min="1537" max="1537" width="1.7109375" style="269" customWidth="1"/>
    <col min="1538" max="1538" width="1.140625" style="269" customWidth="1"/>
    <col min="1539" max="1539" width="1" style="269" customWidth="1"/>
    <col min="1540" max="1540" width="4" style="269" customWidth="1"/>
    <col min="1541" max="1541" width="26.140625" style="269" customWidth="1"/>
    <col min="1542" max="1542" width="4.42578125" style="269" customWidth="1"/>
    <col min="1543" max="1543" width="26.5703125" style="269" customWidth="1"/>
    <col min="1544" max="1546" width="10.42578125" style="269" customWidth="1"/>
    <col min="1547" max="1552" width="9.140625" style="269"/>
    <col min="1553" max="1553" width="19.5703125" style="269" customWidth="1"/>
    <col min="1554" max="1556" width="8.7109375" style="269" customWidth="1"/>
    <col min="1557" max="1792" width="9.140625" style="269"/>
    <col min="1793" max="1793" width="1.7109375" style="269" customWidth="1"/>
    <col min="1794" max="1794" width="1.140625" style="269" customWidth="1"/>
    <col min="1795" max="1795" width="1" style="269" customWidth="1"/>
    <col min="1796" max="1796" width="4" style="269" customWidth="1"/>
    <col min="1797" max="1797" width="26.140625" style="269" customWidth="1"/>
    <col min="1798" max="1798" width="4.42578125" style="269" customWidth="1"/>
    <col min="1799" max="1799" width="26.5703125" style="269" customWidth="1"/>
    <col min="1800" max="1802" width="10.42578125" style="269" customWidth="1"/>
    <col min="1803" max="1808" width="9.140625" style="269"/>
    <col min="1809" max="1809" width="19.5703125" style="269" customWidth="1"/>
    <col min="1810" max="1812" width="8.7109375" style="269" customWidth="1"/>
    <col min="1813" max="2048" width="9.140625" style="269"/>
    <col min="2049" max="2049" width="1.7109375" style="269" customWidth="1"/>
    <col min="2050" max="2050" width="1.140625" style="269" customWidth="1"/>
    <col min="2051" max="2051" width="1" style="269" customWidth="1"/>
    <col min="2052" max="2052" width="4" style="269" customWidth="1"/>
    <col min="2053" max="2053" width="26.140625" style="269" customWidth="1"/>
    <col min="2054" max="2054" width="4.42578125" style="269" customWidth="1"/>
    <col min="2055" max="2055" width="26.5703125" style="269" customWidth="1"/>
    <col min="2056" max="2058" width="10.42578125" style="269" customWidth="1"/>
    <col min="2059" max="2064" width="9.140625" style="269"/>
    <col min="2065" max="2065" width="19.5703125" style="269" customWidth="1"/>
    <col min="2066" max="2068" width="8.7109375" style="269" customWidth="1"/>
    <col min="2069" max="2304" width="9.140625" style="269"/>
    <col min="2305" max="2305" width="1.7109375" style="269" customWidth="1"/>
    <col min="2306" max="2306" width="1.140625" style="269" customWidth="1"/>
    <col min="2307" max="2307" width="1" style="269" customWidth="1"/>
    <col min="2308" max="2308" width="4" style="269" customWidth="1"/>
    <col min="2309" max="2309" width="26.140625" style="269" customWidth="1"/>
    <col min="2310" max="2310" width="4.42578125" style="269" customWidth="1"/>
    <col min="2311" max="2311" width="26.5703125" style="269" customWidth="1"/>
    <col min="2312" max="2314" width="10.42578125" style="269" customWidth="1"/>
    <col min="2315" max="2320" width="9.140625" style="269"/>
    <col min="2321" max="2321" width="19.5703125" style="269" customWidth="1"/>
    <col min="2322" max="2324" width="8.7109375" style="269" customWidth="1"/>
    <col min="2325" max="2560" width="9.140625" style="269"/>
    <col min="2561" max="2561" width="1.7109375" style="269" customWidth="1"/>
    <col min="2562" max="2562" width="1.140625" style="269" customWidth="1"/>
    <col min="2563" max="2563" width="1" style="269" customWidth="1"/>
    <col min="2564" max="2564" width="4" style="269" customWidth="1"/>
    <col min="2565" max="2565" width="26.140625" style="269" customWidth="1"/>
    <col min="2566" max="2566" width="4.42578125" style="269" customWidth="1"/>
    <col min="2567" max="2567" width="26.5703125" style="269" customWidth="1"/>
    <col min="2568" max="2570" width="10.42578125" style="269" customWidth="1"/>
    <col min="2571" max="2576" width="9.140625" style="269"/>
    <col min="2577" max="2577" width="19.5703125" style="269" customWidth="1"/>
    <col min="2578" max="2580" width="8.7109375" style="269" customWidth="1"/>
    <col min="2581" max="2816" width="9.140625" style="269"/>
    <col min="2817" max="2817" width="1.7109375" style="269" customWidth="1"/>
    <col min="2818" max="2818" width="1.140625" style="269" customWidth="1"/>
    <col min="2819" max="2819" width="1" style="269" customWidth="1"/>
    <col min="2820" max="2820" width="4" style="269" customWidth="1"/>
    <col min="2821" max="2821" width="26.140625" style="269" customWidth="1"/>
    <col min="2822" max="2822" width="4.42578125" style="269" customWidth="1"/>
    <col min="2823" max="2823" width="26.5703125" style="269" customWidth="1"/>
    <col min="2824" max="2826" width="10.42578125" style="269" customWidth="1"/>
    <col min="2827" max="2832" width="9.140625" style="269"/>
    <col min="2833" max="2833" width="19.5703125" style="269" customWidth="1"/>
    <col min="2834" max="2836" width="8.7109375" style="269" customWidth="1"/>
    <col min="2837" max="3072" width="9.140625" style="269"/>
    <col min="3073" max="3073" width="1.7109375" style="269" customWidth="1"/>
    <col min="3074" max="3074" width="1.140625" style="269" customWidth="1"/>
    <col min="3075" max="3075" width="1" style="269" customWidth="1"/>
    <col min="3076" max="3076" width="4" style="269" customWidth="1"/>
    <col min="3077" max="3077" width="26.140625" style="269" customWidth="1"/>
    <col min="3078" max="3078" width="4.42578125" style="269" customWidth="1"/>
    <col min="3079" max="3079" width="26.5703125" style="269" customWidth="1"/>
    <col min="3080" max="3082" width="10.42578125" style="269" customWidth="1"/>
    <col min="3083" max="3088" width="9.140625" style="269"/>
    <col min="3089" max="3089" width="19.5703125" style="269" customWidth="1"/>
    <col min="3090" max="3092" width="8.7109375" style="269" customWidth="1"/>
    <col min="3093" max="3328" width="9.140625" style="269"/>
    <col min="3329" max="3329" width="1.7109375" style="269" customWidth="1"/>
    <col min="3330" max="3330" width="1.140625" style="269" customWidth="1"/>
    <col min="3331" max="3331" width="1" style="269" customWidth="1"/>
    <col min="3332" max="3332" width="4" style="269" customWidth="1"/>
    <col min="3333" max="3333" width="26.140625" style="269" customWidth="1"/>
    <col min="3334" max="3334" width="4.42578125" style="269" customWidth="1"/>
    <col min="3335" max="3335" width="26.5703125" style="269" customWidth="1"/>
    <col min="3336" max="3338" width="10.42578125" style="269" customWidth="1"/>
    <col min="3339" max="3344" width="9.140625" style="269"/>
    <col min="3345" max="3345" width="19.5703125" style="269" customWidth="1"/>
    <col min="3346" max="3348" width="8.7109375" style="269" customWidth="1"/>
    <col min="3349" max="3584" width="9.140625" style="269"/>
    <col min="3585" max="3585" width="1.7109375" style="269" customWidth="1"/>
    <col min="3586" max="3586" width="1.140625" style="269" customWidth="1"/>
    <col min="3587" max="3587" width="1" style="269" customWidth="1"/>
    <col min="3588" max="3588" width="4" style="269" customWidth="1"/>
    <col min="3589" max="3589" width="26.140625" style="269" customWidth="1"/>
    <col min="3590" max="3590" width="4.42578125" style="269" customWidth="1"/>
    <col min="3591" max="3591" width="26.5703125" style="269" customWidth="1"/>
    <col min="3592" max="3594" width="10.42578125" style="269" customWidth="1"/>
    <col min="3595" max="3600" width="9.140625" style="269"/>
    <col min="3601" max="3601" width="19.5703125" style="269" customWidth="1"/>
    <col min="3602" max="3604" width="8.7109375" style="269" customWidth="1"/>
    <col min="3605" max="3840" width="9.140625" style="269"/>
    <col min="3841" max="3841" width="1.7109375" style="269" customWidth="1"/>
    <col min="3842" max="3842" width="1.140625" style="269" customWidth="1"/>
    <col min="3843" max="3843" width="1" style="269" customWidth="1"/>
    <col min="3844" max="3844" width="4" style="269" customWidth="1"/>
    <col min="3845" max="3845" width="26.140625" style="269" customWidth="1"/>
    <col min="3846" max="3846" width="4.42578125" style="269" customWidth="1"/>
    <col min="3847" max="3847" width="26.5703125" style="269" customWidth="1"/>
    <col min="3848" max="3850" width="10.42578125" style="269" customWidth="1"/>
    <col min="3851" max="3856" width="9.140625" style="269"/>
    <col min="3857" max="3857" width="19.5703125" style="269" customWidth="1"/>
    <col min="3858" max="3860" width="8.7109375" style="269" customWidth="1"/>
    <col min="3861" max="4096" width="9.140625" style="269"/>
    <col min="4097" max="4097" width="1.7109375" style="269" customWidth="1"/>
    <col min="4098" max="4098" width="1.140625" style="269" customWidth="1"/>
    <col min="4099" max="4099" width="1" style="269" customWidth="1"/>
    <col min="4100" max="4100" width="4" style="269" customWidth="1"/>
    <col min="4101" max="4101" width="26.140625" style="269" customWidth="1"/>
    <col min="4102" max="4102" width="4.42578125" style="269" customWidth="1"/>
    <col min="4103" max="4103" width="26.5703125" style="269" customWidth="1"/>
    <col min="4104" max="4106" width="10.42578125" style="269" customWidth="1"/>
    <col min="4107" max="4112" width="9.140625" style="269"/>
    <col min="4113" max="4113" width="19.5703125" style="269" customWidth="1"/>
    <col min="4114" max="4116" width="8.7109375" style="269" customWidth="1"/>
    <col min="4117" max="4352" width="9.140625" style="269"/>
    <col min="4353" max="4353" width="1.7109375" style="269" customWidth="1"/>
    <col min="4354" max="4354" width="1.140625" style="269" customWidth="1"/>
    <col min="4355" max="4355" width="1" style="269" customWidth="1"/>
    <col min="4356" max="4356" width="4" style="269" customWidth="1"/>
    <col min="4357" max="4357" width="26.140625" style="269" customWidth="1"/>
    <col min="4358" max="4358" width="4.42578125" style="269" customWidth="1"/>
    <col min="4359" max="4359" width="26.5703125" style="269" customWidth="1"/>
    <col min="4360" max="4362" width="10.42578125" style="269" customWidth="1"/>
    <col min="4363" max="4368" width="9.140625" style="269"/>
    <col min="4369" max="4369" width="19.5703125" style="269" customWidth="1"/>
    <col min="4370" max="4372" width="8.7109375" style="269" customWidth="1"/>
    <col min="4373" max="4608" width="9.140625" style="269"/>
    <col min="4609" max="4609" width="1.7109375" style="269" customWidth="1"/>
    <col min="4610" max="4610" width="1.140625" style="269" customWidth="1"/>
    <col min="4611" max="4611" width="1" style="269" customWidth="1"/>
    <col min="4612" max="4612" width="4" style="269" customWidth="1"/>
    <col min="4613" max="4613" width="26.140625" style="269" customWidth="1"/>
    <col min="4614" max="4614" width="4.42578125" style="269" customWidth="1"/>
    <col min="4615" max="4615" width="26.5703125" style="269" customWidth="1"/>
    <col min="4616" max="4618" width="10.42578125" style="269" customWidth="1"/>
    <col min="4619" max="4624" width="9.140625" style="269"/>
    <col min="4625" max="4625" width="19.5703125" style="269" customWidth="1"/>
    <col min="4626" max="4628" width="8.7109375" style="269" customWidth="1"/>
    <col min="4629" max="4864" width="9.140625" style="269"/>
    <col min="4865" max="4865" width="1.7109375" style="269" customWidth="1"/>
    <col min="4866" max="4866" width="1.140625" style="269" customWidth="1"/>
    <col min="4867" max="4867" width="1" style="269" customWidth="1"/>
    <col min="4868" max="4868" width="4" style="269" customWidth="1"/>
    <col min="4869" max="4869" width="26.140625" style="269" customWidth="1"/>
    <col min="4870" max="4870" width="4.42578125" style="269" customWidth="1"/>
    <col min="4871" max="4871" width="26.5703125" style="269" customWidth="1"/>
    <col min="4872" max="4874" width="10.42578125" style="269" customWidth="1"/>
    <col min="4875" max="4880" width="9.140625" style="269"/>
    <col min="4881" max="4881" width="19.5703125" style="269" customWidth="1"/>
    <col min="4882" max="4884" width="8.7109375" style="269" customWidth="1"/>
    <col min="4885" max="5120" width="9.140625" style="269"/>
    <col min="5121" max="5121" width="1.7109375" style="269" customWidth="1"/>
    <col min="5122" max="5122" width="1.140625" style="269" customWidth="1"/>
    <col min="5123" max="5123" width="1" style="269" customWidth="1"/>
    <col min="5124" max="5124" width="4" style="269" customWidth="1"/>
    <col min="5125" max="5125" width="26.140625" style="269" customWidth="1"/>
    <col min="5126" max="5126" width="4.42578125" style="269" customWidth="1"/>
    <col min="5127" max="5127" width="26.5703125" style="269" customWidth="1"/>
    <col min="5128" max="5130" width="10.42578125" style="269" customWidth="1"/>
    <col min="5131" max="5136" width="9.140625" style="269"/>
    <col min="5137" max="5137" width="19.5703125" style="269" customWidth="1"/>
    <col min="5138" max="5140" width="8.7109375" style="269" customWidth="1"/>
    <col min="5141" max="5376" width="9.140625" style="269"/>
    <col min="5377" max="5377" width="1.7109375" style="269" customWidth="1"/>
    <col min="5378" max="5378" width="1.140625" style="269" customWidth="1"/>
    <col min="5379" max="5379" width="1" style="269" customWidth="1"/>
    <col min="5380" max="5380" width="4" style="269" customWidth="1"/>
    <col min="5381" max="5381" width="26.140625" style="269" customWidth="1"/>
    <col min="5382" max="5382" width="4.42578125" style="269" customWidth="1"/>
    <col min="5383" max="5383" width="26.5703125" style="269" customWidth="1"/>
    <col min="5384" max="5386" width="10.42578125" style="269" customWidth="1"/>
    <col min="5387" max="5392" width="9.140625" style="269"/>
    <col min="5393" max="5393" width="19.5703125" style="269" customWidth="1"/>
    <col min="5394" max="5396" width="8.7109375" style="269" customWidth="1"/>
    <col min="5397" max="5632" width="9.140625" style="269"/>
    <col min="5633" max="5633" width="1.7109375" style="269" customWidth="1"/>
    <col min="5634" max="5634" width="1.140625" style="269" customWidth="1"/>
    <col min="5635" max="5635" width="1" style="269" customWidth="1"/>
    <col min="5636" max="5636" width="4" style="269" customWidth="1"/>
    <col min="5637" max="5637" width="26.140625" style="269" customWidth="1"/>
    <col min="5638" max="5638" width="4.42578125" style="269" customWidth="1"/>
    <col min="5639" max="5639" width="26.5703125" style="269" customWidth="1"/>
    <col min="5640" max="5642" width="10.42578125" style="269" customWidth="1"/>
    <col min="5643" max="5648" width="9.140625" style="269"/>
    <col min="5649" max="5649" width="19.5703125" style="269" customWidth="1"/>
    <col min="5650" max="5652" width="8.7109375" style="269" customWidth="1"/>
    <col min="5653" max="5888" width="9.140625" style="269"/>
    <col min="5889" max="5889" width="1.7109375" style="269" customWidth="1"/>
    <col min="5890" max="5890" width="1.140625" style="269" customWidth="1"/>
    <col min="5891" max="5891" width="1" style="269" customWidth="1"/>
    <col min="5892" max="5892" width="4" style="269" customWidth="1"/>
    <col min="5893" max="5893" width="26.140625" style="269" customWidth="1"/>
    <col min="5894" max="5894" width="4.42578125" style="269" customWidth="1"/>
    <col min="5895" max="5895" width="26.5703125" style="269" customWidth="1"/>
    <col min="5896" max="5898" width="10.42578125" style="269" customWidth="1"/>
    <col min="5899" max="5904" width="9.140625" style="269"/>
    <col min="5905" max="5905" width="19.5703125" style="269" customWidth="1"/>
    <col min="5906" max="5908" width="8.7109375" style="269" customWidth="1"/>
    <col min="5909" max="6144" width="9.140625" style="269"/>
    <col min="6145" max="6145" width="1.7109375" style="269" customWidth="1"/>
    <col min="6146" max="6146" width="1.140625" style="269" customWidth="1"/>
    <col min="6147" max="6147" width="1" style="269" customWidth="1"/>
    <col min="6148" max="6148" width="4" style="269" customWidth="1"/>
    <col min="6149" max="6149" width="26.140625" style="269" customWidth="1"/>
    <col min="6150" max="6150" width="4.42578125" style="269" customWidth="1"/>
    <col min="6151" max="6151" width="26.5703125" style="269" customWidth="1"/>
    <col min="6152" max="6154" width="10.42578125" style="269" customWidth="1"/>
    <col min="6155" max="6160" width="9.140625" style="269"/>
    <col min="6161" max="6161" width="19.5703125" style="269" customWidth="1"/>
    <col min="6162" max="6164" width="8.7109375" style="269" customWidth="1"/>
    <col min="6165" max="6400" width="9.140625" style="269"/>
    <col min="6401" max="6401" width="1.7109375" style="269" customWidth="1"/>
    <col min="6402" max="6402" width="1.140625" style="269" customWidth="1"/>
    <col min="6403" max="6403" width="1" style="269" customWidth="1"/>
    <col min="6404" max="6404" width="4" style="269" customWidth="1"/>
    <col min="6405" max="6405" width="26.140625" style="269" customWidth="1"/>
    <col min="6406" max="6406" width="4.42578125" style="269" customWidth="1"/>
    <col min="6407" max="6407" width="26.5703125" style="269" customWidth="1"/>
    <col min="6408" max="6410" width="10.42578125" style="269" customWidth="1"/>
    <col min="6411" max="6416" width="9.140625" style="269"/>
    <col min="6417" max="6417" width="19.5703125" style="269" customWidth="1"/>
    <col min="6418" max="6420" width="8.7109375" style="269" customWidth="1"/>
    <col min="6421" max="6656" width="9.140625" style="269"/>
    <col min="6657" max="6657" width="1.7109375" style="269" customWidth="1"/>
    <col min="6658" max="6658" width="1.140625" style="269" customWidth="1"/>
    <col min="6659" max="6659" width="1" style="269" customWidth="1"/>
    <col min="6660" max="6660" width="4" style="269" customWidth="1"/>
    <col min="6661" max="6661" width="26.140625" style="269" customWidth="1"/>
    <col min="6662" max="6662" width="4.42578125" style="269" customWidth="1"/>
    <col min="6663" max="6663" width="26.5703125" style="269" customWidth="1"/>
    <col min="6664" max="6666" width="10.42578125" style="269" customWidth="1"/>
    <col min="6667" max="6672" width="9.140625" style="269"/>
    <col min="6673" max="6673" width="19.5703125" style="269" customWidth="1"/>
    <col min="6674" max="6676" width="8.7109375" style="269" customWidth="1"/>
    <col min="6677" max="6912" width="9.140625" style="269"/>
    <col min="6913" max="6913" width="1.7109375" style="269" customWidth="1"/>
    <col min="6914" max="6914" width="1.140625" style="269" customWidth="1"/>
    <col min="6915" max="6915" width="1" style="269" customWidth="1"/>
    <col min="6916" max="6916" width="4" style="269" customWidth="1"/>
    <col min="6917" max="6917" width="26.140625" style="269" customWidth="1"/>
    <col min="6918" max="6918" width="4.42578125" style="269" customWidth="1"/>
    <col min="6919" max="6919" width="26.5703125" style="269" customWidth="1"/>
    <col min="6920" max="6922" width="10.42578125" style="269" customWidth="1"/>
    <col min="6923" max="6928" width="9.140625" style="269"/>
    <col min="6929" max="6929" width="19.5703125" style="269" customWidth="1"/>
    <col min="6930" max="6932" width="8.7109375" style="269" customWidth="1"/>
    <col min="6933" max="7168" width="9.140625" style="269"/>
    <col min="7169" max="7169" width="1.7109375" style="269" customWidth="1"/>
    <col min="7170" max="7170" width="1.140625" style="269" customWidth="1"/>
    <col min="7171" max="7171" width="1" style="269" customWidth="1"/>
    <col min="7172" max="7172" width="4" style="269" customWidth="1"/>
    <col min="7173" max="7173" width="26.140625" style="269" customWidth="1"/>
    <col min="7174" max="7174" width="4.42578125" style="269" customWidth="1"/>
    <col min="7175" max="7175" width="26.5703125" style="269" customWidth="1"/>
    <col min="7176" max="7178" width="10.42578125" style="269" customWidth="1"/>
    <col min="7179" max="7184" width="9.140625" style="269"/>
    <col min="7185" max="7185" width="19.5703125" style="269" customWidth="1"/>
    <col min="7186" max="7188" width="8.7109375" style="269" customWidth="1"/>
    <col min="7189" max="7424" width="9.140625" style="269"/>
    <col min="7425" max="7425" width="1.7109375" style="269" customWidth="1"/>
    <col min="7426" max="7426" width="1.140625" style="269" customWidth="1"/>
    <col min="7427" max="7427" width="1" style="269" customWidth="1"/>
    <col min="7428" max="7428" width="4" style="269" customWidth="1"/>
    <col min="7429" max="7429" width="26.140625" style="269" customWidth="1"/>
    <col min="7430" max="7430" width="4.42578125" style="269" customWidth="1"/>
    <col min="7431" max="7431" width="26.5703125" style="269" customWidth="1"/>
    <col min="7432" max="7434" width="10.42578125" style="269" customWidth="1"/>
    <col min="7435" max="7440" width="9.140625" style="269"/>
    <col min="7441" max="7441" width="19.5703125" style="269" customWidth="1"/>
    <col min="7442" max="7444" width="8.7109375" style="269" customWidth="1"/>
    <col min="7445" max="7680" width="9.140625" style="269"/>
    <col min="7681" max="7681" width="1.7109375" style="269" customWidth="1"/>
    <col min="7682" max="7682" width="1.140625" style="269" customWidth="1"/>
    <col min="7683" max="7683" width="1" style="269" customWidth="1"/>
    <col min="7684" max="7684" width="4" style="269" customWidth="1"/>
    <col min="7685" max="7685" width="26.140625" style="269" customWidth="1"/>
    <col min="7686" max="7686" width="4.42578125" style="269" customWidth="1"/>
    <col min="7687" max="7687" width="26.5703125" style="269" customWidth="1"/>
    <col min="7688" max="7690" width="10.42578125" style="269" customWidth="1"/>
    <col min="7691" max="7696" width="9.140625" style="269"/>
    <col min="7697" max="7697" width="19.5703125" style="269" customWidth="1"/>
    <col min="7698" max="7700" width="8.7109375" style="269" customWidth="1"/>
    <col min="7701" max="7936" width="9.140625" style="269"/>
    <col min="7937" max="7937" width="1.7109375" style="269" customWidth="1"/>
    <col min="7938" max="7938" width="1.140625" style="269" customWidth="1"/>
    <col min="7939" max="7939" width="1" style="269" customWidth="1"/>
    <col min="7940" max="7940" width="4" style="269" customWidth="1"/>
    <col min="7941" max="7941" width="26.140625" style="269" customWidth="1"/>
    <col min="7942" max="7942" width="4.42578125" style="269" customWidth="1"/>
    <col min="7943" max="7943" width="26.5703125" style="269" customWidth="1"/>
    <col min="7944" max="7946" width="10.42578125" style="269" customWidth="1"/>
    <col min="7947" max="7952" width="9.140625" style="269"/>
    <col min="7953" max="7953" width="19.5703125" style="269" customWidth="1"/>
    <col min="7954" max="7956" width="8.7109375" style="269" customWidth="1"/>
    <col min="7957" max="8192" width="9.140625" style="269"/>
    <col min="8193" max="8193" width="1.7109375" style="269" customWidth="1"/>
    <col min="8194" max="8194" width="1.140625" style="269" customWidth="1"/>
    <col min="8195" max="8195" width="1" style="269" customWidth="1"/>
    <col min="8196" max="8196" width="4" style="269" customWidth="1"/>
    <col min="8197" max="8197" width="26.140625" style="269" customWidth="1"/>
    <col min="8198" max="8198" width="4.42578125" style="269" customWidth="1"/>
    <col min="8199" max="8199" width="26.5703125" style="269" customWidth="1"/>
    <col min="8200" max="8202" width="10.42578125" style="269" customWidth="1"/>
    <col min="8203" max="8208" width="9.140625" style="269"/>
    <col min="8209" max="8209" width="19.5703125" style="269" customWidth="1"/>
    <col min="8210" max="8212" width="8.7109375" style="269" customWidth="1"/>
    <col min="8213" max="8448" width="9.140625" style="269"/>
    <col min="8449" max="8449" width="1.7109375" style="269" customWidth="1"/>
    <col min="8450" max="8450" width="1.140625" style="269" customWidth="1"/>
    <col min="8451" max="8451" width="1" style="269" customWidth="1"/>
    <col min="8452" max="8452" width="4" style="269" customWidth="1"/>
    <col min="8453" max="8453" width="26.140625" style="269" customWidth="1"/>
    <col min="8454" max="8454" width="4.42578125" style="269" customWidth="1"/>
    <col min="8455" max="8455" width="26.5703125" style="269" customWidth="1"/>
    <col min="8456" max="8458" width="10.42578125" style="269" customWidth="1"/>
    <col min="8459" max="8464" width="9.140625" style="269"/>
    <col min="8465" max="8465" width="19.5703125" style="269" customWidth="1"/>
    <col min="8466" max="8468" width="8.7109375" style="269" customWidth="1"/>
    <col min="8469" max="8704" width="9.140625" style="269"/>
    <col min="8705" max="8705" width="1.7109375" style="269" customWidth="1"/>
    <col min="8706" max="8706" width="1.140625" style="269" customWidth="1"/>
    <col min="8707" max="8707" width="1" style="269" customWidth="1"/>
    <col min="8708" max="8708" width="4" style="269" customWidth="1"/>
    <col min="8709" max="8709" width="26.140625" style="269" customWidth="1"/>
    <col min="8710" max="8710" width="4.42578125" style="269" customWidth="1"/>
    <col min="8711" max="8711" width="26.5703125" style="269" customWidth="1"/>
    <col min="8712" max="8714" width="10.42578125" style="269" customWidth="1"/>
    <col min="8715" max="8720" width="9.140625" style="269"/>
    <col min="8721" max="8721" width="19.5703125" style="269" customWidth="1"/>
    <col min="8722" max="8724" width="8.7109375" style="269" customWidth="1"/>
    <col min="8725" max="8960" width="9.140625" style="269"/>
    <col min="8961" max="8961" width="1.7109375" style="269" customWidth="1"/>
    <col min="8962" max="8962" width="1.140625" style="269" customWidth="1"/>
    <col min="8963" max="8963" width="1" style="269" customWidth="1"/>
    <col min="8964" max="8964" width="4" style="269" customWidth="1"/>
    <col min="8965" max="8965" width="26.140625" style="269" customWidth="1"/>
    <col min="8966" max="8966" width="4.42578125" style="269" customWidth="1"/>
    <col min="8967" max="8967" width="26.5703125" style="269" customWidth="1"/>
    <col min="8968" max="8970" width="10.42578125" style="269" customWidth="1"/>
    <col min="8971" max="8976" width="9.140625" style="269"/>
    <col min="8977" max="8977" width="19.5703125" style="269" customWidth="1"/>
    <col min="8978" max="8980" width="8.7109375" style="269" customWidth="1"/>
    <col min="8981" max="9216" width="9.140625" style="269"/>
    <col min="9217" max="9217" width="1.7109375" style="269" customWidth="1"/>
    <col min="9218" max="9218" width="1.140625" style="269" customWidth="1"/>
    <col min="9219" max="9219" width="1" style="269" customWidth="1"/>
    <col min="9220" max="9220" width="4" style="269" customWidth="1"/>
    <col min="9221" max="9221" width="26.140625" style="269" customWidth="1"/>
    <col min="9222" max="9222" width="4.42578125" style="269" customWidth="1"/>
    <col min="9223" max="9223" width="26.5703125" style="269" customWidth="1"/>
    <col min="9224" max="9226" width="10.42578125" style="269" customWidth="1"/>
    <col min="9227" max="9232" width="9.140625" style="269"/>
    <col min="9233" max="9233" width="19.5703125" style="269" customWidth="1"/>
    <col min="9234" max="9236" width="8.7109375" style="269" customWidth="1"/>
    <col min="9237" max="9472" width="9.140625" style="269"/>
    <col min="9473" max="9473" width="1.7109375" style="269" customWidth="1"/>
    <col min="9474" max="9474" width="1.140625" style="269" customWidth="1"/>
    <col min="9475" max="9475" width="1" style="269" customWidth="1"/>
    <col min="9476" max="9476" width="4" style="269" customWidth="1"/>
    <col min="9477" max="9477" width="26.140625" style="269" customWidth="1"/>
    <col min="9478" max="9478" width="4.42578125" style="269" customWidth="1"/>
    <col min="9479" max="9479" width="26.5703125" style="269" customWidth="1"/>
    <col min="9480" max="9482" width="10.42578125" style="269" customWidth="1"/>
    <col min="9483" max="9488" width="9.140625" style="269"/>
    <col min="9489" max="9489" width="19.5703125" style="269" customWidth="1"/>
    <col min="9490" max="9492" width="8.7109375" style="269" customWidth="1"/>
    <col min="9493" max="9728" width="9.140625" style="269"/>
    <col min="9729" max="9729" width="1.7109375" style="269" customWidth="1"/>
    <col min="9730" max="9730" width="1.140625" style="269" customWidth="1"/>
    <col min="9731" max="9731" width="1" style="269" customWidth="1"/>
    <col min="9732" max="9732" width="4" style="269" customWidth="1"/>
    <col min="9733" max="9733" width="26.140625" style="269" customWidth="1"/>
    <col min="9734" max="9734" width="4.42578125" style="269" customWidth="1"/>
    <col min="9735" max="9735" width="26.5703125" style="269" customWidth="1"/>
    <col min="9736" max="9738" width="10.42578125" style="269" customWidth="1"/>
    <col min="9739" max="9744" width="9.140625" style="269"/>
    <col min="9745" max="9745" width="19.5703125" style="269" customWidth="1"/>
    <col min="9746" max="9748" width="8.7109375" style="269" customWidth="1"/>
    <col min="9749" max="9984" width="9.140625" style="269"/>
    <col min="9985" max="9985" width="1.7109375" style="269" customWidth="1"/>
    <col min="9986" max="9986" width="1.140625" style="269" customWidth="1"/>
    <col min="9987" max="9987" width="1" style="269" customWidth="1"/>
    <col min="9988" max="9988" width="4" style="269" customWidth="1"/>
    <col min="9989" max="9989" width="26.140625" style="269" customWidth="1"/>
    <col min="9990" max="9990" width="4.42578125" style="269" customWidth="1"/>
    <col min="9991" max="9991" width="26.5703125" style="269" customWidth="1"/>
    <col min="9992" max="9994" width="10.42578125" style="269" customWidth="1"/>
    <col min="9995" max="10000" width="9.140625" style="269"/>
    <col min="10001" max="10001" width="19.5703125" style="269" customWidth="1"/>
    <col min="10002" max="10004" width="8.7109375" style="269" customWidth="1"/>
    <col min="10005" max="10240" width="9.140625" style="269"/>
    <col min="10241" max="10241" width="1.7109375" style="269" customWidth="1"/>
    <col min="10242" max="10242" width="1.140625" style="269" customWidth="1"/>
    <col min="10243" max="10243" width="1" style="269" customWidth="1"/>
    <col min="10244" max="10244" width="4" style="269" customWidth="1"/>
    <col min="10245" max="10245" width="26.140625" style="269" customWidth="1"/>
    <col min="10246" max="10246" width="4.42578125" style="269" customWidth="1"/>
    <col min="10247" max="10247" width="26.5703125" style="269" customWidth="1"/>
    <col min="10248" max="10250" width="10.42578125" style="269" customWidth="1"/>
    <col min="10251" max="10256" width="9.140625" style="269"/>
    <col min="10257" max="10257" width="19.5703125" style="269" customWidth="1"/>
    <col min="10258" max="10260" width="8.7109375" style="269" customWidth="1"/>
    <col min="10261" max="10496" width="9.140625" style="269"/>
    <col min="10497" max="10497" width="1.7109375" style="269" customWidth="1"/>
    <col min="10498" max="10498" width="1.140625" style="269" customWidth="1"/>
    <col min="10499" max="10499" width="1" style="269" customWidth="1"/>
    <col min="10500" max="10500" width="4" style="269" customWidth="1"/>
    <col min="10501" max="10501" width="26.140625" style="269" customWidth="1"/>
    <col min="10502" max="10502" width="4.42578125" style="269" customWidth="1"/>
    <col min="10503" max="10503" width="26.5703125" style="269" customWidth="1"/>
    <col min="10504" max="10506" width="10.42578125" style="269" customWidth="1"/>
    <col min="10507" max="10512" width="9.140625" style="269"/>
    <col min="10513" max="10513" width="19.5703125" style="269" customWidth="1"/>
    <col min="10514" max="10516" width="8.7109375" style="269" customWidth="1"/>
    <col min="10517" max="10752" width="9.140625" style="269"/>
    <col min="10753" max="10753" width="1.7109375" style="269" customWidth="1"/>
    <col min="10754" max="10754" width="1.140625" style="269" customWidth="1"/>
    <col min="10755" max="10755" width="1" style="269" customWidth="1"/>
    <col min="10756" max="10756" width="4" style="269" customWidth="1"/>
    <col min="10757" max="10757" width="26.140625" style="269" customWidth="1"/>
    <col min="10758" max="10758" width="4.42578125" style="269" customWidth="1"/>
    <col min="10759" max="10759" width="26.5703125" style="269" customWidth="1"/>
    <col min="10760" max="10762" width="10.42578125" style="269" customWidth="1"/>
    <col min="10763" max="10768" width="9.140625" style="269"/>
    <col min="10769" max="10769" width="19.5703125" style="269" customWidth="1"/>
    <col min="10770" max="10772" width="8.7109375" style="269" customWidth="1"/>
    <col min="10773" max="11008" width="9.140625" style="269"/>
    <col min="11009" max="11009" width="1.7109375" style="269" customWidth="1"/>
    <col min="11010" max="11010" width="1.140625" style="269" customWidth="1"/>
    <col min="11011" max="11011" width="1" style="269" customWidth="1"/>
    <col min="11012" max="11012" width="4" style="269" customWidth="1"/>
    <col min="11013" max="11013" width="26.140625" style="269" customWidth="1"/>
    <col min="11014" max="11014" width="4.42578125" style="269" customWidth="1"/>
    <col min="11015" max="11015" width="26.5703125" style="269" customWidth="1"/>
    <col min="11016" max="11018" width="10.42578125" style="269" customWidth="1"/>
    <col min="11019" max="11024" width="9.140625" style="269"/>
    <col min="11025" max="11025" width="19.5703125" style="269" customWidth="1"/>
    <col min="11026" max="11028" width="8.7109375" style="269" customWidth="1"/>
    <col min="11029" max="11264" width="9.140625" style="269"/>
    <col min="11265" max="11265" width="1.7109375" style="269" customWidth="1"/>
    <col min="11266" max="11266" width="1.140625" style="269" customWidth="1"/>
    <col min="11267" max="11267" width="1" style="269" customWidth="1"/>
    <col min="11268" max="11268" width="4" style="269" customWidth="1"/>
    <col min="11269" max="11269" width="26.140625" style="269" customWidth="1"/>
    <col min="11270" max="11270" width="4.42578125" style="269" customWidth="1"/>
    <col min="11271" max="11271" width="26.5703125" style="269" customWidth="1"/>
    <col min="11272" max="11274" width="10.42578125" style="269" customWidth="1"/>
    <col min="11275" max="11280" width="9.140625" style="269"/>
    <col min="11281" max="11281" width="19.5703125" style="269" customWidth="1"/>
    <col min="11282" max="11284" width="8.7109375" style="269" customWidth="1"/>
    <col min="11285" max="11520" width="9.140625" style="269"/>
    <col min="11521" max="11521" width="1.7109375" style="269" customWidth="1"/>
    <col min="11522" max="11522" width="1.140625" style="269" customWidth="1"/>
    <col min="11523" max="11523" width="1" style="269" customWidth="1"/>
    <col min="11524" max="11524" width="4" style="269" customWidth="1"/>
    <col min="11525" max="11525" width="26.140625" style="269" customWidth="1"/>
    <col min="11526" max="11526" width="4.42578125" style="269" customWidth="1"/>
    <col min="11527" max="11527" width="26.5703125" style="269" customWidth="1"/>
    <col min="11528" max="11530" width="10.42578125" style="269" customWidth="1"/>
    <col min="11531" max="11536" width="9.140625" style="269"/>
    <col min="11537" max="11537" width="19.5703125" style="269" customWidth="1"/>
    <col min="11538" max="11540" width="8.7109375" style="269" customWidth="1"/>
    <col min="11541" max="11776" width="9.140625" style="269"/>
    <col min="11777" max="11777" width="1.7109375" style="269" customWidth="1"/>
    <col min="11778" max="11778" width="1.140625" style="269" customWidth="1"/>
    <col min="11779" max="11779" width="1" style="269" customWidth="1"/>
    <col min="11780" max="11780" width="4" style="269" customWidth="1"/>
    <col min="11781" max="11781" width="26.140625" style="269" customWidth="1"/>
    <col min="11782" max="11782" width="4.42578125" style="269" customWidth="1"/>
    <col min="11783" max="11783" width="26.5703125" style="269" customWidth="1"/>
    <col min="11784" max="11786" width="10.42578125" style="269" customWidth="1"/>
    <col min="11787" max="11792" width="9.140625" style="269"/>
    <col min="11793" max="11793" width="19.5703125" style="269" customWidth="1"/>
    <col min="11794" max="11796" width="8.7109375" style="269" customWidth="1"/>
    <col min="11797" max="12032" width="9.140625" style="269"/>
    <col min="12033" max="12033" width="1.7109375" style="269" customWidth="1"/>
    <col min="12034" max="12034" width="1.140625" style="269" customWidth="1"/>
    <col min="12035" max="12035" width="1" style="269" customWidth="1"/>
    <col min="12036" max="12036" width="4" style="269" customWidth="1"/>
    <col min="12037" max="12037" width="26.140625" style="269" customWidth="1"/>
    <col min="12038" max="12038" width="4.42578125" style="269" customWidth="1"/>
    <col min="12039" max="12039" width="26.5703125" style="269" customWidth="1"/>
    <col min="12040" max="12042" width="10.42578125" style="269" customWidth="1"/>
    <col min="12043" max="12048" width="9.140625" style="269"/>
    <col min="12049" max="12049" width="19.5703125" style="269" customWidth="1"/>
    <col min="12050" max="12052" width="8.7109375" style="269" customWidth="1"/>
    <col min="12053" max="12288" width="9.140625" style="269"/>
    <col min="12289" max="12289" width="1.7109375" style="269" customWidth="1"/>
    <col min="12290" max="12290" width="1.140625" style="269" customWidth="1"/>
    <col min="12291" max="12291" width="1" style="269" customWidth="1"/>
    <col min="12292" max="12292" width="4" style="269" customWidth="1"/>
    <col min="12293" max="12293" width="26.140625" style="269" customWidth="1"/>
    <col min="12294" max="12294" width="4.42578125" style="269" customWidth="1"/>
    <col min="12295" max="12295" width="26.5703125" style="269" customWidth="1"/>
    <col min="12296" max="12298" width="10.42578125" style="269" customWidth="1"/>
    <col min="12299" max="12304" width="9.140625" style="269"/>
    <col min="12305" max="12305" width="19.5703125" style="269" customWidth="1"/>
    <col min="12306" max="12308" width="8.7109375" style="269" customWidth="1"/>
    <col min="12309" max="12544" width="9.140625" style="269"/>
    <col min="12545" max="12545" width="1.7109375" style="269" customWidth="1"/>
    <col min="12546" max="12546" width="1.140625" style="269" customWidth="1"/>
    <col min="12547" max="12547" width="1" style="269" customWidth="1"/>
    <col min="12548" max="12548" width="4" style="269" customWidth="1"/>
    <col min="12549" max="12549" width="26.140625" style="269" customWidth="1"/>
    <col min="12550" max="12550" width="4.42578125" style="269" customWidth="1"/>
    <col min="12551" max="12551" width="26.5703125" style="269" customWidth="1"/>
    <col min="12552" max="12554" width="10.42578125" style="269" customWidth="1"/>
    <col min="12555" max="12560" width="9.140625" style="269"/>
    <col min="12561" max="12561" width="19.5703125" style="269" customWidth="1"/>
    <col min="12562" max="12564" width="8.7109375" style="269" customWidth="1"/>
    <col min="12565" max="12800" width="9.140625" style="269"/>
    <col min="12801" max="12801" width="1.7109375" style="269" customWidth="1"/>
    <col min="12802" max="12802" width="1.140625" style="269" customWidth="1"/>
    <col min="12803" max="12803" width="1" style="269" customWidth="1"/>
    <col min="12804" max="12804" width="4" style="269" customWidth="1"/>
    <col min="12805" max="12805" width="26.140625" style="269" customWidth="1"/>
    <col min="12806" max="12806" width="4.42578125" style="269" customWidth="1"/>
    <col min="12807" max="12807" width="26.5703125" style="269" customWidth="1"/>
    <col min="12808" max="12810" width="10.42578125" style="269" customWidth="1"/>
    <col min="12811" max="12816" width="9.140625" style="269"/>
    <col min="12817" max="12817" width="19.5703125" style="269" customWidth="1"/>
    <col min="12818" max="12820" width="8.7109375" style="269" customWidth="1"/>
    <col min="12821" max="13056" width="9.140625" style="269"/>
    <col min="13057" max="13057" width="1.7109375" style="269" customWidth="1"/>
    <col min="13058" max="13058" width="1.140625" style="269" customWidth="1"/>
    <col min="13059" max="13059" width="1" style="269" customWidth="1"/>
    <col min="13060" max="13060" width="4" style="269" customWidth="1"/>
    <col min="13061" max="13061" width="26.140625" style="269" customWidth="1"/>
    <col min="13062" max="13062" width="4.42578125" style="269" customWidth="1"/>
    <col min="13063" max="13063" width="26.5703125" style="269" customWidth="1"/>
    <col min="13064" max="13066" width="10.42578125" style="269" customWidth="1"/>
    <col min="13067" max="13072" width="9.140625" style="269"/>
    <col min="13073" max="13073" width="19.5703125" style="269" customWidth="1"/>
    <col min="13074" max="13076" width="8.7109375" style="269" customWidth="1"/>
    <col min="13077" max="13312" width="9.140625" style="269"/>
    <col min="13313" max="13313" width="1.7109375" style="269" customWidth="1"/>
    <col min="13314" max="13314" width="1.140625" style="269" customWidth="1"/>
    <col min="13315" max="13315" width="1" style="269" customWidth="1"/>
    <col min="13316" max="13316" width="4" style="269" customWidth="1"/>
    <col min="13317" max="13317" width="26.140625" style="269" customWidth="1"/>
    <col min="13318" max="13318" width="4.42578125" style="269" customWidth="1"/>
    <col min="13319" max="13319" width="26.5703125" style="269" customWidth="1"/>
    <col min="13320" max="13322" width="10.42578125" style="269" customWidth="1"/>
    <col min="13323" max="13328" width="9.140625" style="269"/>
    <col min="13329" max="13329" width="19.5703125" style="269" customWidth="1"/>
    <col min="13330" max="13332" width="8.7109375" style="269" customWidth="1"/>
    <col min="13333" max="13568" width="9.140625" style="269"/>
    <col min="13569" max="13569" width="1.7109375" style="269" customWidth="1"/>
    <col min="13570" max="13570" width="1.140625" style="269" customWidth="1"/>
    <col min="13571" max="13571" width="1" style="269" customWidth="1"/>
    <col min="13572" max="13572" width="4" style="269" customWidth="1"/>
    <col min="13573" max="13573" width="26.140625" style="269" customWidth="1"/>
    <col min="13574" max="13574" width="4.42578125" style="269" customWidth="1"/>
    <col min="13575" max="13575" width="26.5703125" style="269" customWidth="1"/>
    <col min="13576" max="13578" width="10.42578125" style="269" customWidth="1"/>
    <col min="13579" max="13584" width="9.140625" style="269"/>
    <col min="13585" max="13585" width="19.5703125" style="269" customWidth="1"/>
    <col min="13586" max="13588" width="8.7109375" style="269" customWidth="1"/>
    <col min="13589" max="13824" width="9.140625" style="269"/>
    <col min="13825" max="13825" width="1.7109375" style="269" customWidth="1"/>
    <col min="13826" max="13826" width="1.140625" style="269" customWidth="1"/>
    <col min="13827" max="13827" width="1" style="269" customWidth="1"/>
    <col min="13828" max="13828" width="4" style="269" customWidth="1"/>
    <col min="13829" max="13829" width="26.140625" style="269" customWidth="1"/>
    <col min="13830" max="13830" width="4.42578125" style="269" customWidth="1"/>
    <col min="13831" max="13831" width="26.5703125" style="269" customWidth="1"/>
    <col min="13832" max="13834" width="10.42578125" style="269" customWidth="1"/>
    <col min="13835" max="13840" width="9.140625" style="269"/>
    <col min="13841" max="13841" width="19.5703125" style="269" customWidth="1"/>
    <col min="13842" max="13844" width="8.7109375" style="269" customWidth="1"/>
    <col min="13845" max="14080" width="9.140625" style="269"/>
    <col min="14081" max="14081" width="1.7109375" style="269" customWidth="1"/>
    <col min="14082" max="14082" width="1.140625" style="269" customWidth="1"/>
    <col min="14083" max="14083" width="1" style="269" customWidth="1"/>
    <col min="14084" max="14084" width="4" style="269" customWidth="1"/>
    <col min="14085" max="14085" width="26.140625" style="269" customWidth="1"/>
    <col min="14086" max="14086" width="4.42578125" style="269" customWidth="1"/>
    <col min="14087" max="14087" width="26.5703125" style="269" customWidth="1"/>
    <col min="14088" max="14090" width="10.42578125" style="269" customWidth="1"/>
    <col min="14091" max="14096" width="9.140625" style="269"/>
    <col min="14097" max="14097" width="19.5703125" style="269" customWidth="1"/>
    <col min="14098" max="14100" width="8.7109375" style="269" customWidth="1"/>
    <col min="14101" max="14336" width="9.140625" style="269"/>
    <col min="14337" max="14337" width="1.7109375" style="269" customWidth="1"/>
    <col min="14338" max="14338" width="1.140625" style="269" customWidth="1"/>
    <col min="14339" max="14339" width="1" style="269" customWidth="1"/>
    <col min="14340" max="14340" width="4" style="269" customWidth="1"/>
    <col min="14341" max="14341" width="26.140625" style="269" customWidth="1"/>
    <col min="14342" max="14342" width="4.42578125" style="269" customWidth="1"/>
    <col min="14343" max="14343" width="26.5703125" style="269" customWidth="1"/>
    <col min="14344" max="14346" width="10.42578125" style="269" customWidth="1"/>
    <col min="14347" max="14352" width="9.140625" style="269"/>
    <col min="14353" max="14353" width="19.5703125" style="269" customWidth="1"/>
    <col min="14354" max="14356" width="8.7109375" style="269" customWidth="1"/>
    <col min="14357" max="14592" width="9.140625" style="269"/>
    <col min="14593" max="14593" width="1.7109375" style="269" customWidth="1"/>
    <col min="14594" max="14594" width="1.140625" style="269" customWidth="1"/>
    <col min="14595" max="14595" width="1" style="269" customWidth="1"/>
    <col min="14596" max="14596" width="4" style="269" customWidth="1"/>
    <col min="14597" max="14597" width="26.140625" style="269" customWidth="1"/>
    <col min="14598" max="14598" width="4.42578125" style="269" customWidth="1"/>
    <col min="14599" max="14599" width="26.5703125" style="269" customWidth="1"/>
    <col min="14600" max="14602" width="10.42578125" style="269" customWidth="1"/>
    <col min="14603" max="14608" width="9.140625" style="269"/>
    <col min="14609" max="14609" width="19.5703125" style="269" customWidth="1"/>
    <col min="14610" max="14612" width="8.7109375" style="269" customWidth="1"/>
    <col min="14613" max="14848" width="9.140625" style="269"/>
    <col min="14849" max="14849" width="1.7109375" style="269" customWidth="1"/>
    <col min="14850" max="14850" width="1.140625" style="269" customWidth="1"/>
    <col min="14851" max="14851" width="1" style="269" customWidth="1"/>
    <col min="14852" max="14852" width="4" style="269" customWidth="1"/>
    <col min="14853" max="14853" width="26.140625" style="269" customWidth="1"/>
    <col min="14854" max="14854" width="4.42578125" style="269" customWidth="1"/>
    <col min="14855" max="14855" width="26.5703125" style="269" customWidth="1"/>
    <col min="14856" max="14858" width="10.42578125" style="269" customWidth="1"/>
    <col min="14859" max="14864" width="9.140625" style="269"/>
    <col min="14865" max="14865" width="19.5703125" style="269" customWidth="1"/>
    <col min="14866" max="14868" width="8.7109375" style="269" customWidth="1"/>
    <col min="14869" max="15104" width="9.140625" style="269"/>
    <col min="15105" max="15105" width="1.7109375" style="269" customWidth="1"/>
    <col min="15106" max="15106" width="1.140625" style="269" customWidth="1"/>
    <col min="15107" max="15107" width="1" style="269" customWidth="1"/>
    <col min="15108" max="15108" width="4" style="269" customWidth="1"/>
    <col min="15109" max="15109" width="26.140625" style="269" customWidth="1"/>
    <col min="15110" max="15110" width="4.42578125" style="269" customWidth="1"/>
    <col min="15111" max="15111" width="26.5703125" style="269" customWidth="1"/>
    <col min="15112" max="15114" width="10.42578125" style="269" customWidth="1"/>
    <col min="15115" max="15120" width="9.140625" style="269"/>
    <col min="15121" max="15121" width="19.5703125" style="269" customWidth="1"/>
    <col min="15122" max="15124" width="8.7109375" style="269" customWidth="1"/>
    <col min="15125" max="15360" width="9.140625" style="269"/>
    <col min="15361" max="15361" width="1.7109375" style="269" customWidth="1"/>
    <col min="15362" max="15362" width="1.140625" style="269" customWidth="1"/>
    <col min="15363" max="15363" width="1" style="269" customWidth="1"/>
    <col min="15364" max="15364" width="4" style="269" customWidth="1"/>
    <col min="15365" max="15365" width="26.140625" style="269" customWidth="1"/>
    <col min="15366" max="15366" width="4.42578125" style="269" customWidth="1"/>
    <col min="15367" max="15367" width="26.5703125" style="269" customWidth="1"/>
    <col min="15368" max="15370" width="10.42578125" style="269" customWidth="1"/>
    <col min="15371" max="15376" width="9.140625" style="269"/>
    <col min="15377" max="15377" width="19.5703125" style="269" customWidth="1"/>
    <col min="15378" max="15380" width="8.7109375" style="269" customWidth="1"/>
    <col min="15381" max="15616" width="9.140625" style="269"/>
    <col min="15617" max="15617" width="1.7109375" style="269" customWidth="1"/>
    <col min="15618" max="15618" width="1.140625" style="269" customWidth="1"/>
    <col min="15619" max="15619" width="1" style="269" customWidth="1"/>
    <col min="15620" max="15620" width="4" style="269" customWidth="1"/>
    <col min="15621" max="15621" width="26.140625" style="269" customWidth="1"/>
    <col min="15622" max="15622" width="4.42578125" style="269" customWidth="1"/>
    <col min="15623" max="15623" width="26.5703125" style="269" customWidth="1"/>
    <col min="15624" max="15626" width="10.42578125" style="269" customWidth="1"/>
    <col min="15627" max="15632" width="9.140625" style="269"/>
    <col min="15633" max="15633" width="19.5703125" style="269" customWidth="1"/>
    <col min="15634" max="15636" width="8.7109375" style="269" customWidth="1"/>
    <col min="15637" max="15872" width="9.140625" style="269"/>
    <col min="15873" max="15873" width="1.7109375" style="269" customWidth="1"/>
    <col min="15874" max="15874" width="1.140625" style="269" customWidth="1"/>
    <col min="15875" max="15875" width="1" style="269" customWidth="1"/>
    <col min="15876" max="15876" width="4" style="269" customWidth="1"/>
    <col min="15877" max="15877" width="26.140625" style="269" customWidth="1"/>
    <col min="15878" max="15878" width="4.42578125" style="269" customWidth="1"/>
    <col min="15879" max="15879" width="26.5703125" style="269" customWidth="1"/>
    <col min="15880" max="15882" width="10.42578125" style="269" customWidth="1"/>
    <col min="15883" max="15888" width="9.140625" style="269"/>
    <col min="15889" max="15889" width="19.5703125" style="269" customWidth="1"/>
    <col min="15890" max="15892" width="8.7109375" style="269" customWidth="1"/>
    <col min="15893" max="16128" width="9.140625" style="269"/>
    <col min="16129" max="16129" width="1.7109375" style="269" customWidth="1"/>
    <col min="16130" max="16130" width="1.140625" style="269" customWidth="1"/>
    <col min="16131" max="16131" width="1" style="269" customWidth="1"/>
    <col min="16132" max="16132" width="4" style="269" customWidth="1"/>
    <col min="16133" max="16133" width="26.140625" style="269" customWidth="1"/>
    <col min="16134" max="16134" width="4.42578125" style="269" customWidth="1"/>
    <col min="16135" max="16135" width="26.5703125" style="269" customWidth="1"/>
    <col min="16136" max="16138" width="10.42578125" style="269" customWidth="1"/>
    <col min="16139" max="16144" width="9.140625" style="269"/>
    <col min="16145" max="16145" width="19.5703125" style="269" customWidth="1"/>
    <col min="16146" max="16148" width="8.7109375" style="269" customWidth="1"/>
    <col min="16149" max="16384" width="9.140625" style="269"/>
  </cols>
  <sheetData>
    <row r="1" spans="1:10" ht="12.75" customHeight="1">
      <c r="A1" s="267" t="s">
        <v>224</v>
      </c>
      <c r="B1" s="267"/>
      <c r="C1" s="267"/>
      <c r="D1" s="267"/>
      <c r="E1" s="267"/>
      <c r="F1" s="267"/>
      <c r="G1" s="267"/>
      <c r="H1" s="267"/>
      <c r="I1" s="267"/>
      <c r="J1" s="268"/>
    </row>
    <row r="2" spans="1:10">
      <c r="A2" s="267"/>
      <c r="B2" s="267"/>
      <c r="C2" s="267"/>
      <c r="D2" s="267"/>
      <c r="E2" s="267"/>
      <c r="F2" s="267"/>
      <c r="G2" s="267"/>
      <c r="H2" s="267"/>
      <c r="I2" s="267"/>
      <c r="J2" s="268"/>
    </row>
    <row r="3" spans="1:10" ht="12.75" customHeight="1">
      <c r="A3" s="271" t="s">
        <v>225</v>
      </c>
      <c r="B3" s="271"/>
      <c r="C3" s="271"/>
      <c r="D3" s="271"/>
      <c r="E3" s="271"/>
      <c r="F3" s="271"/>
      <c r="G3" s="272"/>
      <c r="H3" s="273" t="s">
        <v>226</v>
      </c>
      <c r="I3" s="273" t="s">
        <v>226</v>
      </c>
      <c r="J3" s="273" t="s">
        <v>226</v>
      </c>
    </row>
    <row r="4" spans="1:10" ht="13.5" thickBot="1">
      <c r="A4" s="271"/>
      <c r="B4" s="271"/>
      <c r="C4" s="271"/>
      <c r="D4" s="271"/>
      <c r="E4" s="271"/>
      <c r="F4" s="271"/>
      <c r="G4" s="272"/>
      <c r="H4" s="274" t="s">
        <v>227</v>
      </c>
      <c r="I4" s="274" t="s">
        <v>228</v>
      </c>
      <c r="J4" s="274" t="s">
        <v>229</v>
      </c>
    </row>
    <row r="5" spans="1:10" ht="12" customHeight="1">
      <c r="A5" s="275"/>
      <c r="B5" s="276" t="s">
        <v>230</v>
      </c>
      <c r="C5" s="275"/>
      <c r="D5" s="275"/>
      <c r="E5" s="275"/>
      <c r="F5" s="275"/>
      <c r="G5" s="277"/>
      <c r="H5" s="278">
        <v>110.3</v>
      </c>
      <c r="I5" s="278">
        <v>109.1</v>
      </c>
      <c r="J5" s="278">
        <v>100.5</v>
      </c>
    </row>
    <row r="6" spans="1:10" ht="12" customHeight="1">
      <c r="A6" s="279" t="s">
        <v>231</v>
      </c>
      <c r="B6" s="279"/>
      <c r="C6" s="275"/>
      <c r="D6" s="275"/>
      <c r="E6" s="275"/>
      <c r="F6" s="280"/>
      <c r="G6" s="277"/>
      <c r="H6" s="281">
        <v>111.1</v>
      </c>
      <c r="I6" s="281">
        <v>109.4</v>
      </c>
      <c r="J6" s="281">
        <v>99.8</v>
      </c>
    </row>
    <row r="7" spans="1:10" ht="12" customHeight="1">
      <c r="A7" s="279"/>
      <c r="B7" s="275" t="s">
        <v>232</v>
      </c>
      <c r="C7" s="279"/>
      <c r="D7" s="275"/>
      <c r="E7" s="275"/>
      <c r="F7" s="280"/>
      <c r="G7" s="277"/>
      <c r="H7" s="282">
        <v>110.7</v>
      </c>
      <c r="I7" s="282">
        <v>109</v>
      </c>
      <c r="J7" s="282">
        <v>99.8</v>
      </c>
    </row>
    <row r="8" spans="1:10" ht="12" customHeight="1">
      <c r="A8" s="279"/>
      <c r="B8" s="279"/>
      <c r="C8" s="275" t="s">
        <v>233</v>
      </c>
      <c r="D8" s="275"/>
      <c r="E8" s="283"/>
      <c r="F8" s="280"/>
      <c r="G8" s="277"/>
      <c r="H8" s="282">
        <v>122.6</v>
      </c>
      <c r="I8" s="282">
        <v>126.5</v>
      </c>
      <c r="J8" s="282">
        <v>102.1</v>
      </c>
    </row>
    <row r="9" spans="1:10" ht="12" customHeight="1">
      <c r="A9" s="279"/>
      <c r="B9" s="279"/>
      <c r="C9" s="275" t="s">
        <v>234</v>
      </c>
      <c r="D9" s="284"/>
      <c r="E9" s="283"/>
      <c r="F9" s="280"/>
      <c r="G9" s="277"/>
      <c r="H9" s="282">
        <v>82</v>
      </c>
      <c r="I9" s="282">
        <v>82</v>
      </c>
      <c r="J9" s="282">
        <v>88</v>
      </c>
    </row>
    <row r="10" spans="1:10" ht="12" customHeight="1">
      <c r="A10" s="279"/>
      <c r="B10" s="279"/>
      <c r="C10" s="285" t="s">
        <v>235</v>
      </c>
      <c r="D10" s="284"/>
      <c r="E10" s="275"/>
      <c r="F10" s="275"/>
      <c r="G10" s="277"/>
      <c r="H10" s="282">
        <v>124.6</v>
      </c>
      <c r="I10" s="282">
        <v>105.1</v>
      </c>
      <c r="J10" s="282">
        <v>103.3</v>
      </c>
    </row>
    <row r="11" spans="1:10" ht="12" customHeight="1">
      <c r="A11" s="279"/>
      <c r="B11" s="279"/>
      <c r="C11" s="285" t="s">
        <v>236</v>
      </c>
      <c r="D11" s="284"/>
      <c r="E11" s="275"/>
      <c r="F11" s="275"/>
      <c r="G11" s="277"/>
      <c r="H11" s="282">
        <v>104.8</v>
      </c>
      <c r="I11" s="282">
        <v>105.9</v>
      </c>
      <c r="J11" s="282">
        <v>100</v>
      </c>
    </row>
    <row r="12" spans="1:10" ht="12" customHeight="1">
      <c r="A12" s="286"/>
      <c r="B12" s="286"/>
      <c r="C12" s="285" t="s">
        <v>237</v>
      </c>
      <c r="D12" s="284"/>
      <c r="E12" s="287"/>
      <c r="F12" s="287"/>
      <c r="G12" s="277"/>
      <c r="H12" s="282">
        <v>155.9</v>
      </c>
      <c r="I12" s="282">
        <v>139</v>
      </c>
      <c r="J12" s="282">
        <v>126.5</v>
      </c>
    </row>
    <row r="13" spans="1:10" ht="12" customHeight="1">
      <c r="A13" s="286"/>
      <c r="B13" s="286"/>
      <c r="C13" s="285" t="s">
        <v>238</v>
      </c>
      <c r="D13" s="284"/>
      <c r="E13" s="287"/>
      <c r="F13" s="287"/>
      <c r="G13" s="277"/>
      <c r="H13" s="282">
        <v>128.69999999999999</v>
      </c>
      <c r="I13" s="282">
        <v>108.4</v>
      </c>
      <c r="J13" s="282">
        <v>107</v>
      </c>
    </row>
    <row r="14" spans="1:10" ht="12" customHeight="1">
      <c r="A14" s="279"/>
      <c r="B14" s="279"/>
      <c r="C14" s="284" t="s">
        <v>239</v>
      </c>
      <c r="D14" s="284"/>
      <c r="E14" s="284"/>
      <c r="F14" s="284"/>
      <c r="G14" s="277"/>
      <c r="H14" s="288">
        <v>103.3</v>
      </c>
      <c r="I14" s="288">
        <v>107.6</v>
      </c>
      <c r="J14" s="288">
        <v>100</v>
      </c>
    </row>
    <row r="15" spans="1:10" ht="12" customHeight="1">
      <c r="A15" s="279"/>
      <c r="B15" s="279"/>
      <c r="C15" s="275" t="s">
        <v>240</v>
      </c>
      <c r="D15" s="284"/>
      <c r="E15" s="275"/>
      <c r="F15" s="275"/>
      <c r="G15" s="277"/>
      <c r="H15" s="282">
        <v>118.2</v>
      </c>
      <c r="I15" s="282">
        <v>116.3</v>
      </c>
      <c r="J15" s="282">
        <v>100</v>
      </c>
    </row>
    <row r="16" spans="1:10" ht="12" customHeight="1">
      <c r="A16" s="279"/>
      <c r="B16" s="275" t="s">
        <v>241</v>
      </c>
      <c r="C16" s="279"/>
      <c r="D16" s="284"/>
      <c r="E16" s="275"/>
      <c r="F16" s="275"/>
      <c r="G16" s="277"/>
      <c r="H16" s="282">
        <v>121</v>
      </c>
      <c r="I16" s="282">
        <v>124.4</v>
      </c>
      <c r="J16" s="282">
        <v>100</v>
      </c>
    </row>
    <row r="17" spans="1:20" ht="12" customHeight="1">
      <c r="A17" s="289" t="s">
        <v>242</v>
      </c>
      <c r="B17" s="279"/>
      <c r="C17" s="275"/>
      <c r="D17" s="284"/>
      <c r="E17" s="275"/>
      <c r="F17" s="275"/>
      <c r="G17" s="277"/>
      <c r="H17" s="281">
        <v>108.4</v>
      </c>
      <c r="I17" s="281">
        <v>106.3</v>
      </c>
      <c r="J17" s="281">
        <v>101.3</v>
      </c>
    </row>
    <row r="18" spans="1:20" ht="12" customHeight="1">
      <c r="A18" s="279"/>
      <c r="B18" s="275" t="s">
        <v>243</v>
      </c>
      <c r="C18" s="279"/>
      <c r="D18" s="284"/>
      <c r="E18" s="275"/>
      <c r="F18" s="275"/>
      <c r="G18" s="277"/>
      <c r="H18" s="282">
        <v>109.8</v>
      </c>
      <c r="I18" s="282">
        <v>108.2</v>
      </c>
      <c r="J18" s="282">
        <v>102.5</v>
      </c>
    </row>
    <row r="19" spans="1:20" ht="12" customHeight="1">
      <c r="A19" s="279"/>
      <c r="B19" s="275" t="s">
        <v>244</v>
      </c>
      <c r="C19" s="279"/>
      <c r="D19" s="284"/>
      <c r="E19" s="275"/>
      <c r="F19" s="275"/>
      <c r="G19" s="277"/>
      <c r="H19" s="282">
        <v>106.9</v>
      </c>
      <c r="I19" s="282">
        <v>104.4</v>
      </c>
      <c r="J19" s="282">
        <v>100</v>
      </c>
    </row>
    <row r="20" spans="1:20" ht="12" customHeight="1">
      <c r="A20" s="279" t="s">
        <v>245</v>
      </c>
      <c r="B20" s="279"/>
      <c r="C20" s="275"/>
      <c r="D20" s="284"/>
      <c r="E20" s="275"/>
      <c r="F20" s="275"/>
      <c r="G20" s="277"/>
      <c r="H20" s="281">
        <v>111.6</v>
      </c>
      <c r="I20" s="281">
        <v>110.1</v>
      </c>
      <c r="J20" s="281">
        <v>102</v>
      </c>
    </row>
    <row r="21" spans="1:20" ht="12" customHeight="1">
      <c r="A21" s="279"/>
      <c r="B21" s="275" t="s">
        <v>246</v>
      </c>
      <c r="C21" s="279"/>
      <c r="D21" s="284"/>
      <c r="E21" s="275"/>
      <c r="F21" s="275"/>
      <c r="G21" s="277"/>
      <c r="H21" s="282">
        <v>115.6</v>
      </c>
      <c r="I21" s="282">
        <v>110.5</v>
      </c>
      <c r="J21" s="282">
        <v>102.6</v>
      </c>
    </row>
    <row r="22" spans="1:20" ht="12" customHeight="1">
      <c r="A22" s="279"/>
      <c r="B22" s="279"/>
      <c r="C22" s="285" t="s">
        <v>247</v>
      </c>
      <c r="D22" s="284"/>
      <c r="E22" s="275"/>
      <c r="F22" s="287"/>
      <c r="G22" s="277"/>
      <c r="H22" s="282">
        <v>136.5</v>
      </c>
      <c r="I22" s="282">
        <v>124.1</v>
      </c>
      <c r="J22" s="282">
        <v>106.9</v>
      </c>
    </row>
    <row r="23" spans="1:20" ht="12" customHeight="1">
      <c r="A23" s="279"/>
      <c r="B23" s="279"/>
      <c r="C23" s="285" t="s">
        <v>248</v>
      </c>
      <c r="D23" s="284"/>
      <c r="E23" s="275"/>
      <c r="F23" s="275"/>
      <c r="G23" s="277"/>
      <c r="H23" s="282">
        <v>114.5</v>
      </c>
      <c r="I23" s="282">
        <v>109.7</v>
      </c>
      <c r="J23" s="282">
        <v>102.3</v>
      </c>
    </row>
    <row r="24" spans="1:20" ht="12" customHeight="1">
      <c r="A24" s="279"/>
      <c r="B24" s="279"/>
      <c r="C24" s="275" t="s">
        <v>249</v>
      </c>
      <c r="D24" s="284"/>
      <c r="E24" s="290"/>
      <c r="F24" s="275"/>
      <c r="G24" s="277"/>
      <c r="H24" s="282">
        <v>105.9</v>
      </c>
      <c r="I24" s="282">
        <v>107</v>
      </c>
      <c r="J24" s="282">
        <v>100</v>
      </c>
    </row>
    <row r="25" spans="1:20" ht="12" customHeight="1">
      <c r="A25" s="286"/>
      <c r="B25" s="275" t="s">
        <v>250</v>
      </c>
      <c r="C25" s="279"/>
      <c r="D25" s="284"/>
      <c r="E25" s="291"/>
      <c r="F25" s="287"/>
      <c r="G25" s="277"/>
      <c r="H25" s="282">
        <v>99.3</v>
      </c>
      <c r="I25" s="282">
        <v>108.7</v>
      </c>
      <c r="J25" s="282">
        <v>100.1</v>
      </c>
    </row>
    <row r="26" spans="1:20" ht="12" customHeight="1">
      <c r="A26" s="279" t="s">
        <v>251</v>
      </c>
      <c r="B26" s="279"/>
      <c r="C26" s="275"/>
      <c r="D26" s="284"/>
      <c r="E26" s="290"/>
      <c r="F26" s="275"/>
      <c r="G26" s="277"/>
      <c r="H26" s="281">
        <v>107</v>
      </c>
      <c r="I26" s="281">
        <v>101.9</v>
      </c>
      <c r="J26" s="281">
        <v>100</v>
      </c>
    </row>
    <row r="27" spans="1:20" ht="12" customHeight="1">
      <c r="A27" s="279"/>
      <c r="B27" s="285" t="s">
        <v>252</v>
      </c>
      <c r="C27" s="275"/>
      <c r="D27" s="284"/>
      <c r="E27" s="290"/>
      <c r="F27" s="275"/>
      <c r="G27" s="277"/>
      <c r="H27" s="282">
        <v>152.9</v>
      </c>
      <c r="I27" s="282">
        <v>136.80000000000001</v>
      </c>
      <c r="J27" s="282">
        <v>100</v>
      </c>
    </row>
    <row r="28" spans="1:20" ht="12" customHeight="1">
      <c r="A28" s="279"/>
      <c r="B28" s="285" t="s">
        <v>253</v>
      </c>
      <c r="C28" s="285"/>
      <c r="D28" s="284"/>
      <c r="E28" s="290"/>
      <c r="F28" s="275"/>
      <c r="G28" s="277"/>
      <c r="H28" s="282">
        <v>111</v>
      </c>
      <c r="I28" s="282">
        <v>109.2</v>
      </c>
      <c r="J28" s="282">
        <v>100</v>
      </c>
    </row>
    <row r="29" spans="1:20" ht="12" customHeight="1">
      <c r="A29" s="286"/>
      <c r="B29" s="285" t="s">
        <v>254</v>
      </c>
      <c r="C29" s="285"/>
      <c r="D29" s="275"/>
      <c r="E29" s="291"/>
      <c r="F29" s="287"/>
      <c r="G29" s="277"/>
      <c r="H29" s="282">
        <v>100</v>
      </c>
      <c r="I29" s="282">
        <v>100</v>
      </c>
      <c r="J29" s="282">
        <v>100</v>
      </c>
    </row>
    <row r="30" spans="1:20" ht="12" customHeight="1">
      <c r="A30" s="292"/>
      <c r="B30" s="293" t="s">
        <v>255</v>
      </c>
      <c r="C30" s="293"/>
      <c r="D30" s="294"/>
      <c r="E30" s="295"/>
      <c r="F30" s="296"/>
      <c r="G30" s="297"/>
      <c r="H30" s="298">
        <v>110.2</v>
      </c>
      <c r="I30" s="298">
        <v>102.2</v>
      </c>
      <c r="J30" s="298">
        <v>100</v>
      </c>
    </row>
    <row r="31" spans="1:20" ht="78.75" customHeight="1">
      <c r="A31" s="286"/>
      <c r="B31" s="285"/>
      <c r="C31" s="285"/>
      <c r="D31" s="275"/>
      <c r="E31" s="291"/>
      <c r="F31" s="287"/>
      <c r="G31" s="277"/>
      <c r="H31" s="299"/>
      <c r="I31" s="299"/>
      <c r="J31" s="299"/>
    </row>
    <row r="32" spans="1:20" ht="14.25" customHeight="1">
      <c r="A32" s="286"/>
      <c r="B32" s="285"/>
      <c r="C32" s="285"/>
      <c r="D32" s="275"/>
      <c r="E32" s="291"/>
      <c r="F32" s="287"/>
      <c r="G32" s="277"/>
      <c r="H32" s="299"/>
      <c r="I32" s="299"/>
      <c r="J32" s="299"/>
      <c r="K32" s="300" t="s">
        <v>225</v>
      </c>
      <c r="L32" s="300"/>
      <c r="M32" s="300"/>
      <c r="N32" s="300"/>
      <c r="O32" s="300"/>
      <c r="P32" s="300"/>
      <c r="Q32" s="300"/>
      <c r="R32" s="273" t="s">
        <v>226</v>
      </c>
      <c r="S32" s="273" t="s">
        <v>226</v>
      </c>
      <c r="T32" s="273" t="s">
        <v>226</v>
      </c>
    </row>
    <row r="33" spans="1:20" ht="13.5" customHeight="1" thickBot="1">
      <c r="A33" s="286"/>
      <c r="B33" s="285"/>
      <c r="C33" s="285"/>
      <c r="D33" s="275"/>
      <c r="E33" s="291"/>
      <c r="F33" s="287"/>
      <c r="G33" s="277"/>
      <c r="H33" s="299"/>
      <c r="I33" s="299"/>
      <c r="J33" s="299"/>
      <c r="K33" s="301"/>
      <c r="L33" s="301"/>
      <c r="M33" s="301"/>
      <c r="N33" s="301"/>
      <c r="O33" s="301"/>
      <c r="P33" s="301"/>
      <c r="Q33" s="301"/>
      <c r="R33" s="274" t="s">
        <v>227</v>
      </c>
      <c r="S33" s="274" t="s">
        <v>228</v>
      </c>
      <c r="T33" s="274" t="s">
        <v>229</v>
      </c>
    </row>
    <row r="34" spans="1:20" ht="12.75" customHeight="1">
      <c r="K34" s="279" t="s">
        <v>256</v>
      </c>
      <c r="L34" s="279"/>
      <c r="M34" s="275"/>
      <c r="N34" s="275"/>
      <c r="O34" s="290"/>
      <c r="P34" s="275"/>
      <c r="Q34" s="277"/>
      <c r="R34" s="302">
        <v>114.6</v>
      </c>
      <c r="S34" s="302">
        <v>114.7</v>
      </c>
      <c r="T34" s="302">
        <v>100</v>
      </c>
    </row>
    <row r="35" spans="1:20" ht="12.75" customHeight="1">
      <c r="K35" s="279"/>
      <c r="L35" s="284" t="s">
        <v>257</v>
      </c>
      <c r="M35" s="303"/>
      <c r="N35" s="303"/>
      <c r="O35" s="303"/>
      <c r="P35" s="303"/>
      <c r="Q35" s="277"/>
      <c r="R35" s="304">
        <v>116.1</v>
      </c>
      <c r="S35" s="304">
        <v>114.6</v>
      </c>
      <c r="T35" s="304">
        <v>100</v>
      </c>
    </row>
    <row r="36" spans="1:20" ht="12.75" customHeight="1">
      <c r="K36" s="305"/>
      <c r="L36" s="306" t="s">
        <v>258</v>
      </c>
      <c r="M36" s="307"/>
      <c r="N36" s="308"/>
      <c r="O36" s="309"/>
      <c r="P36" s="307"/>
      <c r="Q36" s="277"/>
      <c r="R36" s="310">
        <v>117</v>
      </c>
      <c r="S36" s="310">
        <v>112.1</v>
      </c>
      <c r="T36" s="310">
        <v>100</v>
      </c>
    </row>
    <row r="37" spans="1:20" ht="12.75" customHeight="1">
      <c r="K37" s="279"/>
      <c r="L37" s="311" t="s">
        <v>259</v>
      </c>
      <c r="M37" s="275"/>
      <c r="N37" s="275"/>
      <c r="O37" s="290"/>
      <c r="P37" s="275"/>
      <c r="Q37" s="277"/>
      <c r="R37" s="312">
        <v>106.3</v>
      </c>
      <c r="S37" s="312">
        <v>106.4</v>
      </c>
      <c r="T37" s="312">
        <v>100</v>
      </c>
    </row>
    <row r="38" spans="1:20" ht="12.75" customHeight="1">
      <c r="K38" s="279"/>
      <c r="L38" s="311" t="s">
        <v>260</v>
      </c>
      <c r="M38" s="275"/>
      <c r="N38" s="284"/>
      <c r="O38" s="290"/>
      <c r="P38" s="275"/>
      <c r="Q38" s="277"/>
      <c r="R38" s="312">
        <v>141.1</v>
      </c>
      <c r="S38" s="312">
        <v>125.9</v>
      </c>
      <c r="T38" s="312">
        <v>100</v>
      </c>
    </row>
    <row r="39" spans="1:20" ht="12.75" customHeight="1">
      <c r="K39" s="279"/>
      <c r="L39" s="284" t="s">
        <v>261</v>
      </c>
      <c r="M39" s="303"/>
      <c r="N39" s="303"/>
      <c r="O39" s="303"/>
      <c r="P39" s="303"/>
      <c r="Q39" s="277"/>
      <c r="R39" s="304">
        <v>98.8</v>
      </c>
      <c r="S39" s="304">
        <v>112.5</v>
      </c>
      <c r="T39" s="304">
        <v>100</v>
      </c>
    </row>
    <row r="40" spans="1:20" ht="12.75" customHeight="1">
      <c r="K40" s="279"/>
      <c r="L40" s="284" t="s">
        <v>262</v>
      </c>
      <c r="M40" s="303"/>
      <c r="N40" s="303"/>
      <c r="O40" s="303"/>
      <c r="P40" s="303"/>
      <c r="Q40" s="277"/>
      <c r="R40" s="304">
        <v>110.6</v>
      </c>
      <c r="S40" s="304">
        <v>116.9</v>
      </c>
      <c r="T40" s="304">
        <v>100</v>
      </c>
    </row>
    <row r="41" spans="1:20" ht="12.75" customHeight="1">
      <c r="K41" s="279" t="s">
        <v>263</v>
      </c>
      <c r="L41" s="279"/>
      <c r="M41" s="275"/>
      <c r="N41" s="284"/>
      <c r="O41" s="290"/>
      <c r="P41" s="275"/>
      <c r="Q41" s="277"/>
      <c r="R41" s="302">
        <v>116.9</v>
      </c>
      <c r="S41" s="302">
        <v>116.7</v>
      </c>
      <c r="T41" s="302">
        <v>100</v>
      </c>
    </row>
    <row r="42" spans="1:20" ht="12.75" customHeight="1">
      <c r="K42" s="279"/>
      <c r="L42" s="275" t="s">
        <v>264</v>
      </c>
      <c r="M42" s="279"/>
      <c r="N42" s="284"/>
      <c r="O42" s="290"/>
      <c r="P42" s="275"/>
      <c r="Q42" s="277"/>
      <c r="R42" s="312">
        <v>116.9</v>
      </c>
      <c r="S42" s="312">
        <v>116.6</v>
      </c>
      <c r="T42" s="312">
        <v>100</v>
      </c>
    </row>
    <row r="43" spans="1:20" ht="12.75" customHeight="1">
      <c r="K43" s="279"/>
      <c r="L43" s="275" t="s">
        <v>265</v>
      </c>
      <c r="M43" s="275"/>
      <c r="N43" s="284"/>
      <c r="O43" s="291"/>
      <c r="P43" s="275"/>
      <c r="Q43" s="277"/>
      <c r="R43" s="312">
        <v>100</v>
      </c>
      <c r="S43" s="312">
        <v>100</v>
      </c>
      <c r="T43" s="312">
        <v>100</v>
      </c>
    </row>
    <row r="44" spans="1:20" ht="12.75" customHeight="1">
      <c r="K44" s="279"/>
      <c r="L44" s="275" t="s">
        <v>266</v>
      </c>
      <c r="M44" s="275"/>
      <c r="N44" s="284"/>
      <c r="O44" s="313"/>
      <c r="P44" s="275"/>
      <c r="Q44" s="277"/>
      <c r="R44" s="312">
        <v>117.5</v>
      </c>
      <c r="S44" s="312">
        <v>117.5</v>
      </c>
      <c r="T44" s="312">
        <v>100</v>
      </c>
    </row>
    <row r="45" spans="1:20" ht="12.75" customHeight="1">
      <c r="K45" s="279" t="s">
        <v>267</v>
      </c>
      <c r="L45" s="279"/>
      <c r="M45" s="275"/>
      <c r="N45" s="284"/>
      <c r="O45" s="314"/>
      <c r="P45" s="275"/>
      <c r="Q45" s="277"/>
      <c r="R45" s="302">
        <v>105.1</v>
      </c>
      <c r="S45" s="302">
        <v>105.8</v>
      </c>
      <c r="T45" s="302">
        <v>100</v>
      </c>
    </row>
    <row r="46" spans="1:20" ht="12.75" customHeight="1">
      <c r="K46" s="279"/>
      <c r="L46" s="275" t="s">
        <v>268</v>
      </c>
      <c r="M46" s="275"/>
      <c r="N46" s="284"/>
      <c r="O46" s="314"/>
      <c r="P46" s="275"/>
      <c r="Q46" s="277"/>
      <c r="R46" s="312">
        <v>119.4</v>
      </c>
      <c r="S46" s="312">
        <v>119</v>
      </c>
      <c r="T46" s="312">
        <v>100</v>
      </c>
    </row>
    <row r="47" spans="1:20" ht="12.75" customHeight="1">
      <c r="K47" s="279"/>
      <c r="L47" s="275" t="s">
        <v>269</v>
      </c>
      <c r="M47" s="275"/>
      <c r="N47" s="284"/>
      <c r="O47" s="314"/>
      <c r="P47" s="275"/>
      <c r="Q47" s="277"/>
      <c r="R47" s="312">
        <v>101.1</v>
      </c>
      <c r="S47" s="312">
        <v>102</v>
      </c>
      <c r="T47" s="312">
        <v>100</v>
      </c>
    </row>
    <row r="48" spans="1:20" ht="12.75" customHeight="1">
      <c r="K48" s="279"/>
      <c r="L48" s="275" t="s">
        <v>270</v>
      </c>
      <c r="M48" s="275"/>
      <c r="N48" s="284"/>
      <c r="O48" s="314"/>
      <c r="P48" s="275"/>
      <c r="Q48" s="277"/>
      <c r="R48" s="312">
        <v>119.5</v>
      </c>
      <c r="S48" s="312">
        <v>119.5</v>
      </c>
      <c r="T48" s="312">
        <v>100</v>
      </c>
    </row>
    <row r="49" spans="11:20" ht="12.75" customHeight="1">
      <c r="K49" s="279" t="s">
        <v>271</v>
      </c>
      <c r="L49" s="279"/>
      <c r="M49" s="275"/>
      <c r="N49" s="284"/>
      <c r="O49" s="314"/>
      <c r="P49" s="275"/>
      <c r="Q49" s="277"/>
      <c r="R49" s="302">
        <v>99.6</v>
      </c>
      <c r="S49" s="302">
        <v>99.8</v>
      </c>
      <c r="T49" s="302">
        <v>100</v>
      </c>
    </row>
    <row r="50" spans="11:20" ht="12.75" customHeight="1">
      <c r="K50" s="279" t="s">
        <v>272</v>
      </c>
      <c r="L50" s="279"/>
      <c r="M50" s="275"/>
      <c r="N50" s="275"/>
      <c r="O50" s="313"/>
      <c r="P50" s="275"/>
      <c r="Q50" s="277"/>
      <c r="R50" s="302">
        <v>104.1</v>
      </c>
      <c r="S50" s="302">
        <v>104.1</v>
      </c>
      <c r="T50" s="302">
        <v>100</v>
      </c>
    </row>
    <row r="51" spans="11:20" ht="12.75" customHeight="1">
      <c r="K51" s="279"/>
      <c r="L51" s="284" t="s">
        <v>273</v>
      </c>
      <c r="M51" s="303"/>
      <c r="N51" s="303"/>
      <c r="O51" s="303"/>
      <c r="P51" s="303"/>
      <c r="Q51" s="277"/>
      <c r="R51" s="304">
        <v>105.9</v>
      </c>
      <c r="S51" s="304">
        <v>105.9</v>
      </c>
      <c r="T51" s="304">
        <v>100</v>
      </c>
    </row>
    <row r="52" spans="11:20" ht="12.75" customHeight="1">
      <c r="K52" s="279"/>
      <c r="L52" s="275" t="s">
        <v>274</v>
      </c>
      <c r="M52" s="275"/>
      <c r="N52" s="284"/>
      <c r="O52" s="290"/>
      <c r="P52" s="275"/>
      <c r="Q52" s="277"/>
      <c r="R52" s="312">
        <v>105.2</v>
      </c>
      <c r="S52" s="312">
        <v>105.2</v>
      </c>
      <c r="T52" s="312">
        <v>100</v>
      </c>
    </row>
    <row r="53" spans="11:20" ht="12.75" customHeight="1">
      <c r="K53" s="279"/>
      <c r="L53" s="275" t="s">
        <v>275</v>
      </c>
      <c r="M53" s="275"/>
      <c r="N53" s="284"/>
      <c r="O53" s="290"/>
      <c r="P53" s="275"/>
      <c r="Q53" s="277"/>
      <c r="R53" s="312">
        <v>103.8</v>
      </c>
      <c r="S53" s="312">
        <v>103.8</v>
      </c>
      <c r="T53" s="312">
        <v>100</v>
      </c>
    </row>
    <row r="54" spans="11:20" ht="12.75" customHeight="1">
      <c r="K54" s="279" t="s">
        <v>276</v>
      </c>
      <c r="L54" s="279"/>
      <c r="M54" s="275"/>
      <c r="N54" s="284"/>
      <c r="O54" s="290"/>
      <c r="P54" s="275"/>
      <c r="Q54" s="277"/>
      <c r="R54" s="302">
        <v>111.7</v>
      </c>
      <c r="S54" s="302">
        <v>111.7</v>
      </c>
      <c r="T54" s="302">
        <v>100</v>
      </c>
    </row>
    <row r="55" spans="11:20" ht="12.75" customHeight="1">
      <c r="K55" s="279" t="s">
        <v>277</v>
      </c>
      <c r="L55" s="279"/>
      <c r="M55" s="275"/>
      <c r="N55" s="284"/>
      <c r="O55" s="290"/>
      <c r="P55" s="275"/>
      <c r="Q55" s="277"/>
      <c r="R55" s="302">
        <v>111</v>
      </c>
      <c r="S55" s="302">
        <v>111.3</v>
      </c>
      <c r="T55" s="302">
        <v>100</v>
      </c>
    </row>
    <row r="56" spans="11:20" ht="12.75" customHeight="1">
      <c r="K56" s="279"/>
      <c r="L56" s="275" t="s">
        <v>278</v>
      </c>
      <c r="M56" s="275"/>
      <c r="N56" s="284"/>
      <c r="O56" s="290"/>
      <c r="P56" s="275"/>
      <c r="Q56" s="277"/>
      <c r="R56" s="312">
        <v>109.1</v>
      </c>
      <c r="S56" s="312">
        <v>109.8</v>
      </c>
      <c r="T56" s="312">
        <v>100</v>
      </c>
    </row>
    <row r="57" spans="11:20" ht="12.75" customHeight="1">
      <c r="K57" s="279"/>
      <c r="L57" s="275" t="s">
        <v>279</v>
      </c>
      <c r="M57" s="275"/>
      <c r="N57" s="284"/>
      <c r="O57" s="314"/>
      <c r="P57" s="275"/>
      <c r="Q57" s="277"/>
      <c r="R57" s="312">
        <v>112.5</v>
      </c>
      <c r="S57" s="312">
        <v>112.5</v>
      </c>
      <c r="T57" s="312">
        <v>100</v>
      </c>
    </row>
    <row r="58" spans="11:20" ht="12.75" customHeight="1">
      <c r="K58" s="279" t="s">
        <v>280</v>
      </c>
      <c r="L58" s="279"/>
      <c r="M58" s="275"/>
      <c r="N58" s="284"/>
      <c r="O58" s="314"/>
      <c r="P58" s="275"/>
      <c r="Q58" s="277"/>
      <c r="R58" s="302">
        <v>115.2</v>
      </c>
      <c r="S58" s="302">
        <v>114.4</v>
      </c>
      <c r="T58" s="302">
        <v>100</v>
      </c>
    </row>
    <row r="59" spans="11:20" ht="12.75" customHeight="1">
      <c r="K59" s="279"/>
      <c r="L59" s="275" t="s">
        <v>281</v>
      </c>
      <c r="M59" s="275"/>
      <c r="N59" s="284"/>
      <c r="O59" s="314"/>
      <c r="P59" s="275"/>
      <c r="Q59" s="277"/>
      <c r="R59" s="312">
        <v>114</v>
      </c>
      <c r="S59" s="312">
        <v>113.1</v>
      </c>
      <c r="T59" s="312">
        <v>100</v>
      </c>
    </row>
    <row r="60" spans="11:20" ht="12.75" customHeight="1">
      <c r="K60" s="279"/>
      <c r="L60" s="275" t="s">
        <v>282</v>
      </c>
      <c r="M60" s="275"/>
      <c r="N60" s="284"/>
      <c r="O60" s="313"/>
      <c r="P60" s="275"/>
      <c r="Q60" s="277"/>
      <c r="R60" s="312">
        <v>132.1</v>
      </c>
      <c r="S60" s="312">
        <v>132.1</v>
      </c>
      <c r="T60" s="312">
        <v>100</v>
      </c>
    </row>
    <row r="61" spans="11:20" ht="12.75" customHeight="1">
      <c r="K61" s="315"/>
      <c r="L61" s="294" t="s">
        <v>283</v>
      </c>
      <c r="M61" s="294"/>
      <c r="N61" s="316"/>
      <c r="O61" s="317"/>
      <c r="P61" s="294"/>
      <c r="Q61" s="297"/>
      <c r="R61" s="318">
        <v>100</v>
      </c>
      <c r="S61" s="318">
        <v>100</v>
      </c>
      <c r="T61" s="318">
        <v>100</v>
      </c>
    </row>
  </sheetData>
  <mergeCells count="3">
    <mergeCell ref="A1:I2"/>
    <mergeCell ref="A3:G4"/>
    <mergeCell ref="K32:Q33"/>
  </mergeCells>
  <conditionalFormatting sqref="K34:P61 R34:S61 A6:F33 H6:I33 J31:J33">
    <cfRule type="cellIs" dxfId="15" priority="15" stopIfTrue="1" operator="lessThan">
      <formula>0.001</formula>
    </cfRule>
  </conditionalFormatting>
  <conditionalFormatting sqref="H6:J30">
    <cfRule type="cellIs" dxfId="14" priority="14" stopIfTrue="1" operator="lessThan">
      <formula>0.001</formula>
    </cfRule>
  </conditionalFormatting>
  <conditionalFormatting sqref="H6:H30">
    <cfRule type="cellIs" dxfId="13" priority="13" stopIfTrue="1" operator="lessThan">
      <formula>0.001</formula>
    </cfRule>
  </conditionalFormatting>
  <conditionalFormatting sqref="I6:I30">
    <cfRule type="cellIs" dxfId="12" priority="12" stopIfTrue="1" operator="lessThan">
      <formula>0.001</formula>
    </cfRule>
  </conditionalFormatting>
  <conditionalFormatting sqref="J6:J30">
    <cfRule type="cellIs" dxfId="11" priority="11" stopIfTrue="1" operator="lessThan">
      <formula>0.001</formula>
    </cfRule>
  </conditionalFormatting>
  <conditionalFormatting sqref="R34:R61">
    <cfRule type="cellIs" dxfId="10" priority="10" stopIfTrue="1" operator="lessThan">
      <formula>0.001</formula>
    </cfRule>
  </conditionalFormatting>
  <conditionalFormatting sqref="S34:S61">
    <cfRule type="cellIs" dxfId="9" priority="9" stopIfTrue="1" operator="lessThan">
      <formula>0.001</formula>
    </cfRule>
  </conditionalFormatting>
  <conditionalFormatting sqref="T34:T61">
    <cfRule type="cellIs" dxfId="8" priority="8" stopIfTrue="1" operator="lessThan">
      <formula>0.001</formula>
    </cfRule>
  </conditionalFormatting>
  <conditionalFormatting sqref="H6:H30">
    <cfRule type="cellIs" dxfId="7" priority="7" stopIfTrue="1" operator="lessThan">
      <formula>0.001</formula>
    </cfRule>
  </conditionalFormatting>
  <conditionalFormatting sqref="I6:I30">
    <cfRule type="cellIs" dxfId="6" priority="6" stopIfTrue="1" operator="lessThan">
      <formula>0.001</formula>
    </cfRule>
  </conditionalFormatting>
  <conditionalFormatting sqref="J6:J30">
    <cfRule type="cellIs" dxfId="5" priority="5" stopIfTrue="1" operator="lessThan">
      <formula>0.001</formula>
    </cfRule>
  </conditionalFormatting>
  <conditionalFormatting sqref="H6:J30">
    <cfRule type="cellIs" dxfId="4" priority="4" stopIfTrue="1" operator="lessThan">
      <formula>0.001</formula>
    </cfRule>
  </conditionalFormatting>
  <conditionalFormatting sqref="H6:J30">
    <cfRule type="cellIs" dxfId="3" priority="3" stopIfTrue="1" operator="lessThan">
      <formula>0.001</formula>
    </cfRule>
  </conditionalFormatting>
  <conditionalFormatting sqref="R34:T61">
    <cfRule type="cellIs" dxfId="2" priority="2" stopIfTrue="1" operator="lessThan">
      <formula>0.001</formula>
    </cfRule>
  </conditionalFormatting>
  <conditionalFormatting sqref="R34:T61">
    <cfRule type="cellIs" dxfId="1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J24" sqref="J24"/>
    </sheetView>
  </sheetViews>
  <sheetFormatPr defaultRowHeight="12.75"/>
  <cols>
    <col min="1" max="1" width="3.85546875" style="51" customWidth="1"/>
    <col min="2" max="2" width="36.140625" style="51" customWidth="1"/>
    <col min="3" max="3" width="8.140625" style="51" customWidth="1"/>
    <col min="4" max="6" width="7.85546875" style="51" customWidth="1"/>
    <col min="7" max="7" width="4.140625" style="51" customWidth="1"/>
    <col min="8" max="256" width="9.140625" style="51"/>
    <col min="257" max="257" width="3.85546875" style="51" customWidth="1"/>
    <col min="258" max="258" width="36.140625" style="51" customWidth="1"/>
    <col min="259" max="259" width="8.140625" style="51" customWidth="1"/>
    <col min="260" max="262" width="7.85546875" style="51" customWidth="1"/>
    <col min="263" max="263" width="4.140625" style="51" customWidth="1"/>
    <col min="264" max="512" width="9.140625" style="51"/>
    <col min="513" max="513" width="3.85546875" style="51" customWidth="1"/>
    <col min="514" max="514" width="36.140625" style="51" customWidth="1"/>
    <col min="515" max="515" width="8.140625" style="51" customWidth="1"/>
    <col min="516" max="518" width="7.85546875" style="51" customWidth="1"/>
    <col min="519" max="519" width="4.140625" style="51" customWidth="1"/>
    <col min="520" max="768" width="9.140625" style="51"/>
    <col min="769" max="769" width="3.85546875" style="51" customWidth="1"/>
    <col min="770" max="770" width="36.140625" style="51" customWidth="1"/>
    <col min="771" max="771" width="8.140625" style="51" customWidth="1"/>
    <col min="772" max="774" width="7.85546875" style="51" customWidth="1"/>
    <col min="775" max="775" width="4.140625" style="51" customWidth="1"/>
    <col min="776" max="1024" width="9.140625" style="51"/>
    <col min="1025" max="1025" width="3.85546875" style="51" customWidth="1"/>
    <col min="1026" max="1026" width="36.140625" style="51" customWidth="1"/>
    <col min="1027" max="1027" width="8.140625" style="51" customWidth="1"/>
    <col min="1028" max="1030" width="7.85546875" style="51" customWidth="1"/>
    <col min="1031" max="1031" width="4.140625" style="51" customWidth="1"/>
    <col min="1032" max="1280" width="9.140625" style="51"/>
    <col min="1281" max="1281" width="3.85546875" style="51" customWidth="1"/>
    <col min="1282" max="1282" width="36.140625" style="51" customWidth="1"/>
    <col min="1283" max="1283" width="8.140625" style="51" customWidth="1"/>
    <col min="1284" max="1286" width="7.85546875" style="51" customWidth="1"/>
    <col min="1287" max="1287" width="4.140625" style="51" customWidth="1"/>
    <col min="1288" max="1536" width="9.140625" style="51"/>
    <col min="1537" max="1537" width="3.85546875" style="51" customWidth="1"/>
    <col min="1538" max="1538" width="36.140625" style="51" customWidth="1"/>
    <col min="1539" max="1539" width="8.140625" style="51" customWidth="1"/>
    <col min="1540" max="1542" width="7.85546875" style="51" customWidth="1"/>
    <col min="1543" max="1543" width="4.140625" style="51" customWidth="1"/>
    <col min="1544" max="1792" width="9.140625" style="51"/>
    <col min="1793" max="1793" width="3.85546875" style="51" customWidth="1"/>
    <col min="1794" max="1794" width="36.140625" style="51" customWidth="1"/>
    <col min="1795" max="1795" width="8.140625" style="51" customWidth="1"/>
    <col min="1796" max="1798" width="7.85546875" style="51" customWidth="1"/>
    <col min="1799" max="1799" width="4.140625" style="51" customWidth="1"/>
    <col min="1800" max="2048" width="9.140625" style="51"/>
    <col min="2049" max="2049" width="3.85546875" style="51" customWidth="1"/>
    <col min="2050" max="2050" width="36.140625" style="51" customWidth="1"/>
    <col min="2051" max="2051" width="8.140625" style="51" customWidth="1"/>
    <col min="2052" max="2054" width="7.85546875" style="51" customWidth="1"/>
    <col min="2055" max="2055" width="4.140625" style="51" customWidth="1"/>
    <col min="2056" max="2304" width="9.140625" style="51"/>
    <col min="2305" max="2305" width="3.85546875" style="51" customWidth="1"/>
    <col min="2306" max="2306" width="36.140625" style="51" customWidth="1"/>
    <col min="2307" max="2307" width="8.140625" style="51" customWidth="1"/>
    <col min="2308" max="2310" width="7.85546875" style="51" customWidth="1"/>
    <col min="2311" max="2311" width="4.140625" style="51" customWidth="1"/>
    <col min="2312" max="2560" width="9.140625" style="51"/>
    <col min="2561" max="2561" width="3.85546875" style="51" customWidth="1"/>
    <col min="2562" max="2562" width="36.140625" style="51" customWidth="1"/>
    <col min="2563" max="2563" width="8.140625" style="51" customWidth="1"/>
    <col min="2564" max="2566" width="7.85546875" style="51" customWidth="1"/>
    <col min="2567" max="2567" width="4.140625" style="51" customWidth="1"/>
    <col min="2568" max="2816" width="9.140625" style="51"/>
    <col min="2817" max="2817" width="3.85546875" style="51" customWidth="1"/>
    <col min="2818" max="2818" width="36.140625" style="51" customWidth="1"/>
    <col min="2819" max="2819" width="8.140625" style="51" customWidth="1"/>
    <col min="2820" max="2822" width="7.85546875" style="51" customWidth="1"/>
    <col min="2823" max="2823" width="4.140625" style="51" customWidth="1"/>
    <col min="2824" max="3072" width="9.140625" style="51"/>
    <col min="3073" max="3073" width="3.85546875" style="51" customWidth="1"/>
    <col min="3074" max="3074" width="36.140625" style="51" customWidth="1"/>
    <col min="3075" max="3075" width="8.140625" style="51" customWidth="1"/>
    <col min="3076" max="3078" width="7.85546875" style="51" customWidth="1"/>
    <col min="3079" max="3079" width="4.140625" style="51" customWidth="1"/>
    <col min="3080" max="3328" width="9.140625" style="51"/>
    <col min="3329" max="3329" width="3.85546875" style="51" customWidth="1"/>
    <col min="3330" max="3330" width="36.140625" style="51" customWidth="1"/>
    <col min="3331" max="3331" width="8.140625" style="51" customWidth="1"/>
    <col min="3332" max="3334" width="7.85546875" style="51" customWidth="1"/>
    <col min="3335" max="3335" width="4.140625" style="51" customWidth="1"/>
    <col min="3336" max="3584" width="9.140625" style="51"/>
    <col min="3585" max="3585" width="3.85546875" style="51" customWidth="1"/>
    <col min="3586" max="3586" width="36.140625" style="51" customWidth="1"/>
    <col min="3587" max="3587" width="8.140625" style="51" customWidth="1"/>
    <col min="3588" max="3590" width="7.85546875" style="51" customWidth="1"/>
    <col min="3591" max="3591" width="4.140625" style="51" customWidth="1"/>
    <col min="3592" max="3840" width="9.140625" style="51"/>
    <col min="3841" max="3841" width="3.85546875" style="51" customWidth="1"/>
    <col min="3842" max="3842" width="36.140625" style="51" customWidth="1"/>
    <col min="3843" max="3843" width="8.140625" style="51" customWidth="1"/>
    <col min="3844" max="3846" width="7.85546875" style="51" customWidth="1"/>
    <col min="3847" max="3847" width="4.140625" style="51" customWidth="1"/>
    <col min="3848" max="4096" width="9.140625" style="51"/>
    <col min="4097" max="4097" width="3.85546875" style="51" customWidth="1"/>
    <col min="4098" max="4098" width="36.140625" style="51" customWidth="1"/>
    <col min="4099" max="4099" width="8.140625" style="51" customWidth="1"/>
    <col min="4100" max="4102" width="7.85546875" style="51" customWidth="1"/>
    <col min="4103" max="4103" width="4.140625" style="51" customWidth="1"/>
    <col min="4104" max="4352" width="9.140625" style="51"/>
    <col min="4353" max="4353" width="3.85546875" style="51" customWidth="1"/>
    <col min="4354" max="4354" width="36.140625" style="51" customWidth="1"/>
    <col min="4355" max="4355" width="8.140625" style="51" customWidth="1"/>
    <col min="4356" max="4358" width="7.85546875" style="51" customWidth="1"/>
    <col min="4359" max="4359" width="4.140625" style="51" customWidth="1"/>
    <col min="4360" max="4608" width="9.140625" style="51"/>
    <col min="4609" max="4609" width="3.85546875" style="51" customWidth="1"/>
    <col min="4610" max="4610" width="36.140625" style="51" customWidth="1"/>
    <col min="4611" max="4611" width="8.140625" style="51" customWidth="1"/>
    <col min="4612" max="4614" width="7.85546875" style="51" customWidth="1"/>
    <col min="4615" max="4615" width="4.140625" style="51" customWidth="1"/>
    <col min="4616" max="4864" width="9.140625" style="51"/>
    <col min="4865" max="4865" width="3.85546875" style="51" customWidth="1"/>
    <col min="4866" max="4866" width="36.140625" style="51" customWidth="1"/>
    <col min="4867" max="4867" width="8.140625" style="51" customWidth="1"/>
    <col min="4868" max="4870" width="7.85546875" style="51" customWidth="1"/>
    <col min="4871" max="4871" width="4.140625" style="51" customWidth="1"/>
    <col min="4872" max="5120" width="9.140625" style="51"/>
    <col min="5121" max="5121" width="3.85546875" style="51" customWidth="1"/>
    <col min="5122" max="5122" width="36.140625" style="51" customWidth="1"/>
    <col min="5123" max="5123" width="8.140625" style="51" customWidth="1"/>
    <col min="5124" max="5126" width="7.85546875" style="51" customWidth="1"/>
    <col min="5127" max="5127" width="4.140625" style="51" customWidth="1"/>
    <col min="5128" max="5376" width="9.140625" style="51"/>
    <col min="5377" max="5377" width="3.85546875" style="51" customWidth="1"/>
    <col min="5378" max="5378" width="36.140625" style="51" customWidth="1"/>
    <col min="5379" max="5379" width="8.140625" style="51" customWidth="1"/>
    <col min="5380" max="5382" width="7.85546875" style="51" customWidth="1"/>
    <col min="5383" max="5383" width="4.140625" style="51" customWidth="1"/>
    <col min="5384" max="5632" width="9.140625" style="51"/>
    <col min="5633" max="5633" width="3.85546875" style="51" customWidth="1"/>
    <col min="5634" max="5634" width="36.140625" style="51" customWidth="1"/>
    <col min="5635" max="5635" width="8.140625" style="51" customWidth="1"/>
    <col min="5636" max="5638" width="7.85546875" style="51" customWidth="1"/>
    <col min="5639" max="5639" width="4.140625" style="51" customWidth="1"/>
    <col min="5640" max="5888" width="9.140625" style="51"/>
    <col min="5889" max="5889" width="3.85546875" style="51" customWidth="1"/>
    <col min="5890" max="5890" width="36.140625" style="51" customWidth="1"/>
    <col min="5891" max="5891" width="8.140625" style="51" customWidth="1"/>
    <col min="5892" max="5894" width="7.85546875" style="51" customWidth="1"/>
    <col min="5895" max="5895" width="4.140625" style="51" customWidth="1"/>
    <col min="5896" max="6144" width="9.140625" style="51"/>
    <col min="6145" max="6145" width="3.85546875" style="51" customWidth="1"/>
    <col min="6146" max="6146" width="36.140625" style="51" customWidth="1"/>
    <col min="6147" max="6147" width="8.140625" style="51" customWidth="1"/>
    <col min="6148" max="6150" width="7.85546875" style="51" customWidth="1"/>
    <col min="6151" max="6151" width="4.140625" style="51" customWidth="1"/>
    <col min="6152" max="6400" width="9.140625" style="51"/>
    <col min="6401" max="6401" width="3.85546875" style="51" customWidth="1"/>
    <col min="6402" max="6402" width="36.140625" style="51" customWidth="1"/>
    <col min="6403" max="6403" width="8.140625" style="51" customWidth="1"/>
    <col min="6404" max="6406" width="7.85546875" style="51" customWidth="1"/>
    <col min="6407" max="6407" width="4.140625" style="51" customWidth="1"/>
    <col min="6408" max="6656" width="9.140625" style="51"/>
    <col min="6657" max="6657" width="3.85546875" style="51" customWidth="1"/>
    <col min="6658" max="6658" width="36.140625" style="51" customWidth="1"/>
    <col min="6659" max="6659" width="8.140625" style="51" customWidth="1"/>
    <col min="6660" max="6662" width="7.85546875" style="51" customWidth="1"/>
    <col min="6663" max="6663" width="4.140625" style="51" customWidth="1"/>
    <col min="6664" max="6912" width="9.140625" style="51"/>
    <col min="6913" max="6913" width="3.85546875" style="51" customWidth="1"/>
    <col min="6914" max="6914" width="36.140625" style="51" customWidth="1"/>
    <col min="6915" max="6915" width="8.140625" style="51" customWidth="1"/>
    <col min="6916" max="6918" width="7.85546875" style="51" customWidth="1"/>
    <col min="6919" max="6919" width="4.140625" style="51" customWidth="1"/>
    <col min="6920" max="7168" width="9.140625" style="51"/>
    <col min="7169" max="7169" width="3.85546875" style="51" customWidth="1"/>
    <col min="7170" max="7170" width="36.140625" style="51" customWidth="1"/>
    <col min="7171" max="7171" width="8.140625" style="51" customWidth="1"/>
    <col min="7172" max="7174" width="7.85546875" style="51" customWidth="1"/>
    <col min="7175" max="7175" width="4.140625" style="51" customWidth="1"/>
    <col min="7176" max="7424" width="9.140625" style="51"/>
    <col min="7425" max="7425" width="3.85546875" style="51" customWidth="1"/>
    <col min="7426" max="7426" width="36.140625" style="51" customWidth="1"/>
    <col min="7427" max="7427" width="8.140625" style="51" customWidth="1"/>
    <col min="7428" max="7430" width="7.85546875" style="51" customWidth="1"/>
    <col min="7431" max="7431" width="4.140625" style="51" customWidth="1"/>
    <col min="7432" max="7680" width="9.140625" style="51"/>
    <col min="7681" max="7681" width="3.85546875" style="51" customWidth="1"/>
    <col min="7682" max="7682" width="36.140625" style="51" customWidth="1"/>
    <col min="7683" max="7683" width="8.140625" style="51" customWidth="1"/>
    <col min="7684" max="7686" width="7.85546875" style="51" customWidth="1"/>
    <col min="7687" max="7687" width="4.140625" style="51" customWidth="1"/>
    <col min="7688" max="7936" width="9.140625" style="51"/>
    <col min="7937" max="7937" width="3.85546875" style="51" customWidth="1"/>
    <col min="7938" max="7938" width="36.140625" style="51" customWidth="1"/>
    <col min="7939" max="7939" width="8.140625" style="51" customWidth="1"/>
    <col min="7940" max="7942" width="7.85546875" style="51" customWidth="1"/>
    <col min="7943" max="7943" width="4.140625" style="51" customWidth="1"/>
    <col min="7944" max="8192" width="9.140625" style="51"/>
    <col min="8193" max="8193" width="3.85546875" style="51" customWidth="1"/>
    <col min="8194" max="8194" width="36.140625" style="51" customWidth="1"/>
    <col min="8195" max="8195" width="8.140625" style="51" customWidth="1"/>
    <col min="8196" max="8198" width="7.85546875" style="51" customWidth="1"/>
    <col min="8199" max="8199" width="4.140625" style="51" customWidth="1"/>
    <col min="8200" max="8448" width="9.140625" style="51"/>
    <col min="8449" max="8449" width="3.85546875" style="51" customWidth="1"/>
    <col min="8450" max="8450" width="36.140625" style="51" customWidth="1"/>
    <col min="8451" max="8451" width="8.140625" style="51" customWidth="1"/>
    <col min="8452" max="8454" width="7.85546875" style="51" customWidth="1"/>
    <col min="8455" max="8455" width="4.140625" style="51" customWidth="1"/>
    <col min="8456" max="8704" width="9.140625" style="51"/>
    <col min="8705" max="8705" width="3.85546875" style="51" customWidth="1"/>
    <col min="8706" max="8706" width="36.140625" style="51" customWidth="1"/>
    <col min="8707" max="8707" width="8.140625" style="51" customWidth="1"/>
    <col min="8708" max="8710" width="7.85546875" style="51" customWidth="1"/>
    <col min="8711" max="8711" width="4.140625" style="51" customWidth="1"/>
    <col min="8712" max="8960" width="9.140625" style="51"/>
    <col min="8961" max="8961" width="3.85546875" style="51" customWidth="1"/>
    <col min="8962" max="8962" width="36.140625" style="51" customWidth="1"/>
    <col min="8963" max="8963" width="8.140625" style="51" customWidth="1"/>
    <col min="8964" max="8966" width="7.85546875" style="51" customWidth="1"/>
    <col min="8967" max="8967" width="4.140625" style="51" customWidth="1"/>
    <col min="8968" max="9216" width="9.140625" style="51"/>
    <col min="9217" max="9217" width="3.85546875" style="51" customWidth="1"/>
    <col min="9218" max="9218" width="36.140625" style="51" customWidth="1"/>
    <col min="9219" max="9219" width="8.140625" style="51" customWidth="1"/>
    <col min="9220" max="9222" width="7.85546875" style="51" customWidth="1"/>
    <col min="9223" max="9223" width="4.140625" style="51" customWidth="1"/>
    <col min="9224" max="9472" width="9.140625" style="51"/>
    <col min="9473" max="9473" width="3.85546875" style="51" customWidth="1"/>
    <col min="9474" max="9474" width="36.140625" style="51" customWidth="1"/>
    <col min="9475" max="9475" width="8.140625" style="51" customWidth="1"/>
    <col min="9476" max="9478" width="7.85546875" style="51" customWidth="1"/>
    <col min="9479" max="9479" width="4.140625" style="51" customWidth="1"/>
    <col min="9480" max="9728" width="9.140625" style="51"/>
    <col min="9729" max="9729" width="3.85546875" style="51" customWidth="1"/>
    <col min="9730" max="9730" width="36.140625" style="51" customWidth="1"/>
    <col min="9731" max="9731" width="8.140625" style="51" customWidth="1"/>
    <col min="9732" max="9734" width="7.85546875" style="51" customWidth="1"/>
    <col min="9735" max="9735" width="4.140625" style="51" customWidth="1"/>
    <col min="9736" max="9984" width="9.140625" style="51"/>
    <col min="9985" max="9985" width="3.85546875" style="51" customWidth="1"/>
    <col min="9986" max="9986" width="36.140625" style="51" customWidth="1"/>
    <col min="9987" max="9987" width="8.140625" style="51" customWidth="1"/>
    <col min="9988" max="9990" width="7.85546875" style="51" customWidth="1"/>
    <col min="9991" max="9991" width="4.140625" style="51" customWidth="1"/>
    <col min="9992" max="10240" width="9.140625" style="51"/>
    <col min="10241" max="10241" width="3.85546875" style="51" customWidth="1"/>
    <col min="10242" max="10242" width="36.140625" style="51" customWidth="1"/>
    <col min="10243" max="10243" width="8.140625" style="51" customWidth="1"/>
    <col min="10244" max="10246" width="7.85546875" style="51" customWidth="1"/>
    <col min="10247" max="10247" width="4.140625" style="51" customWidth="1"/>
    <col min="10248" max="10496" width="9.140625" style="51"/>
    <col min="10497" max="10497" width="3.85546875" style="51" customWidth="1"/>
    <col min="10498" max="10498" width="36.140625" style="51" customWidth="1"/>
    <col min="10499" max="10499" width="8.140625" style="51" customWidth="1"/>
    <col min="10500" max="10502" width="7.85546875" style="51" customWidth="1"/>
    <col min="10503" max="10503" width="4.140625" style="51" customWidth="1"/>
    <col min="10504" max="10752" width="9.140625" style="51"/>
    <col min="10753" max="10753" width="3.85546875" style="51" customWidth="1"/>
    <col min="10754" max="10754" width="36.140625" style="51" customWidth="1"/>
    <col min="10755" max="10755" width="8.140625" style="51" customWidth="1"/>
    <col min="10756" max="10758" width="7.85546875" style="51" customWidth="1"/>
    <col min="10759" max="10759" width="4.140625" style="51" customWidth="1"/>
    <col min="10760" max="11008" width="9.140625" style="51"/>
    <col min="11009" max="11009" width="3.85546875" style="51" customWidth="1"/>
    <col min="11010" max="11010" width="36.140625" style="51" customWidth="1"/>
    <col min="11011" max="11011" width="8.140625" style="51" customWidth="1"/>
    <col min="11012" max="11014" width="7.85546875" style="51" customWidth="1"/>
    <col min="11015" max="11015" width="4.140625" style="51" customWidth="1"/>
    <col min="11016" max="11264" width="9.140625" style="51"/>
    <col min="11265" max="11265" width="3.85546875" style="51" customWidth="1"/>
    <col min="11266" max="11266" width="36.140625" style="51" customWidth="1"/>
    <col min="11267" max="11267" width="8.140625" style="51" customWidth="1"/>
    <col min="11268" max="11270" width="7.85546875" style="51" customWidth="1"/>
    <col min="11271" max="11271" width="4.140625" style="51" customWidth="1"/>
    <col min="11272" max="11520" width="9.140625" style="51"/>
    <col min="11521" max="11521" width="3.85546875" style="51" customWidth="1"/>
    <col min="11522" max="11522" width="36.140625" style="51" customWidth="1"/>
    <col min="11523" max="11523" width="8.140625" style="51" customWidth="1"/>
    <col min="11524" max="11526" width="7.85546875" style="51" customWidth="1"/>
    <col min="11527" max="11527" width="4.140625" style="51" customWidth="1"/>
    <col min="11528" max="11776" width="9.140625" style="51"/>
    <col min="11777" max="11777" width="3.85546875" style="51" customWidth="1"/>
    <col min="11778" max="11778" width="36.140625" style="51" customWidth="1"/>
    <col min="11779" max="11779" width="8.140625" style="51" customWidth="1"/>
    <col min="11780" max="11782" width="7.85546875" style="51" customWidth="1"/>
    <col min="11783" max="11783" width="4.140625" style="51" customWidth="1"/>
    <col min="11784" max="12032" width="9.140625" style="51"/>
    <col min="12033" max="12033" width="3.85546875" style="51" customWidth="1"/>
    <col min="12034" max="12034" width="36.140625" style="51" customWidth="1"/>
    <col min="12035" max="12035" width="8.140625" style="51" customWidth="1"/>
    <col min="12036" max="12038" width="7.85546875" style="51" customWidth="1"/>
    <col min="12039" max="12039" width="4.140625" style="51" customWidth="1"/>
    <col min="12040" max="12288" width="9.140625" style="51"/>
    <col min="12289" max="12289" width="3.85546875" style="51" customWidth="1"/>
    <col min="12290" max="12290" width="36.140625" style="51" customWidth="1"/>
    <col min="12291" max="12291" width="8.140625" style="51" customWidth="1"/>
    <col min="12292" max="12294" width="7.85546875" style="51" customWidth="1"/>
    <col min="12295" max="12295" width="4.140625" style="51" customWidth="1"/>
    <col min="12296" max="12544" width="9.140625" style="51"/>
    <col min="12545" max="12545" width="3.85546875" style="51" customWidth="1"/>
    <col min="12546" max="12546" width="36.140625" style="51" customWidth="1"/>
    <col min="12547" max="12547" width="8.140625" style="51" customWidth="1"/>
    <col min="12548" max="12550" width="7.85546875" style="51" customWidth="1"/>
    <col min="12551" max="12551" width="4.140625" style="51" customWidth="1"/>
    <col min="12552" max="12800" width="9.140625" style="51"/>
    <col min="12801" max="12801" width="3.85546875" style="51" customWidth="1"/>
    <col min="12802" max="12802" width="36.140625" style="51" customWidth="1"/>
    <col min="12803" max="12803" width="8.140625" style="51" customWidth="1"/>
    <col min="12804" max="12806" width="7.85546875" style="51" customWidth="1"/>
    <col min="12807" max="12807" width="4.140625" style="51" customWidth="1"/>
    <col min="12808" max="13056" width="9.140625" style="51"/>
    <col min="13057" max="13057" width="3.85546875" style="51" customWidth="1"/>
    <col min="13058" max="13058" width="36.140625" style="51" customWidth="1"/>
    <col min="13059" max="13059" width="8.140625" style="51" customWidth="1"/>
    <col min="13060" max="13062" width="7.85546875" style="51" customWidth="1"/>
    <col min="13063" max="13063" width="4.140625" style="51" customWidth="1"/>
    <col min="13064" max="13312" width="9.140625" style="51"/>
    <col min="13313" max="13313" width="3.85546875" style="51" customWidth="1"/>
    <col min="13314" max="13314" width="36.140625" style="51" customWidth="1"/>
    <col min="13315" max="13315" width="8.140625" style="51" customWidth="1"/>
    <col min="13316" max="13318" width="7.85546875" style="51" customWidth="1"/>
    <col min="13319" max="13319" width="4.140625" style="51" customWidth="1"/>
    <col min="13320" max="13568" width="9.140625" style="51"/>
    <col min="13569" max="13569" width="3.85546875" style="51" customWidth="1"/>
    <col min="13570" max="13570" width="36.140625" style="51" customWidth="1"/>
    <col min="13571" max="13571" width="8.140625" style="51" customWidth="1"/>
    <col min="13572" max="13574" width="7.85546875" style="51" customWidth="1"/>
    <col min="13575" max="13575" width="4.140625" style="51" customWidth="1"/>
    <col min="13576" max="13824" width="9.140625" style="51"/>
    <col min="13825" max="13825" width="3.85546875" style="51" customWidth="1"/>
    <col min="13826" max="13826" width="36.140625" style="51" customWidth="1"/>
    <col min="13827" max="13827" width="8.140625" style="51" customWidth="1"/>
    <col min="13828" max="13830" width="7.85546875" style="51" customWidth="1"/>
    <col min="13831" max="13831" width="4.140625" style="51" customWidth="1"/>
    <col min="13832" max="14080" width="9.140625" style="51"/>
    <col min="14081" max="14081" width="3.85546875" style="51" customWidth="1"/>
    <col min="14082" max="14082" width="36.140625" style="51" customWidth="1"/>
    <col min="14083" max="14083" width="8.140625" style="51" customWidth="1"/>
    <col min="14084" max="14086" width="7.85546875" style="51" customWidth="1"/>
    <col min="14087" max="14087" width="4.140625" style="51" customWidth="1"/>
    <col min="14088" max="14336" width="9.140625" style="51"/>
    <col min="14337" max="14337" width="3.85546875" style="51" customWidth="1"/>
    <col min="14338" max="14338" width="36.140625" style="51" customWidth="1"/>
    <col min="14339" max="14339" width="8.140625" style="51" customWidth="1"/>
    <col min="14340" max="14342" width="7.85546875" style="51" customWidth="1"/>
    <col min="14343" max="14343" width="4.140625" style="51" customWidth="1"/>
    <col min="14344" max="14592" width="9.140625" style="51"/>
    <col min="14593" max="14593" width="3.85546875" style="51" customWidth="1"/>
    <col min="14594" max="14594" width="36.140625" style="51" customWidth="1"/>
    <col min="14595" max="14595" width="8.140625" style="51" customWidth="1"/>
    <col min="14596" max="14598" width="7.85546875" style="51" customWidth="1"/>
    <col min="14599" max="14599" width="4.140625" style="51" customWidth="1"/>
    <col min="14600" max="14848" width="9.140625" style="51"/>
    <col min="14849" max="14849" width="3.85546875" style="51" customWidth="1"/>
    <col min="14850" max="14850" width="36.140625" style="51" customWidth="1"/>
    <col min="14851" max="14851" width="8.140625" style="51" customWidth="1"/>
    <col min="14852" max="14854" width="7.85546875" style="51" customWidth="1"/>
    <col min="14855" max="14855" width="4.140625" style="51" customWidth="1"/>
    <col min="14856" max="15104" width="9.140625" style="51"/>
    <col min="15105" max="15105" width="3.85546875" style="51" customWidth="1"/>
    <col min="15106" max="15106" width="36.140625" style="51" customWidth="1"/>
    <col min="15107" max="15107" width="8.140625" style="51" customWidth="1"/>
    <col min="15108" max="15110" width="7.85546875" style="51" customWidth="1"/>
    <col min="15111" max="15111" width="4.140625" style="51" customWidth="1"/>
    <col min="15112" max="15360" width="9.140625" style="51"/>
    <col min="15361" max="15361" width="3.85546875" style="51" customWidth="1"/>
    <col min="15362" max="15362" width="36.140625" style="51" customWidth="1"/>
    <col min="15363" max="15363" width="8.140625" style="51" customWidth="1"/>
    <col min="15364" max="15366" width="7.85546875" style="51" customWidth="1"/>
    <col min="15367" max="15367" width="4.140625" style="51" customWidth="1"/>
    <col min="15368" max="15616" width="9.140625" style="51"/>
    <col min="15617" max="15617" width="3.85546875" style="51" customWidth="1"/>
    <col min="15618" max="15618" width="36.140625" style="51" customWidth="1"/>
    <col min="15619" max="15619" width="8.140625" style="51" customWidth="1"/>
    <col min="15620" max="15622" width="7.85546875" style="51" customWidth="1"/>
    <col min="15623" max="15623" width="4.140625" style="51" customWidth="1"/>
    <col min="15624" max="15872" width="9.140625" style="51"/>
    <col min="15873" max="15873" width="3.85546875" style="51" customWidth="1"/>
    <col min="15874" max="15874" width="36.140625" style="51" customWidth="1"/>
    <col min="15875" max="15875" width="8.140625" style="51" customWidth="1"/>
    <col min="15876" max="15878" width="7.85546875" style="51" customWidth="1"/>
    <col min="15879" max="15879" width="4.140625" style="51" customWidth="1"/>
    <col min="15880" max="16128" width="9.140625" style="51"/>
    <col min="16129" max="16129" width="3.85546875" style="51" customWidth="1"/>
    <col min="16130" max="16130" width="36.140625" style="51" customWidth="1"/>
    <col min="16131" max="16131" width="8.140625" style="51" customWidth="1"/>
    <col min="16132" max="16134" width="7.85546875" style="51" customWidth="1"/>
    <col min="16135" max="16135" width="4.140625" style="51" customWidth="1"/>
    <col min="16136" max="16384" width="9.140625" style="51"/>
  </cols>
  <sheetData>
    <row r="1" spans="1:6" ht="24.75" customHeight="1">
      <c r="A1" s="319" t="s">
        <v>284</v>
      </c>
      <c r="B1" s="319"/>
      <c r="C1" s="319"/>
      <c r="D1" s="319"/>
      <c r="E1" s="319"/>
      <c r="F1" s="319"/>
    </row>
    <row r="2" spans="1:6" ht="5.25" hidden="1" customHeight="1">
      <c r="A2" s="320"/>
      <c r="B2" s="321"/>
    </row>
    <row r="3" spans="1:6" ht="21" customHeight="1">
      <c r="A3" s="322" t="s">
        <v>285</v>
      </c>
      <c r="B3" s="323" t="s">
        <v>286</v>
      </c>
      <c r="C3" s="324" t="s">
        <v>287</v>
      </c>
      <c r="D3" s="324" t="s">
        <v>288</v>
      </c>
      <c r="E3" s="324" t="s">
        <v>289</v>
      </c>
      <c r="F3" s="324" t="s">
        <v>290</v>
      </c>
    </row>
    <row r="4" spans="1:6" ht="13.5" customHeight="1">
      <c r="A4" s="325">
        <v>1</v>
      </c>
      <c r="B4" s="326" t="s">
        <v>291</v>
      </c>
      <c r="C4" s="327">
        <v>1266.6666666666667</v>
      </c>
      <c r="D4" s="328">
        <v>1233.3333333333333</v>
      </c>
      <c r="E4" s="329">
        <v>1366.7</v>
      </c>
      <c r="F4" s="329">
        <v>1183.3333333333333</v>
      </c>
    </row>
    <row r="5" spans="1:6" ht="13.5" customHeight="1">
      <c r="A5" s="325">
        <v>2</v>
      </c>
      <c r="B5" s="326" t="s">
        <v>292</v>
      </c>
      <c r="C5" s="327">
        <v>1133.3333333333333</v>
      </c>
      <c r="D5" s="328">
        <v>1075</v>
      </c>
      <c r="E5" s="329">
        <v>1166.7</v>
      </c>
      <c r="F5" s="329">
        <v>983.33333333333337</v>
      </c>
    </row>
    <row r="6" spans="1:6" ht="13.5" customHeight="1">
      <c r="A6" s="325">
        <v>3</v>
      </c>
      <c r="B6" s="326" t="s">
        <v>293</v>
      </c>
      <c r="C6" s="327">
        <v>816.66666666666663</v>
      </c>
      <c r="D6" s="328">
        <v>750</v>
      </c>
      <c r="E6" s="329">
        <v>850</v>
      </c>
      <c r="F6" s="329">
        <v>800</v>
      </c>
    </row>
    <row r="7" spans="1:6" ht="13.5" customHeight="1">
      <c r="A7" s="325">
        <v>4</v>
      </c>
      <c r="B7" s="326" t="s">
        <v>294</v>
      </c>
      <c r="C7" s="327">
        <v>800</v>
      </c>
      <c r="D7" s="328">
        <v>833.33333333333337</v>
      </c>
      <c r="E7" s="329">
        <v>850</v>
      </c>
      <c r="F7" s="329">
        <v>800</v>
      </c>
    </row>
    <row r="8" spans="1:6" ht="13.5" customHeight="1">
      <c r="A8" s="325">
        <v>5</v>
      </c>
      <c r="B8" s="326" t="s">
        <v>295</v>
      </c>
      <c r="C8" s="327">
        <v>966.66666666666663</v>
      </c>
      <c r="D8" s="328">
        <v>1100</v>
      </c>
      <c r="E8" s="329">
        <v>1000</v>
      </c>
      <c r="F8" s="329">
        <v>650</v>
      </c>
    </row>
    <row r="9" spans="1:6" ht="13.5" customHeight="1">
      <c r="A9" s="325">
        <v>6</v>
      </c>
      <c r="B9" s="326" t="s">
        <v>296</v>
      </c>
      <c r="C9" s="327">
        <v>1400</v>
      </c>
      <c r="D9" s="328">
        <v>1000</v>
      </c>
      <c r="E9" s="329">
        <v>1800</v>
      </c>
      <c r="F9" s="329">
        <v>1700</v>
      </c>
    </row>
    <row r="10" spans="1:6" ht="13.5" customHeight="1">
      <c r="A10" s="325">
        <v>7</v>
      </c>
      <c r="B10" s="326" t="s">
        <v>297</v>
      </c>
      <c r="C10" s="327">
        <v>1066.6666666666667</v>
      </c>
      <c r="D10" s="328">
        <v>1033.3333333333333</v>
      </c>
      <c r="E10" s="329">
        <v>1100</v>
      </c>
      <c r="F10" s="329">
        <v>1000</v>
      </c>
    </row>
    <row r="11" spans="1:6" ht="13.5" customHeight="1">
      <c r="A11" s="325">
        <v>8</v>
      </c>
      <c r="B11" s="326" t="s">
        <v>298</v>
      </c>
      <c r="C11" s="327">
        <v>2233.3333333333335</v>
      </c>
      <c r="D11" s="328">
        <v>2233.3333333333335</v>
      </c>
      <c r="E11" s="329">
        <v>2400</v>
      </c>
      <c r="F11" s="329">
        <v>2100</v>
      </c>
    </row>
    <row r="12" spans="1:6" ht="13.5" customHeight="1">
      <c r="A12" s="325">
        <v>9</v>
      </c>
      <c r="B12" s="326" t="s">
        <v>299</v>
      </c>
      <c r="C12" s="327">
        <v>1866.6666666666667</v>
      </c>
      <c r="D12" s="328">
        <v>1800</v>
      </c>
      <c r="E12" s="329">
        <v>1900</v>
      </c>
      <c r="F12" s="329">
        <v>1666.6666666666667</v>
      </c>
    </row>
    <row r="13" spans="1:6" ht="13.5" customHeight="1">
      <c r="A13" s="325">
        <v>10</v>
      </c>
      <c r="B13" s="330" t="s">
        <v>300</v>
      </c>
      <c r="C13" s="327">
        <v>5000</v>
      </c>
      <c r="D13" s="328">
        <v>6500</v>
      </c>
      <c r="E13" s="329">
        <v>7000</v>
      </c>
      <c r="F13" s="329">
        <v>6000</v>
      </c>
    </row>
    <row r="14" spans="1:6" ht="13.5" customHeight="1">
      <c r="A14" s="325">
        <v>11</v>
      </c>
      <c r="B14" s="330" t="s">
        <v>301</v>
      </c>
      <c r="C14" s="327">
        <v>4750</v>
      </c>
      <c r="D14" s="328">
        <v>6750</v>
      </c>
      <c r="E14" s="329">
        <v>6333.3</v>
      </c>
      <c r="F14" s="329">
        <v>6266.666666666667</v>
      </c>
    </row>
    <row r="15" spans="1:6" ht="13.5" customHeight="1">
      <c r="A15" s="325">
        <v>12</v>
      </c>
      <c r="B15" s="330" t="s">
        <v>302</v>
      </c>
      <c r="C15" s="327">
        <v>4650</v>
      </c>
      <c r="D15" s="328">
        <v>5500</v>
      </c>
      <c r="E15" s="329">
        <v>6000</v>
      </c>
      <c r="F15" s="329">
        <v>5000</v>
      </c>
    </row>
    <row r="16" spans="1:6" ht="13.5" customHeight="1">
      <c r="A16" s="325">
        <v>13</v>
      </c>
      <c r="B16" s="330" t="s">
        <v>303</v>
      </c>
      <c r="C16" s="327">
        <v>800</v>
      </c>
      <c r="D16" s="328">
        <v>3000</v>
      </c>
      <c r="E16" s="329">
        <v>4000</v>
      </c>
      <c r="F16" s="329">
        <v>2500</v>
      </c>
    </row>
    <row r="17" spans="1:6" ht="13.5" customHeight="1">
      <c r="A17" s="325">
        <v>14</v>
      </c>
      <c r="B17" s="330" t="s">
        <v>304</v>
      </c>
      <c r="C17" s="327">
        <v>8166.666666666667</v>
      </c>
      <c r="D17" s="328">
        <v>8500</v>
      </c>
      <c r="E17" s="329">
        <v>8333.2999999999993</v>
      </c>
      <c r="F17" s="329">
        <v>6500</v>
      </c>
    </row>
    <row r="18" spans="1:6" ht="13.5" customHeight="1">
      <c r="A18" s="325">
        <v>15</v>
      </c>
      <c r="B18" s="330" t="s">
        <v>305</v>
      </c>
      <c r="C18" s="327">
        <v>1566.6666666666667</v>
      </c>
      <c r="D18" s="328">
        <v>766.66666666666663</v>
      </c>
      <c r="E18" s="329">
        <v>2500</v>
      </c>
      <c r="F18" s="329">
        <v>1750</v>
      </c>
    </row>
    <row r="19" spans="1:6" ht="13.5" customHeight="1">
      <c r="A19" s="325">
        <v>16</v>
      </c>
      <c r="B19" s="330" t="s">
        <v>306</v>
      </c>
      <c r="C19" s="327">
        <v>2500</v>
      </c>
      <c r="D19" s="328">
        <v>2500</v>
      </c>
      <c r="E19" s="329">
        <v>2533.3000000000002</v>
      </c>
      <c r="F19" s="329">
        <v>2360</v>
      </c>
    </row>
    <row r="20" spans="1:6" ht="13.5" customHeight="1">
      <c r="A20" s="325">
        <v>17</v>
      </c>
      <c r="B20" s="330" t="s">
        <v>307</v>
      </c>
      <c r="C20" s="327">
        <v>15000</v>
      </c>
      <c r="D20" s="328">
        <v>10000</v>
      </c>
      <c r="E20" s="329">
        <v>12000</v>
      </c>
      <c r="F20" s="329">
        <v>12000</v>
      </c>
    </row>
    <row r="21" spans="1:6" ht="13.5" customHeight="1">
      <c r="A21" s="325">
        <v>18</v>
      </c>
      <c r="B21" s="331" t="s">
        <v>308</v>
      </c>
      <c r="C21" s="327">
        <v>350</v>
      </c>
      <c r="D21" s="328">
        <v>360</v>
      </c>
      <c r="E21" s="329">
        <v>366.7</v>
      </c>
      <c r="F21" s="329">
        <v>416.66666666666669</v>
      </c>
    </row>
    <row r="22" spans="1:6" ht="13.5" customHeight="1">
      <c r="A22" s="325">
        <v>19</v>
      </c>
      <c r="B22" s="330" t="s">
        <v>309</v>
      </c>
      <c r="C22" s="327">
        <v>3500</v>
      </c>
      <c r="D22" s="328">
        <v>3333.3333333333335</v>
      </c>
      <c r="E22" s="329">
        <v>3500</v>
      </c>
      <c r="F22" s="329">
        <v>3400</v>
      </c>
    </row>
    <row r="23" spans="1:6" ht="13.5" customHeight="1">
      <c r="A23" s="325">
        <v>20</v>
      </c>
      <c r="B23" s="330" t="s">
        <v>310</v>
      </c>
      <c r="C23" s="327"/>
      <c r="D23" s="328">
        <v>800</v>
      </c>
      <c r="E23" s="329">
        <v>800</v>
      </c>
      <c r="F23" s="329">
        <v>1000</v>
      </c>
    </row>
    <row r="24" spans="1:6" ht="13.5" customHeight="1">
      <c r="A24" s="325">
        <v>21</v>
      </c>
      <c r="B24" s="330" t="s">
        <v>311</v>
      </c>
      <c r="C24" s="327"/>
      <c r="D24" s="328">
        <v>10000</v>
      </c>
      <c r="E24" s="329">
        <v>10000</v>
      </c>
      <c r="F24" s="329">
        <v>12000</v>
      </c>
    </row>
    <row r="25" spans="1:6" ht="13.5" customHeight="1">
      <c r="A25" s="325">
        <v>22</v>
      </c>
      <c r="B25" s="330" t="s">
        <v>312</v>
      </c>
      <c r="C25" s="327">
        <v>3366.6666666666665</v>
      </c>
      <c r="D25" s="328">
        <v>3350</v>
      </c>
      <c r="E25" s="329">
        <v>4800</v>
      </c>
      <c r="F25" s="329">
        <v>3250</v>
      </c>
    </row>
    <row r="26" spans="1:6" ht="13.5" customHeight="1">
      <c r="A26" s="325">
        <v>23</v>
      </c>
      <c r="B26" s="330" t="s">
        <v>313</v>
      </c>
      <c r="C26" s="327">
        <v>866.66666666666663</v>
      </c>
      <c r="D26" s="328">
        <v>833.33333333333337</v>
      </c>
      <c r="E26" s="329">
        <v>1000</v>
      </c>
      <c r="F26" s="329">
        <v>700</v>
      </c>
    </row>
    <row r="27" spans="1:6" ht="13.5" customHeight="1">
      <c r="A27" s="325">
        <v>24</v>
      </c>
      <c r="B27" s="330" t="s">
        <v>314</v>
      </c>
      <c r="C27" s="327">
        <v>933.33333333333337</v>
      </c>
      <c r="D27" s="328">
        <v>1000</v>
      </c>
      <c r="E27" s="329">
        <v>1500</v>
      </c>
      <c r="F27" s="329">
        <v>833.33333333333337</v>
      </c>
    </row>
    <row r="28" spans="1:6" ht="13.5" customHeight="1">
      <c r="A28" s="325">
        <v>25</v>
      </c>
      <c r="B28" s="330" t="s">
        <v>315</v>
      </c>
      <c r="C28" s="327">
        <v>766.66666666666663</v>
      </c>
      <c r="D28" s="328">
        <v>650</v>
      </c>
      <c r="E28" s="329">
        <v>1000</v>
      </c>
      <c r="F28" s="329">
        <v>800</v>
      </c>
    </row>
    <row r="29" spans="1:6" ht="13.5" customHeight="1">
      <c r="A29" s="325">
        <v>26</v>
      </c>
      <c r="B29" s="330" t="s">
        <v>316</v>
      </c>
      <c r="C29" s="327">
        <v>1000</v>
      </c>
      <c r="D29" s="328">
        <v>1066.6666666666667</v>
      </c>
      <c r="E29" s="329">
        <v>1200</v>
      </c>
      <c r="F29" s="329">
        <v>1066.6666666666667</v>
      </c>
    </row>
    <row r="30" spans="1:6" ht="13.5" customHeight="1">
      <c r="A30" s="325">
        <v>27</v>
      </c>
      <c r="B30" s="332" t="s">
        <v>317</v>
      </c>
      <c r="C30" s="333">
        <v>1633.3333333333333</v>
      </c>
      <c r="D30" s="334">
        <v>1733.3333333333333</v>
      </c>
      <c r="E30" s="335">
        <v>1866.7</v>
      </c>
      <c r="F30" s="335">
        <v>1566.6666666666667</v>
      </c>
    </row>
    <row r="31" spans="1:6" ht="13.5" customHeight="1">
      <c r="A31" s="325">
        <v>28</v>
      </c>
      <c r="B31" s="332" t="s">
        <v>318</v>
      </c>
      <c r="C31" s="333">
        <v>4600</v>
      </c>
      <c r="D31" s="334">
        <v>5250</v>
      </c>
      <c r="E31" s="335">
        <v>5266.7</v>
      </c>
      <c r="F31" s="335">
        <v>4666.666666666667</v>
      </c>
    </row>
    <row r="32" spans="1:6" ht="13.5" customHeight="1">
      <c r="A32" s="325">
        <v>29</v>
      </c>
      <c r="B32" s="332" t="s">
        <v>319</v>
      </c>
      <c r="C32" s="333">
        <v>9500</v>
      </c>
      <c r="D32" s="334">
        <v>10000</v>
      </c>
      <c r="E32" s="335">
        <v>9000</v>
      </c>
      <c r="F32" s="335">
        <v>9833.3333333333339</v>
      </c>
    </row>
    <row r="33" spans="1:6" ht="13.5" customHeight="1">
      <c r="A33" s="325">
        <v>30</v>
      </c>
      <c r="B33" s="332" t="s">
        <v>320</v>
      </c>
      <c r="C33" s="333">
        <v>1700</v>
      </c>
      <c r="D33" s="334">
        <v>1800</v>
      </c>
      <c r="E33" s="335">
        <v>1716.7</v>
      </c>
      <c r="F33" s="335">
        <v>1600</v>
      </c>
    </row>
    <row r="34" spans="1:6" ht="13.5" customHeight="1">
      <c r="A34" s="325">
        <v>31</v>
      </c>
      <c r="B34" s="332" t="s">
        <v>321</v>
      </c>
      <c r="C34" s="333">
        <v>716.66666666666663</v>
      </c>
      <c r="D34" s="334">
        <v>633.33333333333337</v>
      </c>
      <c r="E34" s="335">
        <v>650</v>
      </c>
      <c r="F34" s="335">
        <v>450</v>
      </c>
    </row>
    <row r="35" spans="1:6" ht="13.5" customHeight="1">
      <c r="A35" s="325">
        <v>32</v>
      </c>
      <c r="B35" s="336" t="s">
        <v>322</v>
      </c>
      <c r="C35" s="333">
        <v>4333.333333333333</v>
      </c>
      <c r="D35" s="334">
        <v>4000</v>
      </c>
      <c r="E35" s="335">
        <v>4300</v>
      </c>
      <c r="F35" s="335">
        <v>4233.333333333333</v>
      </c>
    </row>
    <row r="36" spans="1:6" ht="13.5" customHeight="1">
      <c r="A36" s="325">
        <v>33</v>
      </c>
      <c r="B36" s="332" t="s">
        <v>323</v>
      </c>
      <c r="C36" s="333">
        <v>1700</v>
      </c>
      <c r="D36" s="334">
        <v>1800</v>
      </c>
      <c r="E36" s="335">
        <v>1900</v>
      </c>
      <c r="F36" s="335">
        <v>1716.6666666666667</v>
      </c>
    </row>
    <row r="37" spans="1:6" ht="13.5" customHeight="1">
      <c r="A37" s="325">
        <v>34</v>
      </c>
      <c r="B37" s="332" t="s">
        <v>324</v>
      </c>
      <c r="C37" s="333">
        <v>5650</v>
      </c>
      <c r="D37" s="334">
        <v>5500</v>
      </c>
      <c r="E37" s="335">
        <v>6266.7</v>
      </c>
      <c r="F37" s="335">
        <v>5500</v>
      </c>
    </row>
    <row r="38" spans="1:6" ht="13.5" customHeight="1">
      <c r="A38" s="325">
        <v>35</v>
      </c>
      <c r="B38" s="332" t="s">
        <v>325</v>
      </c>
      <c r="C38" s="333">
        <v>1300</v>
      </c>
      <c r="D38" s="334">
        <v>1266.6666666666667</v>
      </c>
      <c r="E38" s="335">
        <v>1250</v>
      </c>
      <c r="F38" s="335">
        <v>1200</v>
      </c>
    </row>
    <row r="39" spans="1:6" ht="13.5" customHeight="1">
      <c r="A39" s="325">
        <v>36</v>
      </c>
      <c r="B39" s="332" t="s">
        <v>326</v>
      </c>
      <c r="C39" s="333">
        <v>7266.666666666667</v>
      </c>
      <c r="D39" s="334">
        <v>7933.333333333333</v>
      </c>
      <c r="E39" s="335">
        <v>7466.7</v>
      </c>
      <c r="F39" s="335">
        <v>6300</v>
      </c>
    </row>
    <row r="40" spans="1:6" ht="13.5" customHeight="1">
      <c r="A40" s="325">
        <v>37</v>
      </c>
      <c r="B40" s="332" t="s">
        <v>327</v>
      </c>
      <c r="C40" s="333">
        <v>1233.3333333333333</v>
      </c>
      <c r="D40" s="334">
        <v>1350</v>
      </c>
      <c r="E40" s="335">
        <v>1433.3</v>
      </c>
      <c r="F40" s="335">
        <v>1325</v>
      </c>
    </row>
    <row r="41" spans="1:6" ht="13.5" customHeight="1">
      <c r="A41" s="325">
        <v>38</v>
      </c>
      <c r="B41" s="336" t="s">
        <v>328</v>
      </c>
      <c r="C41" s="333">
        <v>2300</v>
      </c>
      <c r="D41" s="334">
        <v>2300</v>
      </c>
      <c r="E41" s="335">
        <v>2500</v>
      </c>
      <c r="F41" s="335">
        <v>2300</v>
      </c>
    </row>
    <row r="42" spans="1:6" ht="13.5" customHeight="1">
      <c r="A42" s="325">
        <v>39</v>
      </c>
      <c r="B42" s="332" t="s">
        <v>329</v>
      </c>
      <c r="C42" s="333">
        <v>1800</v>
      </c>
      <c r="D42" s="334">
        <v>1600</v>
      </c>
      <c r="E42" s="335">
        <v>1750</v>
      </c>
      <c r="F42" s="335">
        <v>1600</v>
      </c>
    </row>
    <row r="43" spans="1:6" ht="12.75" customHeight="1">
      <c r="A43" s="325">
        <v>40</v>
      </c>
      <c r="B43" s="337" t="s">
        <v>330</v>
      </c>
      <c r="C43" s="334">
        <v>1570</v>
      </c>
      <c r="D43" s="338">
        <v>1570</v>
      </c>
      <c r="E43" s="335">
        <v>1650</v>
      </c>
      <c r="F43" s="335">
        <v>1553</v>
      </c>
    </row>
    <row r="44" spans="1:6" ht="12.75" customHeight="1">
      <c r="A44" s="325">
        <v>41</v>
      </c>
      <c r="B44" s="337" t="s">
        <v>331</v>
      </c>
      <c r="C44" s="334">
        <v>1863.3333333333333</v>
      </c>
      <c r="D44" s="338">
        <v>1690</v>
      </c>
      <c r="E44" s="335">
        <v>1890</v>
      </c>
      <c r="F44" s="335">
        <v>1813</v>
      </c>
    </row>
    <row r="45" spans="1:6" ht="12.75" customHeight="1">
      <c r="A45" s="325">
        <v>42</v>
      </c>
      <c r="B45" s="337" t="s">
        <v>332</v>
      </c>
      <c r="C45" s="334">
        <v>1890</v>
      </c>
      <c r="D45" s="338">
        <v>1790</v>
      </c>
      <c r="E45" s="339">
        <v>1910</v>
      </c>
      <c r="F45" s="335">
        <v>1910</v>
      </c>
    </row>
    <row r="46" spans="1:6" ht="12.75" customHeight="1">
      <c r="C46" s="340"/>
    </row>
    <row r="47" spans="1:6" ht="12.75" customHeight="1">
      <c r="C47" s="340"/>
    </row>
  </sheetData>
  <mergeCells count="1">
    <mergeCell ref="A1:F1"/>
  </mergeCells>
  <conditionalFormatting sqref="E23:E42 D43 E14:E21 E2:E12 B2:B42 A1:A45 C2:D3 C4:C16 C18:C47">
    <cfRule type="cellIs" dxfId="0" priority="1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V38"/>
  <sheetViews>
    <sheetView workbookViewId="0">
      <selection activeCell="H12" sqref="H12"/>
    </sheetView>
  </sheetViews>
  <sheetFormatPr defaultRowHeight="15"/>
  <cols>
    <col min="1" max="7" width="9.140625" style="341"/>
    <col min="8" max="8" width="32.140625" style="341" customWidth="1"/>
    <col min="9" max="9" width="9.140625" style="341" customWidth="1"/>
    <col min="10" max="10" width="3.140625" style="341" customWidth="1"/>
    <col min="11" max="11" width="4.5703125" style="341" customWidth="1"/>
    <col min="12" max="12" width="7.140625" style="345" customWidth="1"/>
    <col min="13" max="13" width="5.7109375" style="345" customWidth="1"/>
    <col min="14" max="18" width="5.7109375" style="32" customWidth="1"/>
    <col min="19" max="21" width="5.7109375" style="341" customWidth="1"/>
    <col min="22" max="22" width="6.5703125" style="341" customWidth="1"/>
    <col min="23" max="263" width="9.140625" style="341"/>
    <col min="264" max="264" width="32.140625" style="341" customWidth="1"/>
    <col min="265" max="265" width="9.140625" style="341" customWidth="1"/>
    <col min="266" max="266" width="3.140625" style="341" customWidth="1"/>
    <col min="267" max="267" width="4.5703125" style="341" customWidth="1"/>
    <col min="268" max="268" width="7.140625" style="341" customWidth="1"/>
    <col min="269" max="277" width="5.7109375" style="341" customWidth="1"/>
    <col min="278" max="278" width="6.5703125" style="341" customWidth="1"/>
    <col min="279" max="519" width="9.140625" style="341"/>
    <col min="520" max="520" width="32.140625" style="341" customWidth="1"/>
    <col min="521" max="521" width="9.140625" style="341" customWidth="1"/>
    <col min="522" max="522" width="3.140625" style="341" customWidth="1"/>
    <col min="523" max="523" width="4.5703125" style="341" customWidth="1"/>
    <col min="524" max="524" width="7.140625" style="341" customWidth="1"/>
    <col min="525" max="533" width="5.7109375" style="341" customWidth="1"/>
    <col min="534" max="534" width="6.5703125" style="341" customWidth="1"/>
    <col min="535" max="775" width="9.140625" style="341"/>
    <col min="776" max="776" width="32.140625" style="341" customWidth="1"/>
    <col min="777" max="777" width="9.140625" style="341" customWidth="1"/>
    <col min="778" max="778" width="3.140625" style="341" customWidth="1"/>
    <col min="779" max="779" width="4.5703125" style="341" customWidth="1"/>
    <col min="780" max="780" width="7.140625" style="341" customWidth="1"/>
    <col min="781" max="789" width="5.7109375" style="341" customWidth="1"/>
    <col min="790" max="790" width="6.5703125" style="341" customWidth="1"/>
    <col min="791" max="1031" width="9.140625" style="341"/>
    <col min="1032" max="1032" width="32.140625" style="341" customWidth="1"/>
    <col min="1033" max="1033" width="9.140625" style="341" customWidth="1"/>
    <col min="1034" max="1034" width="3.140625" style="341" customWidth="1"/>
    <col min="1035" max="1035" width="4.5703125" style="341" customWidth="1"/>
    <col min="1036" max="1036" width="7.140625" style="341" customWidth="1"/>
    <col min="1037" max="1045" width="5.7109375" style="341" customWidth="1"/>
    <col min="1046" max="1046" width="6.5703125" style="341" customWidth="1"/>
    <col min="1047" max="1287" width="9.140625" style="341"/>
    <col min="1288" max="1288" width="32.140625" style="341" customWidth="1"/>
    <col min="1289" max="1289" width="9.140625" style="341" customWidth="1"/>
    <col min="1290" max="1290" width="3.140625" style="341" customWidth="1"/>
    <col min="1291" max="1291" width="4.5703125" style="341" customWidth="1"/>
    <col min="1292" max="1292" width="7.140625" style="341" customWidth="1"/>
    <col min="1293" max="1301" width="5.7109375" style="341" customWidth="1"/>
    <col min="1302" max="1302" width="6.5703125" style="341" customWidth="1"/>
    <col min="1303" max="1543" width="9.140625" style="341"/>
    <col min="1544" max="1544" width="32.140625" style="341" customWidth="1"/>
    <col min="1545" max="1545" width="9.140625" style="341" customWidth="1"/>
    <col min="1546" max="1546" width="3.140625" style="341" customWidth="1"/>
    <col min="1547" max="1547" width="4.5703125" style="341" customWidth="1"/>
    <col min="1548" max="1548" width="7.140625" style="341" customWidth="1"/>
    <col min="1549" max="1557" width="5.7109375" style="341" customWidth="1"/>
    <col min="1558" max="1558" width="6.5703125" style="341" customWidth="1"/>
    <col min="1559" max="1799" width="9.140625" style="341"/>
    <col min="1800" max="1800" width="32.140625" style="341" customWidth="1"/>
    <col min="1801" max="1801" width="9.140625" style="341" customWidth="1"/>
    <col min="1802" max="1802" width="3.140625" style="341" customWidth="1"/>
    <col min="1803" max="1803" width="4.5703125" style="341" customWidth="1"/>
    <col min="1804" max="1804" width="7.140625" style="341" customWidth="1"/>
    <col min="1805" max="1813" width="5.7109375" style="341" customWidth="1"/>
    <col min="1814" max="1814" width="6.5703125" style="341" customWidth="1"/>
    <col min="1815" max="2055" width="9.140625" style="341"/>
    <col min="2056" max="2056" width="32.140625" style="341" customWidth="1"/>
    <col min="2057" max="2057" width="9.140625" style="341" customWidth="1"/>
    <col min="2058" max="2058" width="3.140625" style="341" customWidth="1"/>
    <col min="2059" max="2059" width="4.5703125" style="341" customWidth="1"/>
    <col min="2060" max="2060" width="7.140625" style="341" customWidth="1"/>
    <col min="2061" max="2069" width="5.7109375" style="341" customWidth="1"/>
    <col min="2070" max="2070" width="6.5703125" style="341" customWidth="1"/>
    <col min="2071" max="2311" width="9.140625" style="341"/>
    <col min="2312" max="2312" width="32.140625" style="341" customWidth="1"/>
    <col min="2313" max="2313" width="9.140625" style="341" customWidth="1"/>
    <col min="2314" max="2314" width="3.140625" style="341" customWidth="1"/>
    <col min="2315" max="2315" width="4.5703125" style="341" customWidth="1"/>
    <col min="2316" max="2316" width="7.140625" style="341" customWidth="1"/>
    <col min="2317" max="2325" width="5.7109375" style="341" customWidth="1"/>
    <col min="2326" max="2326" width="6.5703125" style="341" customWidth="1"/>
    <col min="2327" max="2567" width="9.140625" style="341"/>
    <col min="2568" max="2568" width="32.140625" style="341" customWidth="1"/>
    <col min="2569" max="2569" width="9.140625" style="341" customWidth="1"/>
    <col min="2570" max="2570" width="3.140625" style="341" customWidth="1"/>
    <col min="2571" max="2571" width="4.5703125" style="341" customWidth="1"/>
    <col min="2572" max="2572" width="7.140625" style="341" customWidth="1"/>
    <col min="2573" max="2581" width="5.7109375" style="341" customWidth="1"/>
    <col min="2582" max="2582" width="6.5703125" style="341" customWidth="1"/>
    <col min="2583" max="2823" width="9.140625" style="341"/>
    <col min="2824" max="2824" width="32.140625" style="341" customWidth="1"/>
    <col min="2825" max="2825" width="9.140625" style="341" customWidth="1"/>
    <col min="2826" max="2826" width="3.140625" style="341" customWidth="1"/>
    <col min="2827" max="2827" width="4.5703125" style="341" customWidth="1"/>
    <col min="2828" max="2828" width="7.140625" style="341" customWidth="1"/>
    <col min="2829" max="2837" width="5.7109375" style="341" customWidth="1"/>
    <col min="2838" max="2838" width="6.5703125" style="341" customWidth="1"/>
    <col min="2839" max="3079" width="9.140625" style="341"/>
    <col min="3080" max="3080" width="32.140625" style="341" customWidth="1"/>
    <col min="3081" max="3081" width="9.140625" style="341" customWidth="1"/>
    <col min="3082" max="3082" width="3.140625" style="341" customWidth="1"/>
    <col min="3083" max="3083" width="4.5703125" style="341" customWidth="1"/>
    <col min="3084" max="3084" width="7.140625" style="341" customWidth="1"/>
    <col min="3085" max="3093" width="5.7109375" style="341" customWidth="1"/>
    <col min="3094" max="3094" width="6.5703125" style="341" customWidth="1"/>
    <col min="3095" max="3335" width="9.140625" style="341"/>
    <col min="3336" max="3336" width="32.140625" style="341" customWidth="1"/>
    <col min="3337" max="3337" width="9.140625" style="341" customWidth="1"/>
    <col min="3338" max="3338" width="3.140625" style="341" customWidth="1"/>
    <col min="3339" max="3339" width="4.5703125" style="341" customWidth="1"/>
    <col min="3340" max="3340" width="7.140625" style="341" customWidth="1"/>
    <col min="3341" max="3349" width="5.7109375" style="341" customWidth="1"/>
    <col min="3350" max="3350" width="6.5703125" style="341" customWidth="1"/>
    <col min="3351" max="3591" width="9.140625" style="341"/>
    <col min="3592" max="3592" width="32.140625" style="341" customWidth="1"/>
    <col min="3593" max="3593" width="9.140625" style="341" customWidth="1"/>
    <col min="3594" max="3594" width="3.140625" style="341" customWidth="1"/>
    <col min="3595" max="3595" width="4.5703125" style="341" customWidth="1"/>
    <col min="3596" max="3596" width="7.140625" style="341" customWidth="1"/>
    <col min="3597" max="3605" width="5.7109375" style="341" customWidth="1"/>
    <col min="3606" max="3606" width="6.5703125" style="341" customWidth="1"/>
    <col min="3607" max="3847" width="9.140625" style="341"/>
    <col min="3848" max="3848" width="32.140625" style="341" customWidth="1"/>
    <col min="3849" max="3849" width="9.140625" style="341" customWidth="1"/>
    <col min="3850" max="3850" width="3.140625" style="341" customWidth="1"/>
    <col min="3851" max="3851" width="4.5703125" style="341" customWidth="1"/>
    <col min="3852" max="3852" width="7.140625" style="341" customWidth="1"/>
    <col min="3853" max="3861" width="5.7109375" style="341" customWidth="1"/>
    <col min="3862" max="3862" width="6.5703125" style="341" customWidth="1"/>
    <col min="3863" max="4103" width="9.140625" style="341"/>
    <col min="4104" max="4104" width="32.140625" style="341" customWidth="1"/>
    <col min="4105" max="4105" width="9.140625" style="341" customWidth="1"/>
    <col min="4106" max="4106" width="3.140625" style="341" customWidth="1"/>
    <col min="4107" max="4107" width="4.5703125" style="341" customWidth="1"/>
    <col min="4108" max="4108" width="7.140625" style="341" customWidth="1"/>
    <col min="4109" max="4117" width="5.7109375" style="341" customWidth="1"/>
    <col min="4118" max="4118" width="6.5703125" style="341" customWidth="1"/>
    <col min="4119" max="4359" width="9.140625" style="341"/>
    <col min="4360" max="4360" width="32.140625" style="341" customWidth="1"/>
    <col min="4361" max="4361" width="9.140625" style="341" customWidth="1"/>
    <col min="4362" max="4362" width="3.140625" style="341" customWidth="1"/>
    <col min="4363" max="4363" width="4.5703125" style="341" customWidth="1"/>
    <col min="4364" max="4364" width="7.140625" style="341" customWidth="1"/>
    <col min="4365" max="4373" width="5.7109375" style="341" customWidth="1"/>
    <col min="4374" max="4374" width="6.5703125" style="341" customWidth="1"/>
    <col min="4375" max="4615" width="9.140625" style="341"/>
    <col min="4616" max="4616" width="32.140625" style="341" customWidth="1"/>
    <col min="4617" max="4617" width="9.140625" style="341" customWidth="1"/>
    <col min="4618" max="4618" width="3.140625" style="341" customWidth="1"/>
    <col min="4619" max="4619" width="4.5703125" style="341" customWidth="1"/>
    <col min="4620" max="4620" width="7.140625" style="341" customWidth="1"/>
    <col min="4621" max="4629" width="5.7109375" style="341" customWidth="1"/>
    <col min="4630" max="4630" width="6.5703125" style="341" customWidth="1"/>
    <col min="4631" max="4871" width="9.140625" style="341"/>
    <col min="4872" max="4872" width="32.140625" style="341" customWidth="1"/>
    <col min="4873" max="4873" width="9.140625" style="341" customWidth="1"/>
    <col min="4874" max="4874" width="3.140625" style="341" customWidth="1"/>
    <col min="4875" max="4875" width="4.5703125" style="341" customWidth="1"/>
    <col min="4876" max="4876" width="7.140625" style="341" customWidth="1"/>
    <col min="4877" max="4885" width="5.7109375" style="341" customWidth="1"/>
    <col min="4886" max="4886" width="6.5703125" style="341" customWidth="1"/>
    <col min="4887" max="5127" width="9.140625" style="341"/>
    <col min="5128" max="5128" width="32.140625" style="341" customWidth="1"/>
    <col min="5129" max="5129" width="9.140625" style="341" customWidth="1"/>
    <col min="5130" max="5130" width="3.140625" style="341" customWidth="1"/>
    <col min="5131" max="5131" width="4.5703125" style="341" customWidth="1"/>
    <col min="5132" max="5132" width="7.140625" style="341" customWidth="1"/>
    <col min="5133" max="5141" width="5.7109375" style="341" customWidth="1"/>
    <col min="5142" max="5142" width="6.5703125" style="341" customWidth="1"/>
    <col min="5143" max="5383" width="9.140625" style="341"/>
    <col min="5384" max="5384" width="32.140625" style="341" customWidth="1"/>
    <col min="5385" max="5385" width="9.140625" style="341" customWidth="1"/>
    <col min="5386" max="5386" width="3.140625" style="341" customWidth="1"/>
    <col min="5387" max="5387" width="4.5703125" style="341" customWidth="1"/>
    <col min="5388" max="5388" width="7.140625" style="341" customWidth="1"/>
    <col min="5389" max="5397" width="5.7109375" style="341" customWidth="1"/>
    <col min="5398" max="5398" width="6.5703125" style="341" customWidth="1"/>
    <col min="5399" max="5639" width="9.140625" style="341"/>
    <col min="5640" max="5640" width="32.140625" style="341" customWidth="1"/>
    <col min="5641" max="5641" width="9.140625" style="341" customWidth="1"/>
    <col min="5642" max="5642" width="3.140625" style="341" customWidth="1"/>
    <col min="5643" max="5643" width="4.5703125" style="341" customWidth="1"/>
    <col min="5644" max="5644" width="7.140625" style="341" customWidth="1"/>
    <col min="5645" max="5653" width="5.7109375" style="341" customWidth="1"/>
    <col min="5654" max="5654" width="6.5703125" style="341" customWidth="1"/>
    <col min="5655" max="5895" width="9.140625" style="341"/>
    <col min="5896" max="5896" width="32.140625" style="341" customWidth="1"/>
    <col min="5897" max="5897" width="9.140625" style="341" customWidth="1"/>
    <col min="5898" max="5898" width="3.140625" style="341" customWidth="1"/>
    <col min="5899" max="5899" width="4.5703125" style="341" customWidth="1"/>
    <col min="5900" max="5900" width="7.140625" style="341" customWidth="1"/>
    <col min="5901" max="5909" width="5.7109375" style="341" customWidth="1"/>
    <col min="5910" max="5910" width="6.5703125" style="341" customWidth="1"/>
    <col min="5911" max="6151" width="9.140625" style="341"/>
    <col min="6152" max="6152" width="32.140625" style="341" customWidth="1"/>
    <col min="6153" max="6153" width="9.140625" style="341" customWidth="1"/>
    <col min="6154" max="6154" width="3.140625" style="341" customWidth="1"/>
    <col min="6155" max="6155" width="4.5703125" style="341" customWidth="1"/>
    <col min="6156" max="6156" width="7.140625" style="341" customWidth="1"/>
    <col min="6157" max="6165" width="5.7109375" style="341" customWidth="1"/>
    <col min="6166" max="6166" width="6.5703125" style="341" customWidth="1"/>
    <col min="6167" max="6407" width="9.140625" style="341"/>
    <col min="6408" max="6408" width="32.140625" style="341" customWidth="1"/>
    <col min="6409" max="6409" width="9.140625" style="341" customWidth="1"/>
    <col min="6410" max="6410" width="3.140625" style="341" customWidth="1"/>
    <col min="6411" max="6411" width="4.5703125" style="341" customWidth="1"/>
    <col min="6412" max="6412" width="7.140625" style="341" customWidth="1"/>
    <col min="6413" max="6421" width="5.7109375" style="341" customWidth="1"/>
    <col min="6422" max="6422" width="6.5703125" style="341" customWidth="1"/>
    <col min="6423" max="6663" width="9.140625" style="341"/>
    <col min="6664" max="6664" width="32.140625" style="341" customWidth="1"/>
    <col min="6665" max="6665" width="9.140625" style="341" customWidth="1"/>
    <col min="6666" max="6666" width="3.140625" style="341" customWidth="1"/>
    <col min="6667" max="6667" width="4.5703125" style="341" customWidth="1"/>
    <col min="6668" max="6668" width="7.140625" style="341" customWidth="1"/>
    <col min="6669" max="6677" width="5.7109375" style="341" customWidth="1"/>
    <col min="6678" max="6678" width="6.5703125" style="341" customWidth="1"/>
    <col min="6679" max="6919" width="9.140625" style="341"/>
    <col min="6920" max="6920" width="32.140625" style="341" customWidth="1"/>
    <col min="6921" max="6921" width="9.140625" style="341" customWidth="1"/>
    <col min="6922" max="6922" width="3.140625" style="341" customWidth="1"/>
    <col min="6923" max="6923" width="4.5703125" style="341" customWidth="1"/>
    <col min="6924" max="6924" width="7.140625" style="341" customWidth="1"/>
    <col min="6925" max="6933" width="5.7109375" style="341" customWidth="1"/>
    <col min="6934" max="6934" width="6.5703125" style="341" customWidth="1"/>
    <col min="6935" max="7175" width="9.140625" style="341"/>
    <col min="7176" max="7176" width="32.140625" style="341" customWidth="1"/>
    <col min="7177" max="7177" width="9.140625" style="341" customWidth="1"/>
    <col min="7178" max="7178" width="3.140625" style="341" customWidth="1"/>
    <col min="7179" max="7179" width="4.5703125" style="341" customWidth="1"/>
    <col min="7180" max="7180" width="7.140625" style="341" customWidth="1"/>
    <col min="7181" max="7189" width="5.7109375" style="341" customWidth="1"/>
    <col min="7190" max="7190" width="6.5703125" style="341" customWidth="1"/>
    <col min="7191" max="7431" width="9.140625" style="341"/>
    <col min="7432" max="7432" width="32.140625" style="341" customWidth="1"/>
    <col min="7433" max="7433" width="9.140625" style="341" customWidth="1"/>
    <col min="7434" max="7434" width="3.140625" style="341" customWidth="1"/>
    <col min="7435" max="7435" width="4.5703125" style="341" customWidth="1"/>
    <col min="7436" max="7436" width="7.140625" style="341" customWidth="1"/>
    <col min="7437" max="7445" width="5.7109375" style="341" customWidth="1"/>
    <col min="7446" max="7446" width="6.5703125" style="341" customWidth="1"/>
    <col min="7447" max="7687" width="9.140625" style="341"/>
    <col min="7688" max="7688" width="32.140625" style="341" customWidth="1"/>
    <col min="7689" max="7689" width="9.140625" style="341" customWidth="1"/>
    <col min="7690" max="7690" width="3.140625" style="341" customWidth="1"/>
    <col min="7691" max="7691" width="4.5703125" style="341" customWidth="1"/>
    <col min="7692" max="7692" width="7.140625" style="341" customWidth="1"/>
    <col min="7693" max="7701" width="5.7109375" style="341" customWidth="1"/>
    <col min="7702" max="7702" width="6.5703125" style="341" customWidth="1"/>
    <col min="7703" max="7943" width="9.140625" style="341"/>
    <col min="7944" max="7944" width="32.140625" style="341" customWidth="1"/>
    <col min="7945" max="7945" width="9.140625" style="341" customWidth="1"/>
    <col min="7946" max="7946" width="3.140625" style="341" customWidth="1"/>
    <col min="7947" max="7947" width="4.5703125" style="341" customWidth="1"/>
    <col min="7948" max="7948" width="7.140625" style="341" customWidth="1"/>
    <col min="7949" max="7957" width="5.7109375" style="341" customWidth="1"/>
    <col min="7958" max="7958" width="6.5703125" style="341" customWidth="1"/>
    <col min="7959" max="8199" width="9.140625" style="341"/>
    <col min="8200" max="8200" width="32.140625" style="341" customWidth="1"/>
    <col min="8201" max="8201" width="9.140625" style="341" customWidth="1"/>
    <col min="8202" max="8202" width="3.140625" style="341" customWidth="1"/>
    <col min="8203" max="8203" width="4.5703125" style="341" customWidth="1"/>
    <col min="8204" max="8204" width="7.140625" style="341" customWidth="1"/>
    <col min="8205" max="8213" width="5.7109375" style="341" customWidth="1"/>
    <col min="8214" max="8214" width="6.5703125" style="341" customWidth="1"/>
    <col min="8215" max="8455" width="9.140625" style="341"/>
    <col min="8456" max="8456" width="32.140625" style="341" customWidth="1"/>
    <col min="8457" max="8457" width="9.140625" style="341" customWidth="1"/>
    <col min="8458" max="8458" width="3.140625" style="341" customWidth="1"/>
    <col min="8459" max="8459" width="4.5703125" style="341" customWidth="1"/>
    <col min="8460" max="8460" width="7.140625" style="341" customWidth="1"/>
    <col min="8461" max="8469" width="5.7109375" style="341" customWidth="1"/>
    <col min="8470" max="8470" width="6.5703125" style="341" customWidth="1"/>
    <col min="8471" max="8711" width="9.140625" style="341"/>
    <col min="8712" max="8712" width="32.140625" style="341" customWidth="1"/>
    <col min="8713" max="8713" width="9.140625" style="341" customWidth="1"/>
    <col min="8714" max="8714" width="3.140625" style="341" customWidth="1"/>
    <col min="8715" max="8715" width="4.5703125" style="341" customWidth="1"/>
    <col min="8716" max="8716" width="7.140625" style="341" customWidth="1"/>
    <col min="8717" max="8725" width="5.7109375" style="341" customWidth="1"/>
    <col min="8726" max="8726" width="6.5703125" style="341" customWidth="1"/>
    <col min="8727" max="8967" width="9.140625" style="341"/>
    <col min="8968" max="8968" width="32.140625" style="341" customWidth="1"/>
    <col min="8969" max="8969" width="9.140625" style="341" customWidth="1"/>
    <col min="8970" max="8970" width="3.140625" style="341" customWidth="1"/>
    <col min="8971" max="8971" width="4.5703125" style="341" customWidth="1"/>
    <col min="8972" max="8972" width="7.140625" style="341" customWidth="1"/>
    <col min="8973" max="8981" width="5.7109375" style="341" customWidth="1"/>
    <col min="8982" max="8982" width="6.5703125" style="341" customWidth="1"/>
    <col min="8983" max="9223" width="9.140625" style="341"/>
    <col min="9224" max="9224" width="32.140625" style="341" customWidth="1"/>
    <col min="9225" max="9225" width="9.140625" style="341" customWidth="1"/>
    <col min="9226" max="9226" width="3.140625" style="341" customWidth="1"/>
    <col min="9227" max="9227" width="4.5703125" style="341" customWidth="1"/>
    <col min="9228" max="9228" width="7.140625" style="341" customWidth="1"/>
    <col min="9229" max="9237" width="5.7109375" style="341" customWidth="1"/>
    <col min="9238" max="9238" width="6.5703125" style="341" customWidth="1"/>
    <col min="9239" max="9479" width="9.140625" style="341"/>
    <col min="9480" max="9480" width="32.140625" style="341" customWidth="1"/>
    <col min="9481" max="9481" width="9.140625" style="341" customWidth="1"/>
    <col min="9482" max="9482" width="3.140625" style="341" customWidth="1"/>
    <col min="9483" max="9483" width="4.5703125" style="341" customWidth="1"/>
    <col min="9484" max="9484" width="7.140625" style="341" customWidth="1"/>
    <col min="9485" max="9493" width="5.7109375" style="341" customWidth="1"/>
    <col min="9494" max="9494" width="6.5703125" style="341" customWidth="1"/>
    <col min="9495" max="9735" width="9.140625" style="341"/>
    <col min="9736" max="9736" width="32.140625" style="341" customWidth="1"/>
    <col min="9737" max="9737" width="9.140625" style="341" customWidth="1"/>
    <col min="9738" max="9738" width="3.140625" style="341" customWidth="1"/>
    <col min="9739" max="9739" width="4.5703125" style="341" customWidth="1"/>
    <col min="9740" max="9740" width="7.140625" style="341" customWidth="1"/>
    <col min="9741" max="9749" width="5.7109375" style="341" customWidth="1"/>
    <col min="9750" max="9750" width="6.5703125" style="341" customWidth="1"/>
    <col min="9751" max="9991" width="9.140625" style="341"/>
    <col min="9992" max="9992" width="32.140625" style="341" customWidth="1"/>
    <col min="9993" max="9993" width="9.140625" style="341" customWidth="1"/>
    <col min="9994" max="9994" width="3.140625" style="341" customWidth="1"/>
    <col min="9995" max="9995" width="4.5703125" style="341" customWidth="1"/>
    <col min="9996" max="9996" width="7.140625" style="341" customWidth="1"/>
    <col min="9997" max="10005" width="5.7109375" style="341" customWidth="1"/>
    <col min="10006" max="10006" width="6.5703125" style="341" customWidth="1"/>
    <col min="10007" max="10247" width="9.140625" style="341"/>
    <col min="10248" max="10248" width="32.140625" style="341" customWidth="1"/>
    <col min="10249" max="10249" width="9.140625" style="341" customWidth="1"/>
    <col min="10250" max="10250" width="3.140625" style="341" customWidth="1"/>
    <col min="10251" max="10251" width="4.5703125" style="341" customWidth="1"/>
    <col min="10252" max="10252" width="7.140625" style="341" customWidth="1"/>
    <col min="10253" max="10261" width="5.7109375" style="341" customWidth="1"/>
    <col min="10262" max="10262" width="6.5703125" style="341" customWidth="1"/>
    <col min="10263" max="10503" width="9.140625" style="341"/>
    <col min="10504" max="10504" width="32.140625" style="341" customWidth="1"/>
    <col min="10505" max="10505" width="9.140625" style="341" customWidth="1"/>
    <col min="10506" max="10506" width="3.140625" style="341" customWidth="1"/>
    <col min="10507" max="10507" width="4.5703125" style="341" customWidth="1"/>
    <col min="10508" max="10508" width="7.140625" style="341" customWidth="1"/>
    <col min="10509" max="10517" width="5.7109375" style="341" customWidth="1"/>
    <col min="10518" max="10518" width="6.5703125" style="341" customWidth="1"/>
    <col min="10519" max="10759" width="9.140625" style="341"/>
    <col min="10760" max="10760" width="32.140625" style="341" customWidth="1"/>
    <col min="10761" max="10761" width="9.140625" style="341" customWidth="1"/>
    <col min="10762" max="10762" width="3.140625" style="341" customWidth="1"/>
    <col min="10763" max="10763" width="4.5703125" style="341" customWidth="1"/>
    <col min="10764" max="10764" width="7.140625" style="341" customWidth="1"/>
    <col min="10765" max="10773" width="5.7109375" style="341" customWidth="1"/>
    <col min="10774" max="10774" width="6.5703125" style="341" customWidth="1"/>
    <col min="10775" max="11015" width="9.140625" style="341"/>
    <col min="11016" max="11016" width="32.140625" style="341" customWidth="1"/>
    <col min="11017" max="11017" width="9.140625" style="341" customWidth="1"/>
    <col min="11018" max="11018" width="3.140625" style="341" customWidth="1"/>
    <col min="11019" max="11019" width="4.5703125" style="341" customWidth="1"/>
    <col min="11020" max="11020" width="7.140625" style="341" customWidth="1"/>
    <col min="11021" max="11029" width="5.7109375" style="341" customWidth="1"/>
    <col min="11030" max="11030" width="6.5703125" style="341" customWidth="1"/>
    <col min="11031" max="11271" width="9.140625" style="341"/>
    <col min="11272" max="11272" width="32.140625" style="341" customWidth="1"/>
    <col min="11273" max="11273" width="9.140625" style="341" customWidth="1"/>
    <col min="11274" max="11274" width="3.140625" style="341" customWidth="1"/>
    <col min="11275" max="11275" width="4.5703125" style="341" customWidth="1"/>
    <col min="11276" max="11276" width="7.140625" style="341" customWidth="1"/>
    <col min="11277" max="11285" width="5.7109375" style="341" customWidth="1"/>
    <col min="11286" max="11286" width="6.5703125" style="341" customWidth="1"/>
    <col min="11287" max="11527" width="9.140625" style="341"/>
    <col min="11528" max="11528" width="32.140625" style="341" customWidth="1"/>
    <col min="11529" max="11529" width="9.140625" style="341" customWidth="1"/>
    <col min="11530" max="11530" width="3.140625" style="341" customWidth="1"/>
    <col min="11531" max="11531" width="4.5703125" style="341" customWidth="1"/>
    <col min="11532" max="11532" width="7.140625" style="341" customWidth="1"/>
    <col min="11533" max="11541" width="5.7109375" style="341" customWidth="1"/>
    <col min="11542" max="11542" width="6.5703125" style="341" customWidth="1"/>
    <col min="11543" max="11783" width="9.140625" style="341"/>
    <col min="11784" max="11784" width="32.140625" style="341" customWidth="1"/>
    <col min="11785" max="11785" width="9.140625" style="341" customWidth="1"/>
    <col min="11786" max="11786" width="3.140625" style="341" customWidth="1"/>
    <col min="11787" max="11787" width="4.5703125" style="341" customWidth="1"/>
    <col min="11788" max="11788" width="7.140625" style="341" customWidth="1"/>
    <col min="11789" max="11797" width="5.7109375" style="341" customWidth="1"/>
    <col min="11798" max="11798" width="6.5703125" style="341" customWidth="1"/>
    <col min="11799" max="12039" width="9.140625" style="341"/>
    <col min="12040" max="12040" width="32.140625" style="341" customWidth="1"/>
    <col min="12041" max="12041" width="9.140625" style="341" customWidth="1"/>
    <col min="12042" max="12042" width="3.140625" style="341" customWidth="1"/>
    <col min="12043" max="12043" width="4.5703125" style="341" customWidth="1"/>
    <col min="12044" max="12044" width="7.140625" style="341" customWidth="1"/>
    <col min="12045" max="12053" width="5.7109375" style="341" customWidth="1"/>
    <col min="12054" max="12054" width="6.5703125" style="341" customWidth="1"/>
    <col min="12055" max="12295" width="9.140625" style="341"/>
    <col min="12296" max="12296" width="32.140625" style="341" customWidth="1"/>
    <col min="12297" max="12297" width="9.140625" style="341" customWidth="1"/>
    <col min="12298" max="12298" width="3.140625" style="341" customWidth="1"/>
    <col min="12299" max="12299" width="4.5703125" style="341" customWidth="1"/>
    <col min="12300" max="12300" width="7.140625" style="341" customWidth="1"/>
    <col min="12301" max="12309" width="5.7109375" style="341" customWidth="1"/>
    <col min="12310" max="12310" width="6.5703125" style="341" customWidth="1"/>
    <col min="12311" max="12551" width="9.140625" style="341"/>
    <col min="12552" max="12552" width="32.140625" style="341" customWidth="1"/>
    <col min="12553" max="12553" width="9.140625" style="341" customWidth="1"/>
    <col min="12554" max="12554" width="3.140625" style="341" customWidth="1"/>
    <col min="12555" max="12555" width="4.5703125" style="341" customWidth="1"/>
    <col min="12556" max="12556" width="7.140625" style="341" customWidth="1"/>
    <col min="12557" max="12565" width="5.7109375" style="341" customWidth="1"/>
    <col min="12566" max="12566" width="6.5703125" style="341" customWidth="1"/>
    <col min="12567" max="12807" width="9.140625" style="341"/>
    <col min="12808" max="12808" width="32.140625" style="341" customWidth="1"/>
    <col min="12809" max="12809" width="9.140625" style="341" customWidth="1"/>
    <col min="12810" max="12810" width="3.140625" style="341" customWidth="1"/>
    <col min="12811" max="12811" width="4.5703125" style="341" customWidth="1"/>
    <col min="12812" max="12812" width="7.140625" style="341" customWidth="1"/>
    <col min="12813" max="12821" width="5.7109375" style="341" customWidth="1"/>
    <col min="12822" max="12822" width="6.5703125" style="341" customWidth="1"/>
    <col min="12823" max="13063" width="9.140625" style="341"/>
    <col min="13064" max="13064" width="32.140625" style="341" customWidth="1"/>
    <col min="13065" max="13065" width="9.140625" style="341" customWidth="1"/>
    <col min="13066" max="13066" width="3.140625" style="341" customWidth="1"/>
    <col min="13067" max="13067" width="4.5703125" style="341" customWidth="1"/>
    <col min="13068" max="13068" width="7.140625" style="341" customWidth="1"/>
    <col min="13069" max="13077" width="5.7109375" style="341" customWidth="1"/>
    <col min="13078" max="13078" width="6.5703125" style="341" customWidth="1"/>
    <col min="13079" max="13319" width="9.140625" style="341"/>
    <col min="13320" max="13320" width="32.140625" style="341" customWidth="1"/>
    <col min="13321" max="13321" width="9.140625" style="341" customWidth="1"/>
    <col min="13322" max="13322" width="3.140625" style="341" customWidth="1"/>
    <col min="13323" max="13323" width="4.5703125" style="341" customWidth="1"/>
    <col min="13324" max="13324" width="7.140625" style="341" customWidth="1"/>
    <col min="13325" max="13333" width="5.7109375" style="341" customWidth="1"/>
    <col min="13334" max="13334" width="6.5703125" style="341" customWidth="1"/>
    <col min="13335" max="13575" width="9.140625" style="341"/>
    <col min="13576" max="13576" width="32.140625" style="341" customWidth="1"/>
    <col min="13577" max="13577" width="9.140625" style="341" customWidth="1"/>
    <col min="13578" max="13578" width="3.140625" style="341" customWidth="1"/>
    <col min="13579" max="13579" width="4.5703125" style="341" customWidth="1"/>
    <col min="13580" max="13580" width="7.140625" style="341" customWidth="1"/>
    <col min="13581" max="13589" width="5.7109375" style="341" customWidth="1"/>
    <col min="13590" max="13590" width="6.5703125" style="341" customWidth="1"/>
    <col min="13591" max="13831" width="9.140625" style="341"/>
    <col min="13832" max="13832" width="32.140625" style="341" customWidth="1"/>
    <col min="13833" max="13833" width="9.140625" style="341" customWidth="1"/>
    <col min="13834" max="13834" width="3.140625" style="341" customWidth="1"/>
    <col min="13835" max="13835" width="4.5703125" style="341" customWidth="1"/>
    <col min="13836" max="13836" width="7.140625" style="341" customWidth="1"/>
    <col min="13837" max="13845" width="5.7109375" style="341" customWidth="1"/>
    <col min="13846" max="13846" width="6.5703125" style="341" customWidth="1"/>
    <col min="13847" max="14087" width="9.140625" style="341"/>
    <col min="14088" max="14088" width="32.140625" style="341" customWidth="1"/>
    <col min="14089" max="14089" width="9.140625" style="341" customWidth="1"/>
    <col min="14090" max="14090" width="3.140625" style="341" customWidth="1"/>
    <col min="14091" max="14091" width="4.5703125" style="341" customWidth="1"/>
    <col min="14092" max="14092" width="7.140625" style="341" customWidth="1"/>
    <col min="14093" max="14101" width="5.7109375" style="341" customWidth="1"/>
    <col min="14102" max="14102" width="6.5703125" style="341" customWidth="1"/>
    <col min="14103" max="14343" width="9.140625" style="341"/>
    <col min="14344" max="14344" width="32.140625" style="341" customWidth="1"/>
    <col min="14345" max="14345" width="9.140625" style="341" customWidth="1"/>
    <col min="14346" max="14346" width="3.140625" style="341" customWidth="1"/>
    <col min="14347" max="14347" width="4.5703125" style="341" customWidth="1"/>
    <col min="14348" max="14348" width="7.140625" style="341" customWidth="1"/>
    <col min="14349" max="14357" width="5.7109375" style="341" customWidth="1"/>
    <col min="14358" max="14358" width="6.5703125" style="341" customWidth="1"/>
    <col min="14359" max="14599" width="9.140625" style="341"/>
    <col min="14600" max="14600" width="32.140625" style="341" customWidth="1"/>
    <col min="14601" max="14601" width="9.140625" style="341" customWidth="1"/>
    <col min="14602" max="14602" width="3.140625" style="341" customWidth="1"/>
    <col min="14603" max="14603" width="4.5703125" style="341" customWidth="1"/>
    <col min="14604" max="14604" width="7.140625" style="341" customWidth="1"/>
    <col min="14605" max="14613" width="5.7109375" style="341" customWidth="1"/>
    <col min="14614" max="14614" width="6.5703125" style="341" customWidth="1"/>
    <col min="14615" max="14855" width="9.140625" style="341"/>
    <col min="14856" max="14856" width="32.140625" style="341" customWidth="1"/>
    <col min="14857" max="14857" width="9.140625" style="341" customWidth="1"/>
    <col min="14858" max="14858" width="3.140625" style="341" customWidth="1"/>
    <col min="14859" max="14859" width="4.5703125" style="341" customWidth="1"/>
    <col min="14860" max="14860" width="7.140625" style="341" customWidth="1"/>
    <col min="14861" max="14869" width="5.7109375" style="341" customWidth="1"/>
    <col min="14870" max="14870" width="6.5703125" style="341" customWidth="1"/>
    <col min="14871" max="15111" width="9.140625" style="341"/>
    <col min="15112" max="15112" width="32.140625" style="341" customWidth="1"/>
    <col min="15113" max="15113" width="9.140625" style="341" customWidth="1"/>
    <col min="15114" max="15114" width="3.140625" style="341" customWidth="1"/>
    <col min="15115" max="15115" width="4.5703125" style="341" customWidth="1"/>
    <col min="15116" max="15116" width="7.140625" style="341" customWidth="1"/>
    <col min="15117" max="15125" width="5.7109375" style="341" customWidth="1"/>
    <col min="15126" max="15126" width="6.5703125" style="341" customWidth="1"/>
    <col min="15127" max="15367" width="9.140625" style="341"/>
    <col min="15368" max="15368" width="32.140625" style="341" customWidth="1"/>
    <col min="15369" max="15369" width="9.140625" style="341" customWidth="1"/>
    <col min="15370" max="15370" width="3.140625" style="341" customWidth="1"/>
    <col min="15371" max="15371" width="4.5703125" style="341" customWidth="1"/>
    <col min="15372" max="15372" width="7.140625" style="341" customWidth="1"/>
    <col min="15373" max="15381" width="5.7109375" style="341" customWidth="1"/>
    <col min="15382" max="15382" width="6.5703125" style="341" customWidth="1"/>
    <col min="15383" max="15623" width="9.140625" style="341"/>
    <col min="15624" max="15624" width="32.140625" style="341" customWidth="1"/>
    <col min="15625" max="15625" width="9.140625" style="341" customWidth="1"/>
    <col min="15626" max="15626" width="3.140625" style="341" customWidth="1"/>
    <col min="15627" max="15627" width="4.5703125" style="341" customWidth="1"/>
    <col min="15628" max="15628" width="7.140625" style="341" customWidth="1"/>
    <col min="15629" max="15637" width="5.7109375" style="341" customWidth="1"/>
    <col min="15638" max="15638" width="6.5703125" style="341" customWidth="1"/>
    <col min="15639" max="15879" width="9.140625" style="341"/>
    <col min="15880" max="15880" width="32.140625" style="341" customWidth="1"/>
    <col min="15881" max="15881" width="9.140625" style="341" customWidth="1"/>
    <col min="15882" max="15882" width="3.140625" style="341" customWidth="1"/>
    <col min="15883" max="15883" width="4.5703125" style="341" customWidth="1"/>
    <col min="15884" max="15884" width="7.140625" style="341" customWidth="1"/>
    <col min="15885" max="15893" width="5.7109375" style="341" customWidth="1"/>
    <col min="15894" max="15894" width="6.5703125" style="341" customWidth="1"/>
    <col min="15895" max="16135" width="9.140625" style="341"/>
    <col min="16136" max="16136" width="32.140625" style="341" customWidth="1"/>
    <col min="16137" max="16137" width="9.140625" style="341" customWidth="1"/>
    <col min="16138" max="16138" width="3.140625" style="341" customWidth="1"/>
    <col min="16139" max="16139" width="4.5703125" style="341" customWidth="1"/>
    <col min="16140" max="16140" width="7.140625" style="341" customWidth="1"/>
    <col min="16141" max="16149" width="5.7109375" style="341" customWidth="1"/>
    <col min="16150" max="16150" width="6.5703125" style="341" customWidth="1"/>
    <col min="16151" max="16384" width="9.140625" style="341"/>
  </cols>
  <sheetData>
    <row r="4" spans="9:22">
      <c r="I4" s="342" t="s">
        <v>333</v>
      </c>
      <c r="J4" s="342"/>
      <c r="K4" s="342"/>
      <c r="L4" s="342"/>
      <c r="M4" s="342"/>
      <c r="N4" s="342"/>
      <c r="O4" s="343"/>
      <c r="P4" s="343"/>
      <c r="Q4" s="343"/>
      <c r="R4" s="343"/>
      <c r="S4" s="343"/>
      <c r="T4" s="343"/>
      <c r="U4" s="343"/>
      <c r="V4" s="343"/>
    </row>
    <row r="5" spans="9:22">
      <c r="I5" s="344"/>
      <c r="J5" s="344"/>
      <c r="K5" s="344"/>
    </row>
    <row r="6" spans="9:22" ht="12.75" customHeight="1">
      <c r="I6" s="346"/>
      <c r="J6" s="346"/>
      <c r="K6" s="347" t="s">
        <v>334</v>
      </c>
      <c r="L6" s="348" t="s">
        <v>335</v>
      </c>
      <c r="M6" s="349" t="s">
        <v>336</v>
      </c>
      <c r="N6" s="350"/>
      <c r="O6" s="350"/>
      <c r="P6" s="350"/>
      <c r="Q6" s="350"/>
      <c r="R6" s="350"/>
      <c r="S6" s="351"/>
      <c r="T6" s="351"/>
      <c r="U6" s="351"/>
      <c r="V6" s="352"/>
    </row>
    <row r="7" spans="9:22" ht="31.5" customHeight="1">
      <c r="I7" s="346"/>
      <c r="J7" s="346"/>
      <c r="K7" s="347"/>
      <c r="L7" s="348"/>
      <c r="M7" s="353" t="s">
        <v>337</v>
      </c>
      <c r="N7" s="353" t="s">
        <v>338</v>
      </c>
      <c r="O7" s="353" t="s">
        <v>339</v>
      </c>
      <c r="P7" s="353" t="s">
        <v>340</v>
      </c>
      <c r="Q7" s="353" t="s">
        <v>341</v>
      </c>
      <c r="R7" s="353" t="s">
        <v>342</v>
      </c>
      <c r="S7" s="353" t="s">
        <v>343</v>
      </c>
      <c r="T7" s="353" t="s">
        <v>344</v>
      </c>
      <c r="U7" s="353" t="s">
        <v>345</v>
      </c>
      <c r="V7" s="353" t="s">
        <v>346</v>
      </c>
    </row>
    <row r="8" spans="9:22" ht="14.25" customHeight="1">
      <c r="I8" s="354" t="s">
        <v>347</v>
      </c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</row>
    <row r="9" spans="9:22" ht="14.25" customHeight="1">
      <c r="I9" s="354" t="s">
        <v>348</v>
      </c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</row>
    <row r="10" spans="9:22" ht="14.25" customHeight="1">
      <c r="I10" s="355" t="s">
        <v>349</v>
      </c>
      <c r="J10" s="325" t="s">
        <v>350</v>
      </c>
      <c r="K10" s="325" t="s">
        <v>351</v>
      </c>
      <c r="L10" s="356">
        <v>1257.6923000000002</v>
      </c>
      <c r="M10" s="357">
        <v>1257.6923000000002</v>
      </c>
      <c r="N10" s="357">
        <v>1257.6923000000002</v>
      </c>
      <c r="O10" s="357">
        <v>1374.1818000000001</v>
      </c>
      <c r="P10" s="357">
        <v>1374.1818000000001</v>
      </c>
      <c r="Q10" s="357">
        <v>1374.1818000000001</v>
      </c>
      <c r="R10" s="357">
        <v>1420.8333</v>
      </c>
      <c r="S10" s="357">
        <v>1420.8333</v>
      </c>
      <c r="T10" s="357">
        <v>1420.8333</v>
      </c>
      <c r="U10" s="357">
        <v>1420.8333</v>
      </c>
      <c r="V10" s="357">
        <v>1420.8333</v>
      </c>
    </row>
    <row r="11" spans="9:22" ht="14.25" customHeight="1">
      <c r="I11" s="355"/>
      <c r="J11" s="325" t="s">
        <v>352</v>
      </c>
      <c r="K11" s="325" t="s">
        <v>351</v>
      </c>
      <c r="L11" s="356">
        <v>1036.9231</v>
      </c>
      <c r="M11" s="357">
        <v>1036.9231</v>
      </c>
      <c r="N11" s="357">
        <v>1036.9231</v>
      </c>
      <c r="O11" s="357">
        <v>1115</v>
      </c>
      <c r="P11" s="357">
        <v>1115</v>
      </c>
      <c r="Q11" s="357">
        <v>1115</v>
      </c>
      <c r="R11" s="357">
        <v>1155</v>
      </c>
      <c r="S11" s="357">
        <v>1155</v>
      </c>
      <c r="T11" s="357">
        <v>1155</v>
      </c>
      <c r="U11" s="357">
        <v>1155</v>
      </c>
      <c r="V11" s="357">
        <v>1155</v>
      </c>
    </row>
    <row r="12" spans="9:22" ht="14.25" customHeight="1">
      <c r="I12" s="355" t="s">
        <v>353</v>
      </c>
      <c r="J12" s="325" t="s">
        <v>350</v>
      </c>
      <c r="K12" s="325" t="s">
        <v>351</v>
      </c>
      <c r="L12" s="356">
        <v>679.23080000000004</v>
      </c>
      <c r="M12" s="356">
        <v>679.23080000000004</v>
      </c>
      <c r="N12" s="356">
        <v>679.23080000000004</v>
      </c>
      <c r="O12" s="356">
        <v>823.44</v>
      </c>
      <c r="P12" s="356">
        <v>823.44</v>
      </c>
      <c r="Q12" s="356">
        <v>823.44</v>
      </c>
      <c r="R12" s="356">
        <v>827.27269999999999</v>
      </c>
      <c r="S12" s="356">
        <v>827.27269999999999</v>
      </c>
      <c r="T12" s="356">
        <v>827.27269999999999</v>
      </c>
      <c r="U12" s="356">
        <v>827.27269999999999</v>
      </c>
      <c r="V12" s="356">
        <v>827.27269999999999</v>
      </c>
    </row>
    <row r="13" spans="9:22" ht="14.25" customHeight="1">
      <c r="I13" s="355"/>
      <c r="J13" s="325" t="s">
        <v>352</v>
      </c>
      <c r="K13" s="325" t="s">
        <v>351</v>
      </c>
      <c r="L13" s="356">
        <v>707.69230000000005</v>
      </c>
      <c r="M13" s="356">
        <v>707.69230000000005</v>
      </c>
      <c r="N13" s="356">
        <v>707.69230000000005</v>
      </c>
      <c r="O13" s="356">
        <v>801.5</v>
      </c>
      <c r="P13" s="356">
        <v>801.5</v>
      </c>
      <c r="Q13" s="356">
        <v>801.5</v>
      </c>
      <c r="R13" s="356">
        <v>801.81819999999993</v>
      </c>
      <c r="S13" s="356">
        <v>801.81819999999993</v>
      </c>
      <c r="T13" s="356">
        <v>801.81819999999993</v>
      </c>
      <c r="U13" s="356">
        <v>801.81819999999993</v>
      </c>
      <c r="V13" s="356">
        <v>801.81819999999993</v>
      </c>
    </row>
    <row r="14" spans="9:22" ht="14.25" customHeight="1">
      <c r="I14" s="336" t="s">
        <v>354</v>
      </c>
      <c r="J14" s="325"/>
      <c r="K14" s="325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</row>
    <row r="15" spans="9:22" ht="15" customHeight="1">
      <c r="I15" s="355" t="s">
        <v>349</v>
      </c>
      <c r="J15" s="325" t="s">
        <v>350</v>
      </c>
      <c r="K15" s="325" t="s">
        <v>351</v>
      </c>
      <c r="L15" s="359">
        <v>888</v>
      </c>
      <c r="M15" s="359">
        <v>888</v>
      </c>
      <c r="N15" s="359">
        <v>888</v>
      </c>
      <c r="O15" s="359">
        <v>996.15380000000005</v>
      </c>
      <c r="P15" s="359">
        <v>996.15380000000005</v>
      </c>
      <c r="Q15" s="359">
        <v>996.15380000000005</v>
      </c>
      <c r="R15" s="356">
        <v>989.28569999999991</v>
      </c>
      <c r="S15" s="356">
        <v>989.28569999999991</v>
      </c>
      <c r="T15" s="356">
        <v>989.28569999999991</v>
      </c>
      <c r="U15" s="356">
        <v>989.28569999999991</v>
      </c>
      <c r="V15" s="356">
        <v>989.28569999999991</v>
      </c>
    </row>
    <row r="16" spans="9:22" ht="15" customHeight="1">
      <c r="I16" s="355"/>
      <c r="J16" s="325" t="s">
        <v>352</v>
      </c>
      <c r="K16" s="325" t="s">
        <v>351</v>
      </c>
      <c r="L16" s="359">
        <v>811.5385</v>
      </c>
      <c r="M16" s="359">
        <v>811.5385</v>
      </c>
      <c r="N16" s="359">
        <v>811.5385</v>
      </c>
      <c r="O16" s="359">
        <v>958.33330000000001</v>
      </c>
      <c r="P16" s="359">
        <v>958.33330000000001</v>
      </c>
      <c r="Q16" s="359">
        <v>958.33330000000001</v>
      </c>
      <c r="R16" s="356">
        <v>938.4615</v>
      </c>
      <c r="S16" s="356">
        <v>938.4615</v>
      </c>
      <c r="T16" s="356">
        <v>938.4615</v>
      </c>
      <c r="U16" s="356">
        <v>938.4615</v>
      </c>
      <c r="V16" s="356">
        <v>938.4615</v>
      </c>
    </row>
    <row r="17" spans="9:22" ht="15" customHeight="1">
      <c r="I17" s="355" t="s">
        <v>353</v>
      </c>
      <c r="J17" s="325" t="s">
        <v>350</v>
      </c>
      <c r="K17" s="325" t="s">
        <v>351</v>
      </c>
      <c r="L17" s="359">
        <v>596.15380000000005</v>
      </c>
      <c r="M17" s="359">
        <v>596.15380000000005</v>
      </c>
      <c r="N17" s="359">
        <v>596.15380000000005</v>
      </c>
      <c r="O17" s="359">
        <v>758.16669999999999</v>
      </c>
      <c r="P17" s="359">
        <v>758.16669999999999</v>
      </c>
      <c r="Q17" s="359">
        <v>758.16669999999999</v>
      </c>
      <c r="R17" s="356">
        <v>739.23080000000004</v>
      </c>
      <c r="S17" s="356">
        <v>739.23080000000004</v>
      </c>
      <c r="T17" s="356">
        <v>739.23080000000004</v>
      </c>
      <c r="U17" s="356">
        <v>739.23080000000004</v>
      </c>
      <c r="V17" s="356">
        <v>739.23080000000004</v>
      </c>
    </row>
    <row r="18" spans="9:22" ht="15" customHeight="1">
      <c r="I18" s="355"/>
      <c r="J18" s="325" t="s">
        <v>352</v>
      </c>
      <c r="K18" s="325" t="s">
        <v>351</v>
      </c>
      <c r="L18" s="359">
        <v>573.07690000000002</v>
      </c>
      <c r="M18" s="359">
        <v>573.07690000000002</v>
      </c>
      <c r="N18" s="359">
        <v>573.07690000000002</v>
      </c>
      <c r="O18" s="359">
        <v>775.72730000000001</v>
      </c>
      <c r="P18" s="359">
        <v>775.72730000000001</v>
      </c>
      <c r="Q18" s="359">
        <v>775.72730000000001</v>
      </c>
      <c r="R18" s="356">
        <v>730.76919999999996</v>
      </c>
      <c r="S18" s="356">
        <v>730.76919999999996</v>
      </c>
      <c r="T18" s="356">
        <v>730.76919999999996</v>
      </c>
      <c r="U18" s="356">
        <v>730.76919999999996</v>
      </c>
      <c r="V18" s="356">
        <v>730.76919999999996</v>
      </c>
    </row>
    <row r="19" spans="9:22" ht="15.75" customHeight="1">
      <c r="I19" s="336" t="s">
        <v>355</v>
      </c>
      <c r="J19" s="325"/>
      <c r="K19" s="325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</row>
    <row r="20" spans="9:22" ht="18" customHeight="1">
      <c r="I20" s="355" t="s">
        <v>356</v>
      </c>
      <c r="J20" s="325" t="s">
        <v>350</v>
      </c>
      <c r="K20" s="325" t="s">
        <v>351</v>
      </c>
      <c r="L20" s="359">
        <v>1242.3076999999998</v>
      </c>
      <c r="M20" s="360">
        <v>1242.3076999999998</v>
      </c>
      <c r="N20" s="360">
        <v>1242.3076999999998</v>
      </c>
      <c r="O20" s="360">
        <v>1331.9167</v>
      </c>
      <c r="P20" s="360">
        <v>1331.9167</v>
      </c>
      <c r="Q20" s="360">
        <v>1331.9167</v>
      </c>
      <c r="R20" s="360">
        <v>1337.5</v>
      </c>
      <c r="S20" s="360">
        <v>1337.5</v>
      </c>
      <c r="T20" s="360">
        <v>1337.5</v>
      </c>
      <c r="U20" s="360">
        <v>1337.5</v>
      </c>
      <c r="V20" s="360">
        <v>1337.5</v>
      </c>
    </row>
    <row r="21" spans="9:22" ht="18" customHeight="1">
      <c r="I21" s="355"/>
      <c r="J21" s="325" t="s">
        <v>352</v>
      </c>
      <c r="K21" s="325" t="s">
        <v>351</v>
      </c>
      <c r="L21" s="359">
        <v>1125</v>
      </c>
      <c r="M21" s="360">
        <v>1125</v>
      </c>
      <c r="N21" s="360">
        <v>1125</v>
      </c>
      <c r="O21" s="360">
        <v>1201.4545000000001</v>
      </c>
      <c r="P21" s="360">
        <v>1201.4545000000001</v>
      </c>
      <c r="Q21" s="360">
        <v>1201.4545000000001</v>
      </c>
      <c r="R21" s="360">
        <v>1179.1667</v>
      </c>
      <c r="S21" s="360">
        <v>1179.1667</v>
      </c>
      <c r="T21" s="360">
        <v>1179.1667</v>
      </c>
      <c r="U21" s="360">
        <v>1179.1667</v>
      </c>
      <c r="V21" s="360">
        <v>1179.1667</v>
      </c>
    </row>
    <row r="22" spans="9:22" ht="15.75" customHeight="1">
      <c r="I22" s="355" t="s">
        <v>353</v>
      </c>
      <c r="J22" s="325" t="s">
        <v>350</v>
      </c>
      <c r="K22" s="325" t="s">
        <v>351</v>
      </c>
      <c r="L22" s="359">
        <v>792.30769999999995</v>
      </c>
      <c r="M22" s="359">
        <v>792.30769999999995</v>
      </c>
      <c r="N22" s="359">
        <v>792.30769999999995</v>
      </c>
      <c r="O22" s="359">
        <v>937.8818</v>
      </c>
      <c r="P22" s="359">
        <v>937.8818</v>
      </c>
      <c r="Q22" s="359">
        <v>937.8818</v>
      </c>
      <c r="R22" s="359">
        <v>954.16669999999999</v>
      </c>
      <c r="S22" s="359">
        <v>954.16669999999999</v>
      </c>
      <c r="T22" s="359">
        <v>954.16669999999999</v>
      </c>
      <c r="U22" s="359">
        <v>954.16669999999999</v>
      </c>
      <c r="V22" s="359">
        <v>954.16669999999999</v>
      </c>
    </row>
    <row r="23" spans="9:22" ht="15.75" customHeight="1">
      <c r="I23" s="355"/>
      <c r="J23" s="325" t="s">
        <v>352</v>
      </c>
      <c r="K23" s="325" t="s">
        <v>351</v>
      </c>
      <c r="L23" s="359">
        <v>761.5385</v>
      </c>
      <c r="M23" s="359">
        <v>761.5385</v>
      </c>
      <c r="N23" s="359">
        <v>761.5385</v>
      </c>
      <c r="O23" s="359">
        <v>878.79090000000008</v>
      </c>
      <c r="P23" s="359">
        <v>878.79090000000008</v>
      </c>
      <c r="Q23" s="359">
        <v>878.79090000000008</v>
      </c>
      <c r="R23" s="359">
        <v>850</v>
      </c>
      <c r="S23" s="359">
        <v>850</v>
      </c>
      <c r="T23" s="359">
        <v>850</v>
      </c>
      <c r="U23" s="359">
        <v>850</v>
      </c>
      <c r="V23" s="359">
        <v>850</v>
      </c>
    </row>
    <row r="24" spans="9:22" ht="15.75" customHeight="1">
      <c r="I24" s="355" t="s">
        <v>357</v>
      </c>
      <c r="J24" s="325" t="s">
        <v>350</v>
      </c>
      <c r="K24" s="325" t="s">
        <v>351</v>
      </c>
      <c r="L24" s="359">
        <v>197.33329999999998</v>
      </c>
      <c r="M24" s="359">
        <v>197.33329999999998</v>
      </c>
      <c r="N24" s="359">
        <v>197.33329999999998</v>
      </c>
      <c r="O24" s="359">
        <v>220.5333</v>
      </c>
      <c r="P24" s="359">
        <v>220.5333</v>
      </c>
      <c r="Q24" s="359">
        <v>220.5333</v>
      </c>
      <c r="R24" s="359">
        <v>220</v>
      </c>
      <c r="S24" s="359">
        <v>220</v>
      </c>
      <c r="T24" s="359">
        <v>220</v>
      </c>
      <c r="U24" s="359">
        <v>220</v>
      </c>
      <c r="V24" s="359">
        <v>220</v>
      </c>
    </row>
    <row r="25" spans="9:22" ht="15.75" customHeight="1">
      <c r="I25" s="355"/>
      <c r="J25" s="325" t="s">
        <v>352</v>
      </c>
      <c r="K25" s="325" t="s">
        <v>351</v>
      </c>
      <c r="L25" s="359">
        <v>162</v>
      </c>
      <c r="M25" s="359">
        <v>162</v>
      </c>
      <c r="N25" s="359">
        <v>162</v>
      </c>
      <c r="O25" s="359">
        <v>159.36150000000001</v>
      </c>
      <c r="P25" s="359">
        <v>159.36150000000001</v>
      </c>
      <c r="Q25" s="359">
        <v>159.36150000000001</v>
      </c>
      <c r="R25" s="359">
        <v>164.28570000000002</v>
      </c>
      <c r="S25" s="359">
        <v>164.28570000000002</v>
      </c>
      <c r="T25" s="359">
        <v>164.28570000000002</v>
      </c>
      <c r="U25" s="359">
        <v>164.28570000000002</v>
      </c>
      <c r="V25" s="359">
        <v>164.28570000000002</v>
      </c>
    </row>
    <row r="26" spans="9:22" ht="15.75" customHeight="1">
      <c r="I26" s="355" t="s">
        <v>358</v>
      </c>
      <c r="J26" s="325" t="s">
        <v>350</v>
      </c>
      <c r="K26" s="325" t="s">
        <v>351</v>
      </c>
      <c r="L26" s="359">
        <v>141.33329999999998</v>
      </c>
      <c r="M26" s="359">
        <v>141.33329999999998</v>
      </c>
      <c r="N26" s="359">
        <v>141.33329999999998</v>
      </c>
      <c r="O26" s="359">
        <v>160.41670000000002</v>
      </c>
      <c r="P26" s="359">
        <v>160.41670000000002</v>
      </c>
      <c r="Q26" s="359">
        <v>160.41670000000002</v>
      </c>
      <c r="R26" s="359">
        <v>157.8571</v>
      </c>
      <c r="S26" s="359">
        <v>157.8571</v>
      </c>
      <c r="T26" s="359">
        <v>157.8571</v>
      </c>
      <c r="U26" s="359">
        <v>157.8571</v>
      </c>
      <c r="V26" s="359">
        <v>157.8571</v>
      </c>
    </row>
    <row r="27" spans="9:22" ht="15.75" customHeight="1">
      <c r="I27" s="355"/>
      <c r="J27" s="325" t="s">
        <v>352</v>
      </c>
      <c r="K27" s="325" t="s">
        <v>351</v>
      </c>
      <c r="L27" s="359">
        <v>105.33330000000001</v>
      </c>
      <c r="M27" s="359">
        <v>105.33330000000001</v>
      </c>
      <c r="N27" s="359">
        <v>105.33330000000001</v>
      </c>
      <c r="O27" s="359">
        <v>116.66669999999999</v>
      </c>
      <c r="P27" s="359">
        <v>116.66669999999999</v>
      </c>
      <c r="Q27" s="359">
        <v>116.66669999999999</v>
      </c>
      <c r="R27" s="359">
        <v>119.16669999999999</v>
      </c>
      <c r="S27" s="359">
        <v>119.16669999999999</v>
      </c>
      <c r="T27" s="359">
        <v>119.16669999999999</v>
      </c>
      <c r="U27" s="359">
        <v>119.16669999999999</v>
      </c>
      <c r="V27" s="359">
        <v>119.16669999999999</v>
      </c>
    </row>
    <row r="28" spans="9:22" ht="15.75" customHeight="1">
      <c r="I28" s="354" t="s">
        <v>359</v>
      </c>
      <c r="J28" s="361"/>
      <c r="K28" s="361"/>
      <c r="L28" s="354"/>
      <c r="M28" s="362"/>
      <c r="N28" s="362"/>
      <c r="O28" s="362"/>
      <c r="P28" s="362"/>
      <c r="Q28" s="362"/>
      <c r="R28" s="362"/>
      <c r="S28" s="362"/>
      <c r="T28" s="362"/>
      <c r="U28" s="362"/>
      <c r="V28" s="362"/>
    </row>
    <row r="29" spans="9:22" ht="15.75" customHeight="1">
      <c r="I29" s="363" t="s">
        <v>360</v>
      </c>
      <c r="J29" s="363"/>
      <c r="K29" s="325" t="s">
        <v>361</v>
      </c>
      <c r="L29" s="325" t="s">
        <v>362</v>
      </c>
      <c r="M29" s="362" t="s">
        <v>362</v>
      </c>
      <c r="N29" s="362" t="s">
        <v>362</v>
      </c>
      <c r="O29" s="362" t="s">
        <v>362</v>
      </c>
      <c r="P29" s="362" t="s">
        <v>362</v>
      </c>
      <c r="Q29" s="362" t="s">
        <v>362</v>
      </c>
      <c r="R29" s="362" t="s">
        <v>362</v>
      </c>
      <c r="S29" s="362" t="s">
        <v>362</v>
      </c>
      <c r="T29" s="362" t="s">
        <v>362</v>
      </c>
      <c r="U29" s="362" t="s">
        <v>362</v>
      </c>
      <c r="V29" s="362" t="s">
        <v>362</v>
      </c>
    </row>
    <row r="30" spans="9:22" ht="16.5" customHeight="1">
      <c r="I30" s="363" t="s">
        <v>363</v>
      </c>
      <c r="J30" s="363"/>
      <c r="K30" s="325" t="s">
        <v>361</v>
      </c>
      <c r="L30" s="325">
        <v>55.3</v>
      </c>
      <c r="M30" s="364">
        <v>55.3</v>
      </c>
      <c r="N30" s="364">
        <v>58.7</v>
      </c>
      <c r="O30" s="364">
        <v>85</v>
      </c>
      <c r="P30" s="364">
        <v>75</v>
      </c>
      <c r="Q30" s="364">
        <v>65</v>
      </c>
      <c r="R30" s="364">
        <v>60.1</v>
      </c>
      <c r="S30" s="364">
        <v>60.1</v>
      </c>
      <c r="T30" s="364">
        <v>61.6</v>
      </c>
      <c r="U30" s="364" t="s">
        <v>362</v>
      </c>
      <c r="V30" s="364" t="s">
        <v>362</v>
      </c>
    </row>
    <row r="31" spans="9:22" ht="16.5" customHeight="1">
      <c r="I31" s="363" t="s">
        <v>364</v>
      </c>
      <c r="J31" s="363"/>
      <c r="K31" s="365" t="s">
        <v>365</v>
      </c>
      <c r="L31" s="325">
        <v>14</v>
      </c>
      <c r="M31" s="364">
        <v>17.3</v>
      </c>
      <c r="N31" s="364">
        <v>17.3</v>
      </c>
      <c r="O31" s="364">
        <v>16.3</v>
      </c>
      <c r="P31" s="364">
        <v>16.3</v>
      </c>
      <c r="Q31" s="364">
        <v>18</v>
      </c>
      <c r="R31" s="364">
        <v>19.3</v>
      </c>
      <c r="S31" s="364">
        <v>20</v>
      </c>
      <c r="T31" s="364">
        <v>13.3</v>
      </c>
      <c r="U31" s="364">
        <v>10</v>
      </c>
      <c r="V31" s="364">
        <v>10</v>
      </c>
    </row>
    <row r="32" spans="9:22" ht="16.5" customHeight="1">
      <c r="I32" s="363" t="s">
        <v>366</v>
      </c>
      <c r="J32" s="363"/>
      <c r="K32" s="365" t="s">
        <v>365</v>
      </c>
      <c r="L32" s="362">
        <v>30</v>
      </c>
      <c r="M32" s="364">
        <v>30</v>
      </c>
      <c r="N32" s="364">
        <v>30</v>
      </c>
      <c r="O32" s="364">
        <v>25.7</v>
      </c>
      <c r="P32" s="364">
        <v>25.7</v>
      </c>
      <c r="Q32" s="364">
        <v>25.7</v>
      </c>
      <c r="R32" s="364">
        <v>18.3</v>
      </c>
      <c r="S32" s="364">
        <v>18.5</v>
      </c>
      <c r="T32" s="364">
        <v>18.3</v>
      </c>
      <c r="U32" s="364">
        <v>25</v>
      </c>
      <c r="V32" s="364">
        <v>25</v>
      </c>
    </row>
    <row r="33" spans="9:22" ht="41.25" customHeight="1">
      <c r="I33" s="355" t="s">
        <v>367</v>
      </c>
      <c r="J33" s="355"/>
      <c r="K33" s="366" t="s">
        <v>365</v>
      </c>
      <c r="L33" s="325">
        <v>22.3</v>
      </c>
      <c r="M33" s="364">
        <v>26.6</v>
      </c>
      <c r="N33" s="364">
        <v>26</v>
      </c>
      <c r="O33" s="364">
        <v>25</v>
      </c>
      <c r="P33" s="364">
        <v>25</v>
      </c>
      <c r="Q33" s="364">
        <v>25</v>
      </c>
      <c r="R33" s="364">
        <v>23</v>
      </c>
      <c r="S33" s="364">
        <v>22</v>
      </c>
      <c r="T33" s="364">
        <v>20.7</v>
      </c>
      <c r="U33" s="364">
        <v>23.3</v>
      </c>
      <c r="V33" s="364">
        <v>25</v>
      </c>
    </row>
    <row r="34" spans="9:22" ht="44.25" customHeight="1">
      <c r="I34" s="355" t="s">
        <v>368</v>
      </c>
      <c r="J34" s="355"/>
      <c r="K34" s="366" t="s">
        <v>365</v>
      </c>
      <c r="L34" s="325">
        <v>26.7</v>
      </c>
      <c r="M34" s="364">
        <v>27.6</v>
      </c>
      <c r="N34" s="364">
        <v>31.7</v>
      </c>
      <c r="O34" s="364">
        <v>30</v>
      </c>
      <c r="P34" s="364">
        <v>30</v>
      </c>
      <c r="Q34" s="364">
        <v>30</v>
      </c>
      <c r="R34" s="364">
        <v>28</v>
      </c>
      <c r="S34" s="364">
        <v>28</v>
      </c>
      <c r="T34" s="364">
        <v>25</v>
      </c>
      <c r="U34" s="364">
        <v>28.3</v>
      </c>
      <c r="V34" s="364">
        <v>30</v>
      </c>
    </row>
    <row r="35" spans="9:22" ht="40.5" customHeight="1">
      <c r="I35" s="355" t="s">
        <v>369</v>
      </c>
      <c r="J35" s="355"/>
      <c r="K35" s="366" t="s">
        <v>365</v>
      </c>
      <c r="L35" s="362">
        <v>11</v>
      </c>
      <c r="M35" s="364">
        <v>10</v>
      </c>
      <c r="N35" s="364">
        <v>8</v>
      </c>
      <c r="O35" s="364">
        <v>5</v>
      </c>
      <c r="P35" s="364">
        <v>5</v>
      </c>
      <c r="Q35" s="364">
        <v>5</v>
      </c>
      <c r="R35" s="364">
        <v>5</v>
      </c>
      <c r="S35" s="364">
        <v>5</v>
      </c>
      <c r="T35" s="364">
        <v>6.7</v>
      </c>
      <c r="U35" s="364">
        <v>8</v>
      </c>
      <c r="V35" s="364">
        <v>6</v>
      </c>
    </row>
    <row r="36" spans="9:22" ht="42" customHeight="1">
      <c r="I36" s="355" t="s">
        <v>370</v>
      </c>
      <c r="J36" s="355"/>
      <c r="K36" s="353" t="s">
        <v>365</v>
      </c>
      <c r="L36" s="325">
        <v>17.7</v>
      </c>
      <c r="M36" s="364">
        <v>30</v>
      </c>
      <c r="N36" s="364">
        <v>32</v>
      </c>
      <c r="O36" s="364">
        <v>31.3</v>
      </c>
      <c r="P36" s="364" t="s">
        <v>362</v>
      </c>
      <c r="Q36" s="364" t="s">
        <v>362</v>
      </c>
      <c r="R36" s="364">
        <v>3.5</v>
      </c>
      <c r="S36" s="364">
        <v>3</v>
      </c>
      <c r="T36" s="364">
        <v>3.7</v>
      </c>
      <c r="U36" s="364">
        <v>6</v>
      </c>
      <c r="V36" s="364">
        <v>13</v>
      </c>
    </row>
    <row r="37" spans="9:22">
      <c r="K37" s="367"/>
    </row>
    <row r="38" spans="9:22">
      <c r="K38" s="367"/>
    </row>
  </sheetData>
  <mergeCells count="21">
    <mergeCell ref="I34:J34"/>
    <mergeCell ref="I35:J35"/>
    <mergeCell ref="I36:J36"/>
    <mergeCell ref="I26:I27"/>
    <mergeCell ref="I29:J29"/>
    <mergeCell ref="I30:J30"/>
    <mergeCell ref="I31:J31"/>
    <mergeCell ref="I32:J32"/>
    <mergeCell ref="I33:J33"/>
    <mergeCell ref="I12:I13"/>
    <mergeCell ref="I15:I16"/>
    <mergeCell ref="I17:I18"/>
    <mergeCell ref="I20:I21"/>
    <mergeCell ref="I22:I23"/>
    <mergeCell ref="I24:I25"/>
    <mergeCell ref="I4:V4"/>
    <mergeCell ref="I6:J7"/>
    <mergeCell ref="K6:K7"/>
    <mergeCell ref="L6:L7"/>
    <mergeCell ref="M6:V6"/>
    <mergeCell ref="I10:I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34" workbookViewId="0">
      <selection activeCell="R47" sqref="R47"/>
    </sheetView>
  </sheetViews>
  <sheetFormatPr defaultRowHeight="12.75"/>
  <cols>
    <col min="1" max="1" width="13.42578125" style="81" customWidth="1"/>
    <col min="2" max="3" width="6.85546875" style="81" customWidth="1"/>
    <col min="4" max="12" width="6.85546875" style="368" customWidth="1"/>
    <col min="13" max="13" width="6.85546875" style="82" customWidth="1"/>
    <col min="14" max="15" width="6.85546875" style="368" customWidth="1"/>
    <col min="16" max="256" width="9.140625" style="81"/>
    <col min="257" max="257" width="13.42578125" style="81" customWidth="1"/>
    <col min="258" max="271" width="6.85546875" style="81" customWidth="1"/>
    <col min="272" max="512" width="9.140625" style="81"/>
    <col min="513" max="513" width="13.42578125" style="81" customWidth="1"/>
    <col min="514" max="527" width="6.85546875" style="81" customWidth="1"/>
    <col min="528" max="768" width="9.140625" style="81"/>
    <col min="769" max="769" width="13.42578125" style="81" customWidth="1"/>
    <col min="770" max="783" width="6.85546875" style="81" customWidth="1"/>
    <col min="784" max="1024" width="9.140625" style="81"/>
    <col min="1025" max="1025" width="13.42578125" style="81" customWidth="1"/>
    <col min="1026" max="1039" width="6.85546875" style="81" customWidth="1"/>
    <col min="1040" max="1280" width="9.140625" style="81"/>
    <col min="1281" max="1281" width="13.42578125" style="81" customWidth="1"/>
    <col min="1282" max="1295" width="6.85546875" style="81" customWidth="1"/>
    <col min="1296" max="1536" width="9.140625" style="81"/>
    <col min="1537" max="1537" width="13.42578125" style="81" customWidth="1"/>
    <col min="1538" max="1551" width="6.85546875" style="81" customWidth="1"/>
    <col min="1552" max="1792" width="9.140625" style="81"/>
    <col min="1793" max="1793" width="13.42578125" style="81" customWidth="1"/>
    <col min="1794" max="1807" width="6.85546875" style="81" customWidth="1"/>
    <col min="1808" max="2048" width="9.140625" style="81"/>
    <col min="2049" max="2049" width="13.42578125" style="81" customWidth="1"/>
    <col min="2050" max="2063" width="6.85546875" style="81" customWidth="1"/>
    <col min="2064" max="2304" width="9.140625" style="81"/>
    <col min="2305" max="2305" width="13.42578125" style="81" customWidth="1"/>
    <col min="2306" max="2319" width="6.85546875" style="81" customWidth="1"/>
    <col min="2320" max="2560" width="9.140625" style="81"/>
    <col min="2561" max="2561" width="13.42578125" style="81" customWidth="1"/>
    <col min="2562" max="2575" width="6.85546875" style="81" customWidth="1"/>
    <col min="2576" max="2816" width="9.140625" style="81"/>
    <col min="2817" max="2817" width="13.42578125" style="81" customWidth="1"/>
    <col min="2818" max="2831" width="6.85546875" style="81" customWidth="1"/>
    <col min="2832" max="3072" width="9.140625" style="81"/>
    <col min="3073" max="3073" width="13.42578125" style="81" customWidth="1"/>
    <col min="3074" max="3087" width="6.85546875" style="81" customWidth="1"/>
    <col min="3088" max="3328" width="9.140625" style="81"/>
    <col min="3329" max="3329" width="13.42578125" style="81" customWidth="1"/>
    <col min="3330" max="3343" width="6.85546875" style="81" customWidth="1"/>
    <col min="3344" max="3584" width="9.140625" style="81"/>
    <col min="3585" max="3585" width="13.42578125" style="81" customWidth="1"/>
    <col min="3586" max="3599" width="6.85546875" style="81" customWidth="1"/>
    <col min="3600" max="3840" width="9.140625" style="81"/>
    <col min="3841" max="3841" width="13.42578125" style="81" customWidth="1"/>
    <col min="3842" max="3855" width="6.85546875" style="81" customWidth="1"/>
    <col min="3856" max="4096" width="9.140625" style="81"/>
    <col min="4097" max="4097" width="13.42578125" style="81" customWidth="1"/>
    <col min="4098" max="4111" width="6.85546875" style="81" customWidth="1"/>
    <col min="4112" max="4352" width="9.140625" style="81"/>
    <col min="4353" max="4353" width="13.42578125" style="81" customWidth="1"/>
    <col min="4354" max="4367" width="6.85546875" style="81" customWidth="1"/>
    <col min="4368" max="4608" width="9.140625" style="81"/>
    <col min="4609" max="4609" width="13.42578125" style="81" customWidth="1"/>
    <col min="4610" max="4623" width="6.85546875" style="81" customWidth="1"/>
    <col min="4624" max="4864" width="9.140625" style="81"/>
    <col min="4865" max="4865" width="13.42578125" style="81" customWidth="1"/>
    <col min="4866" max="4879" width="6.85546875" style="81" customWidth="1"/>
    <col min="4880" max="5120" width="9.140625" style="81"/>
    <col min="5121" max="5121" width="13.42578125" style="81" customWidth="1"/>
    <col min="5122" max="5135" width="6.85546875" style="81" customWidth="1"/>
    <col min="5136" max="5376" width="9.140625" style="81"/>
    <col min="5377" max="5377" width="13.42578125" style="81" customWidth="1"/>
    <col min="5378" max="5391" width="6.85546875" style="81" customWidth="1"/>
    <col min="5392" max="5632" width="9.140625" style="81"/>
    <col min="5633" max="5633" width="13.42578125" style="81" customWidth="1"/>
    <col min="5634" max="5647" width="6.85546875" style="81" customWidth="1"/>
    <col min="5648" max="5888" width="9.140625" style="81"/>
    <col min="5889" max="5889" width="13.42578125" style="81" customWidth="1"/>
    <col min="5890" max="5903" width="6.85546875" style="81" customWidth="1"/>
    <col min="5904" max="6144" width="9.140625" style="81"/>
    <col min="6145" max="6145" width="13.42578125" style="81" customWidth="1"/>
    <col min="6146" max="6159" width="6.85546875" style="81" customWidth="1"/>
    <col min="6160" max="6400" width="9.140625" style="81"/>
    <col min="6401" max="6401" width="13.42578125" style="81" customWidth="1"/>
    <col min="6402" max="6415" width="6.85546875" style="81" customWidth="1"/>
    <col min="6416" max="6656" width="9.140625" style="81"/>
    <col min="6657" max="6657" width="13.42578125" style="81" customWidth="1"/>
    <col min="6658" max="6671" width="6.85546875" style="81" customWidth="1"/>
    <col min="6672" max="6912" width="9.140625" style="81"/>
    <col min="6913" max="6913" width="13.42578125" style="81" customWidth="1"/>
    <col min="6914" max="6927" width="6.85546875" style="81" customWidth="1"/>
    <col min="6928" max="7168" width="9.140625" style="81"/>
    <col min="7169" max="7169" width="13.42578125" style="81" customWidth="1"/>
    <col min="7170" max="7183" width="6.85546875" style="81" customWidth="1"/>
    <col min="7184" max="7424" width="9.140625" style="81"/>
    <col min="7425" max="7425" width="13.42578125" style="81" customWidth="1"/>
    <col min="7426" max="7439" width="6.85546875" style="81" customWidth="1"/>
    <col min="7440" max="7680" width="9.140625" style="81"/>
    <col min="7681" max="7681" width="13.42578125" style="81" customWidth="1"/>
    <col min="7682" max="7695" width="6.85546875" style="81" customWidth="1"/>
    <col min="7696" max="7936" width="9.140625" style="81"/>
    <col min="7937" max="7937" width="13.42578125" style="81" customWidth="1"/>
    <col min="7938" max="7951" width="6.85546875" style="81" customWidth="1"/>
    <col min="7952" max="8192" width="9.140625" style="81"/>
    <col min="8193" max="8193" width="13.42578125" style="81" customWidth="1"/>
    <col min="8194" max="8207" width="6.85546875" style="81" customWidth="1"/>
    <col min="8208" max="8448" width="9.140625" style="81"/>
    <col min="8449" max="8449" width="13.42578125" style="81" customWidth="1"/>
    <col min="8450" max="8463" width="6.85546875" style="81" customWidth="1"/>
    <col min="8464" max="8704" width="9.140625" style="81"/>
    <col min="8705" max="8705" width="13.42578125" style="81" customWidth="1"/>
    <col min="8706" max="8719" width="6.85546875" style="81" customWidth="1"/>
    <col min="8720" max="8960" width="9.140625" style="81"/>
    <col min="8961" max="8961" width="13.42578125" style="81" customWidth="1"/>
    <col min="8962" max="8975" width="6.85546875" style="81" customWidth="1"/>
    <col min="8976" max="9216" width="9.140625" style="81"/>
    <col min="9217" max="9217" width="13.42578125" style="81" customWidth="1"/>
    <col min="9218" max="9231" width="6.85546875" style="81" customWidth="1"/>
    <col min="9232" max="9472" width="9.140625" style="81"/>
    <col min="9473" max="9473" width="13.42578125" style="81" customWidth="1"/>
    <col min="9474" max="9487" width="6.85546875" style="81" customWidth="1"/>
    <col min="9488" max="9728" width="9.140625" style="81"/>
    <col min="9729" max="9729" width="13.42578125" style="81" customWidth="1"/>
    <col min="9730" max="9743" width="6.85546875" style="81" customWidth="1"/>
    <col min="9744" max="9984" width="9.140625" style="81"/>
    <col min="9985" max="9985" width="13.42578125" style="81" customWidth="1"/>
    <col min="9986" max="9999" width="6.85546875" style="81" customWidth="1"/>
    <col min="10000" max="10240" width="9.140625" style="81"/>
    <col min="10241" max="10241" width="13.42578125" style="81" customWidth="1"/>
    <col min="10242" max="10255" width="6.85546875" style="81" customWidth="1"/>
    <col min="10256" max="10496" width="9.140625" style="81"/>
    <col min="10497" max="10497" width="13.42578125" style="81" customWidth="1"/>
    <col min="10498" max="10511" width="6.85546875" style="81" customWidth="1"/>
    <col min="10512" max="10752" width="9.140625" style="81"/>
    <col min="10753" max="10753" width="13.42578125" style="81" customWidth="1"/>
    <col min="10754" max="10767" width="6.85546875" style="81" customWidth="1"/>
    <col min="10768" max="11008" width="9.140625" style="81"/>
    <col min="11009" max="11009" width="13.42578125" style="81" customWidth="1"/>
    <col min="11010" max="11023" width="6.85546875" style="81" customWidth="1"/>
    <col min="11024" max="11264" width="9.140625" style="81"/>
    <col min="11265" max="11265" width="13.42578125" style="81" customWidth="1"/>
    <col min="11266" max="11279" width="6.85546875" style="81" customWidth="1"/>
    <col min="11280" max="11520" width="9.140625" style="81"/>
    <col min="11521" max="11521" width="13.42578125" style="81" customWidth="1"/>
    <col min="11522" max="11535" width="6.85546875" style="81" customWidth="1"/>
    <col min="11536" max="11776" width="9.140625" style="81"/>
    <col min="11777" max="11777" width="13.42578125" style="81" customWidth="1"/>
    <col min="11778" max="11791" width="6.85546875" style="81" customWidth="1"/>
    <col min="11792" max="12032" width="9.140625" style="81"/>
    <col min="12033" max="12033" width="13.42578125" style="81" customWidth="1"/>
    <col min="12034" max="12047" width="6.85546875" style="81" customWidth="1"/>
    <col min="12048" max="12288" width="9.140625" style="81"/>
    <col min="12289" max="12289" width="13.42578125" style="81" customWidth="1"/>
    <col min="12290" max="12303" width="6.85546875" style="81" customWidth="1"/>
    <col min="12304" max="12544" width="9.140625" style="81"/>
    <col min="12545" max="12545" width="13.42578125" style="81" customWidth="1"/>
    <col min="12546" max="12559" width="6.85546875" style="81" customWidth="1"/>
    <col min="12560" max="12800" width="9.140625" style="81"/>
    <col min="12801" max="12801" width="13.42578125" style="81" customWidth="1"/>
    <col min="12802" max="12815" width="6.85546875" style="81" customWidth="1"/>
    <col min="12816" max="13056" width="9.140625" style="81"/>
    <col min="13057" max="13057" width="13.42578125" style="81" customWidth="1"/>
    <col min="13058" max="13071" width="6.85546875" style="81" customWidth="1"/>
    <col min="13072" max="13312" width="9.140625" style="81"/>
    <col min="13313" max="13313" width="13.42578125" style="81" customWidth="1"/>
    <col min="13314" max="13327" width="6.85546875" style="81" customWidth="1"/>
    <col min="13328" max="13568" width="9.140625" style="81"/>
    <col min="13569" max="13569" width="13.42578125" style="81" customWidth="1"/>
    <col min="13570" max="13583" width="6.85546875" style="81" customWidth="1"/>
    <col min="13584" max="13824" width="9.140625" style="81"/>
    <col min="13825" max="13825" width="13.42578125" style="81" customWidth="1"/>
    <col min="13826" max="13839" width="6.85546875" style="81" customWidth="1"/>
    <col min="13840" max="14080" width="9.140625" style="81"/>
    <col min="14081" max="14081" width="13.42578125" style="81" customWidth="1"/>
    <col min="14082" max="14095" width="6.85546875" style="81" customWidth="1"/>
    <col min="14096" max="14336" width="9.140625" style="81"/>
    <col min="14337" max="14337" width="13.42578125" style="81" customWidth="1"/>
    <col min="14338" max="14351" width="6.85546875" style="81" customWidth="1"/>
    <col min="14352" max="14592" width="9.140625" style="81"/>
    <col min="14593" max="14593" width="13.42578125" style="81" customWidth="1"/>
    <col min="14594" max="14607" width="6.85546875" style="81" customWidth="1"/>
    <col min="14608" max="14848" width="9.140625" style="81"/>
    <col min="14849" max="14849" width="13.42578125" style="81" customWidth="1"/>
    <col min="14850" max="14863" width="6.85546875" style="81" customWidth="1"/>
    <col min="14864" max="15104" width="9.140625" style="81"/>
    <col min="15105" max="15105" width="13.42578125" style="81" customWidth="1"/>
    <col min="15106" max="15119" width="6.85546875" style="81" customWidth="1"/>
    <col min="15120" max="15360" width="9.140625" style="81"/>
    <col min="15361" max="15361" width="13.42578125" style="81" customWidth="1"/>
    <col min="15362" max="15375" width="6.85546875" style="81" customWidth="1"/>
    <col min="15376" max="15616" width="9.140625" style="81"/>
    <col min="15617" max="15617" width="13.42578125" style="81" customWidth="1"/>
    <col min="15618" max="15631" width="6.85546875" style="81" customWidth="1"/>
    <col min="15632" max="15872" width="9.140625" style="81"/>
    <col min="15873" max="15873" width="13.42578125" style="81" customWidth="1"/>
    <col min="15874" max="15887" width="6.85546875" style="81" customWidth="1"/>
    <col min="15888" max="16128" width="9.140625" style="81"/>
    <col min="16129" max="16129" width="13.42578125" style="81" customWidth="1"/>
    <col min="16130" max="16143" width="6.85546875" style="81" customWidth="1"/>
    <col min="16144" max="16384" width="9.140625" style="8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1:13" ht="15">
      <c r="A33" s="369" t="s">
        <v>371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</row>
    <row r="34" spans="1:13" ht="21.75" customHeight="1">
      <c r="A34" s="81" t="s">
        <v>207</v>
      </c>
    </row>
    <row r="35" spans="1:13" s="373" customFormat="1" ht="43.5" customHeight="1">
      <c r="A35" s="86" t="s">
        <v>372</v>
      </c>
      <c r="B35" s="370" t="s">
        <v>373</v>
      </c>
      <c r="C35" s="370"/>
      <c r="D35" s="370" t="s">
        <v>374</v>
      </c>
      <c r="E35" s="370"/>
      <c r="F35" s="370" t="s">
        <v>375</v>
      </c>
      <c r="G35" s="370"/>
      <c r="H35" s="371" t="s">
        <v>376</v>
      </c>
      <c r="I35" s="372"/>
      <c r="J35" s="370" t="s">
        <v>377</v>
      </c>
      <c r="K35" s="370"/>
      <c r="L35" s="370" t="s">
        <v>378</v>
      </c>
      <c r="M35" s="370"/>
    </row>
    <row r="36" spans="1:13" s="375" customFormat="1" ht="16.5" customHeight="1">
      <c r="A36" s="7"/>
      <c r="B36" s="374">
        <v>2013</v>
      </c>
      <c r="C36" s="374">
        <v>2014</v>
      </c>
      <c r="D36" s="374">
        <v>2013</v>
      </c>
      <c r="E36" s="374">
        <v>2014</v>
      </c>
      <c r="F36" s="374">
        <v>2013</v>
      </c>
      <c r="G36" s="374">
        <v>2014</v>
      </c>
      <c r="H36" s="374">
        <v>2013</v>
      </c>
      <c r="I36" s="374">
        <v>2014</v>
      </c>
      <c r="J36" s="374">
        <v>2013</v>
      </c>
      <c r="K36" s="374">
        <v>2014</v>
      </c>
      <c r="L36" s="374">
        <v>2013</v>
      </c>
      <c r="M36" s="374">
        <v>2014</v>
      </c>
    </row>
    <row r="37" spans="1:13" s="375" customFormat="1" ht="14.25" customHeight="1">
      <c r="A37" s="376" t="s">
        <v>51</v>
      </c>
      <c r="B37" s="377">
        <v>2</v>
      </c>
      <c r="C37" s="378">
        <v>2</v>
      </c>
      <c r="D37" s="377">
        <v>2</v>
      </c>
      <c r="E37" s="378">
        <v>2</v>
      </c>
      <c r="F37" s="379">
        <v>12</v>
      </c>
      <c r="G37" s="380">
        <v>12</v>
      </c>
      <c r="H37" s="379" t="s">
        <v>362</v>
      </c>
      <c r="I37" s="380">
        <v>3</v>
      </c>
      <c r="J37" s="381">
        <v>0</v>
      </c>
      <c r="K37" s="381">
        <v>0</v>
      </c>
      <c r="L37" s="381">
        <v>0</v>
      </c>
      <c r="M37" s="381">
        <v>1</v>
      </c>
    </row>
    <row r="38" spans="1:13" s="375" customFormat="1" ht="14.25" customHeight="1">
      <c r="A38" s="382" t="s">
        <v>189</v>
      </c>
      <c r="B38" s="383">
        <v>4</v>
      </c>
      <c r="C38" s="384">
        <v>6</v>
      </c>
      <c r="D38" s="383">
        <v>4</v>
      </c>
      <c r="E38" s="384">
        <v>6</v>
      </c>
      <c r="F38" s="385">
        <v>10</v>
      </c>
      <c r="G38" s="386">
        <v>10</v>
      </c>
      <c r="H38" s="385" t="s">
        <v>362</v>
      </c>
      <c r="I38" s="386">
        <v>0</v>
      </c>
      <c r="J38" s="386">
        <v>0</v>
      </c>
      <c r="K38" s="386">
        <v>0</v>
      </c>
      <c r="L38" s="386">
        <v>0</v>
      </c>
      <c r="M38" s="386">
        <v>0</v>
      </c>
    </row>
    <row r="39" spans="1:13" s="375" customFormat="1" ht="14.25" customHeight="1">
      <c r="A39" s="382" t="s">
        <v>53</v>
      </c>
      <c r="B39" s="383">
        <v>32</v>
      </c>
      <c r="C39" s="384">
        <v>23</v>
      </c>
      <c r="D39" s="383">
        <v>32</v>
      </c>
      <c r="E39" s="384">
        <v>23</v>
      </c>
      <c r="F39" s="385">
        <v>3</v>
      </c>
      <c r="G39" s="386">
        <v>6</v>
      </c>
      <c r="H39" s="385">
        <v>2</v>
      </c>
      <c r="I39" s="386">
        <v>1</v>
      </c>
      <c r="J39" s="386">
        <v>0</v>
      </c>
      <c r="K39" s="386">
        <v>0</v>
      </c>
      <c r="L39" s="386">
        <v>0</v>
      </c>
      <c r="M39" s="386">
        <v>0</v>
      </c>
    </row>
    <row r="40" spans="1:13" s="375" customFormat="1" ht="14.25" customHeight="1">
      <c r="A40" s="382" t="s">
        <v>54</v>
      </c>
      <c r="B40" s="383">
        <v>1</v>
      </c>
      <c r="C40" s="384">
        <v>0</v>
      </c>
      <c r="D40" s="383">
        <v>1</v>
      </c>
      <c r="E40" s="384">
        <v>0</v>
      </c>
      <c r="F40" s="385">
        <v>1</v>
      </c>
      <c r="G40" s="386">
        <v>8</v>
      </c>
      <c r="H40" s="385" t="s">
        <v>362</v>
      </c>
      <c r="I40" s="386">
        <v>1</v>
      </c>
      <c r="J40" s="386">
        <v>0</v>
      </c>
      <c r="K40" s="386">
        <v>1</v>
      </c>
      <c r="L40" s="386">
        <v>0</v>
      </c>
      <c r="M40" s="386">
        <v>0</v>
      </c>
    </row>
    <row r="41" spans="1:13" s="375" customFormat="1" ht="14.25" customHeight="1">
      <c r="A41" s="382" t="s">
        <v>55</v>
      </c>
      <c r="B41" s="383">
        <v>1</v>
      </c>
      <c r="C41" s="384">
        <v>2</v>
      </c>
      <c r="D41" s="383">
        <v>2</v>
      </c>
      <c r="E41" s="384">
        <v>2</v>
      </c>
      <c r="F41" s="385">
        <v>4</v>
      </c>
      <c r="G41" s="386">
        <v>4</v>
      </c>
      <c r="H41" s="385">
        <v>1</v>
      </c>
      <c r="I41" s="386">
        <v>0</v>
      </c>
      <c r="J41" s="386">
        <v>0</v>
      </c>
      <c r="K41" s="386">
        <v>0</v>
      </c>
      <c r="L41" s="386">
        <v>0</v>
      </c>
      <c r="M41" s="386">
        <v>1</v>
      </c>
    </row>
    <row r="42" spans="1:13" s="375" customFormat="1" ht="14.25" customHeight="1">
      <c r="A42" s="382" t="s">
        <v>56</v>
      </c>
      <c r="B42" s="383">
        <v>5</v>
      </c>
      <c r="C42" s="384">
        <v>4</v>
      </c>
      <c r="D42" s="383">
        <v>5</v>
      </c>
      <c r="E42" s="384">
        <v>4</v>
      </c>
      <c r="F42" s="385">
        <v>6</v>
      </c>
      <c r="G42" s="386">
        <v>4</v>
      </c>
      <c r="H42" s="385" t="s">
        <v>362</v>
      </c>
      <c r="I42" s="386">
        <v>1</v>
      </c>
      <c r="J42" s="386">
        <v>0</v>
      </c>
      <c r="K42" s="386">
        <v>0</v>
      </c>
      <c r="L42" s="386">
        <v>0</v>
      </c>
      <c r="M42" s="386">
        <v>1</v>
      </c>
    </row>
    <row r="43" spans="1:13" s="375" customFormat="1" ht="14.25" customHeight="1">
      <c r="A43" s="382" t="s">
        <v>57</v>
      </c>
      <c r="B43" s="383">
        <v>1</v>
      </c>
      <c r="C43" s="384">
        <v>2</v>
      </c>
      <c r="D43" s="383">
        <v>1</v>
      </c>
      <c r="E43" s="384">
        <v>2</v>
      </c>
      <c r="F43" s="385">
        <v>5</v>
      </c>
      <c r="G43" s="386">
        <v>6</v>
      </c>
      <c r="H43" s="385">
        <v>1</v>
      </c>
      <c r="I43" s="386">
        <v>0</v>
      </c>
      <c r="J43" s="386">
        <v>0</v>
      </c>
      <c r="K43" s="386">
        <v>0</v>
      </c>
      <c r="L43" s="386">
        <v>0</v>
      </c>
      <c r="M43" s="386">
        <v>0</v>
      </c>
    </row>
    <row r="44" spans="1:13" s="375" customFormat="1" ht="14.25" customHeight="1">
      <c r="A44" s="382" t="s">
        <v>58</v>
      </c>
      <c r="B44" s="383">
        <v>13</v>
      </c>
      <c r="C44" s="384">
        <v>11</v>
      </c>
      <c r="D44" s="383">
        <v>13</v>
      </c>
      <c r="E44" s="384">
        <v>11</v>
      </c>
      <c r="F44" s="385">
        <v>7</v>
      </c>
      <c r="G44" s="386">
        <v>6</v>
      </c>
      <c r="H44" s="385" t="s">
        <v>362</v>
      </c>
      <c r="I44" s="386">
        <v>1</v>
      </c>
      <c r="J44" s="386">
        <v>0</v>
      </c>
      <c r="K44" s="386">
        <v>0</v>
      </c>
      <c r="L44" s="386">
        <v>0</v>
      </c>
      <c r="M44" s="386">
        <v>0</v>
      </c>
    </row>
    <row r="45" spans="1:13" s="375" customFormat="1" ht="14.25" customHeight="1">
      <c r="A45" s="382" t="s">
        <v>59</v>
      </c>
      <c r="B45" s="383">
        <v>2</v>
      </c>
      <c r="C45" s="384">
        <v>1</v>
      </c>
      <c r="D45" s="383">
        <v>2</v>
      </c>
      <c r="E45" s="384">
        <v>1</v>
      </c>
      <c r="F45" s="385">
        <v>12</v>
      </c>
      <c r="G45" s="386">
        <v>8</v>
      </c>
      <c r="H45" s="385">
        <v>2</v>
      </c>
      <c r="I45" s="386">
        <v>1</v>
      </c>
      <c r="J45" s="387">
        <v>1</v>
      </c>
      <c r="K45" s="387">
        <v>2</v>
      </c>
      <c r="L45" s="386">
        <v>0</v>
      </c>
      <c r="M45" s="386">
        <v>0</v>
      </c>
    </row>
    <row r="46" spans="1:13" s="375" customFormat="1" ht="14.25" customHeight="1">
      <c r="A46" s="382" t="s">
        <v>60</v>
      </c>
      <c r="B46" s="383">
        <v>1</v>
      </c>
      <c r="C46" s="384">
        <v>2</v>
      </c>
      <c r="D46" s="383">
        <v>1</v>
      </c>
      <c r="E46" s="384">
        <v>2</v>
      </c>
      <c r="F46" s="385">
        <v>7</v>
      </c>
      <c r="G46" s="386">
        <v>7</v>
      </c>
      <c r="H46" s="385">
        <v>2</v>
      </c>
      <c r="I46" s="386">
        <v>0</v>
      </c>
      <c r="J46" s="386">
        <v>0</v>
      </c>
      <c r="K46" s="386">
        <v>0</v>
      </c>
      <c r="L46" s="386">
        <v>0</v>
      </c>
      <c r="M46" s="386">
        <v>0</v>
      </c>
    </row>
    <row r="47" spans="1:13" s="375" customFormat="1" ht="14.25" customHeight="1">
      <c r="A47" s="382" t="s">
        <v>61</v>
      </c>
      <c r="B47" s="383">
        <v>12</v>
      </c>
      <c r="C47" s="384">
        <v>16</v>
      </c>
      <c r="D47" s="383">
        <v>12</v>
      </c>
      <c r="E47" s="384">
        <v>16</v>
      </c>
      <c r="F47" s="385">
        <v>8</v>
      </c>
      <c r="G47" s="386">
        <v>10</v>
      </c>
      <c r="H47" s="385">
        <v>1</v>
      </c>
      <c r="I47" s="386">
        <v>0</v>
      </c>
      <c r="J47" s="386">
        <v>0</v>
      </c>
      <c r="K47" s="386">
        <v>0</v>
      </c>
      <c r="L47" s="386">
        <v>0</v>
      </c>
      <c r="M47" s="386">
        <v>0</v>
      </c>
    </row>
    <row r="48" spans="1:13" s="375" customFormat="1" ht="14.25" customHeight="1">
      <c r="A48" s="382" t="s">
        <v>62</v>
      </c>
      <c r="B48" s="383">
        <v>15</v>
      </c>
      <c r="C48" s="384">
        <v>5</v>
      </c>
      <c r="D48" s="383">
        <v>15</v>
      </c>
      <c r="E48" s="384">
        <v>4</v>
      </c>
      <c r="F48" s="385">
        <v>4</v>
      </c>
      <c r="G48" s="386">
        <v>4</v>
      </c>
      <c r="H48" s="385">
        <v>2</v>
      </c>
      <c r="I48" s="386">
        <v>2</v>
      </c>
      <c r="J48" s="386">
        <v>0</v>
      </c>
      <c r="K48" s="386">
        <v>0</v>
      </c>
      <c r="L48" s="386">
        <v>0</v>
      </c>
      <c r="M48" s="386">
        <v>0</v>
      </c>
    </row>
    <row r="49" spans="1:15" s="375" customFormat="1" ht="14.25" customHeight="1">
      <c r="A49" s="382" t="s">
        <v>63</v>
      </c>
      <c r="B49" s="383">
        <v>39</v>
      </c>
      <c r="C49" s="384">
        <v>29</v>
      </c>
      <c r="D49" s="383">
        <v>39</v>
      </c>
      <c r="E49" s="384">
        <v>29</v>
      </c>
      <c r="F49" s="385">
        <v>24</v>
      </c>
      <c r="G49" s="386">
        <v>25</v>
      </c>
      <c r="H49" s="385">
        <v>2</v>
      </c>
      <c r="I49" s="386">
        <v>0</v>
      </c>
      <c r="J49" s="386">
        <v>0</v>
      </c>
      <c r="K49" s="386">
        <v>0</v>
      </c>
      <c r="L49" s="386">
        <v>1</v>
      </c>
      <c r="M49" s="386">
        <v>0</v>
      </c>
    </row>
    <row r="50" spans="1:15" s="375" customFormat="1" ht="14.25" customHeight="1">
      <c r="A50" s="382" t="s">
        <v>64</v>
      </c>
      <c r="B50" s="383">
        <v>610</v>
      </c>
      <c r="C50" s="384">
        <v>716</v>
      </c>
      <c r="D50" s="383">
        <v>609</v>
      </c>
      <c r="E50" s="384">
        <v>717</v>
      </c>
      <c r="F50" s="385">
        <v>76</v>
      </c>
      <c r="G50" s="386">
        <v>77</v>
      </c>
      <c r="H50" s="385">
        <v>21</v>
      </c>
      <c r="I50" s="386">
        <v>17</v>
      </c>
      <c r="J50" s="386">
        <v>7</v>
      </c>
      <c r="K50" s="386">
        <v>12</v>
      </c>
      <c r="L50" s="386">
        <v>1</v>
      </c>
      <c r="M50" s="386">
        <v>0</v>
      </c>
    </row>
    <row r="51" spans="1:15" s="375" customFormat="1" ht="14.25" customHeight="1">
      <c r="A51" s="388" t="s">
        <v>65</v>
      </c>
      <c r="B51" s="389">
        <v>16</v>
      </c>
      <c r="C51" s="390">
        <v>11</v>
      </c>
      <c r="D51" s="389">
        <v>16</v>
      </c>
      <c r="E51" s="390">
        <v>11</v>
      </c>
      <c r="F51" s="391">
        <v>10</v>
      </c>
      <c r="G51" s="390">
        <v>12</v>
      </c>
      <c r="H51" s="391" t="s">
        <v>362</v>
      </c>
      <c r="I51" s="390">
        <v>1</v>
      </c>
      <c r="J51" s="390">
        <v>0</v>
      </c>
      <c r="K51" s="390">
        <v>0</v>
      </c>
      <c r="L51" s="390">
        <v>1</v>
      </c>
      <c r="M51" s="390">
        <v>0</v>
      </c>
    </row>
    <row r="52" spans="1:15" ht="15" customHeight="1">
      <c r="A52" s="392" t="s">
        <v>67</v>
      </c>
      <c r="B52" s="389">
        <f>SUM(B37:B51)</f>
        <v>754</v>
      </c>
      <c r="C52" s="393">
        <f t="shared" ref="C52:M52" si="0">SUM(C37:C51)</f>
        <v>830</v>
      </c>
      <c r="D52" s="393">
        <f t="shared" si="0"/>
        <v>754</v>
      </c>
      <c r="E52" s="393">
        <f t="shared" si="0"/>
        <v>830</v>
      </c>
      <c r="F52" s="393">
        <f t="shared" si="0"/>
        <v>189</v>
      </c>
      <c r="G52" s="393">
        <f t="shared" si="0"/>
        <v>199</v>
      </c>
      <c r="H52" s="393">
        <f t="shared" si="0"/>
        <v>34</v>
      </c>
      <c r="I52" s="393">
        <f t="shared" si="0"/>
        <v>28</v>
      </c>
      <c r="J52" s="393">
        <f t="shared" si="0"/>
        <v>8</v>
      </c>
      <c r="K52" s="393">
        <f t="shared" si="0"/>
        <v>15</v>
      </c>
      <c r="L52" s="393">
        <f t="shared" si="0"/>
        <v>3</v>
      </c>
      <c r="M52" s="394">
        <f t="shared" si="0"/>
        <v>3</v>
      </c>
      <c r="N52" s="81"/>
      <c r="O52" s="81"/>
    </row>
  </sheetData>
  <mergeCells count="8">
    <mergeCell ref="A33:M33"/>
    <mergeCell ref="A35:A36"/>
    <mergeCell ref="B35:C35"/>
    <mergeCell ref="D35:E35"/>
    <mergeCell ref="F35:G35"/>
    <mergeCell ref="H35:I35"/>
    <mergeCell ref="J35:K35"/>
    <mergeCell ref="L35:M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R14" sqref="R14"/>
    </sheetView>
  </sheetViews>
  <sheetFormatPr defaultRowHeight="12.75"/>
  <cols>
    <col min="1" max="1" width="10" style="397" customWidth="1"/>
    <col min="2" max="3" width="6.140625" style="396" customWidth="1"/>
    <col min="4" max="4" width="6.7109375" style="396" customWidth="1"/>
    <col min="5" max="5" width="7.5703125" style="396" customWidth="1"/>
    <col min="6" max="15" width="6.140625" style="396" customWidth="1"/>
    <col min="16" max="256" width="9.140625" style="396"/>
    <col min="257" max="257" width="10" style="396" customWidth="1"/>
    <col min="258" max="259" width="6.140625" style="396" customWidth="1"/>
    <col min="260" max="260" width="6.7109375" style="396" customWidth="1"/>
    <col min="261" max="261" width="7.5703125" style="396" customWidth="1"/>
    <col min="262" max="271" width="6.140625" style="396" customWidth="1"/>
    <col min="272" max="512" width="9.140625" style="396"/>
    <col min="513" max="513" width="10" style="396" customWidth="1"/>
    <col min="514" max="515" width="6.140625" style="396" customWidth="1"/>
    <col min="516" max="516" width="6.7109375" style="396" customWidth="1"/>
    <col min="517" max="517" width="7.5703125" style="396" customWidth="1"/>
    <col min="518" max="527" width="6.140625" style="396" customWidth="1"/>
    <col min="528" max="768" width="9.140625" style="396"/>
    <col min="769" max="769" width="10" style="396" customWidth="1"/>
    <col min="770" max="771" width="6.140625" style="396" customWidth="1"/>
    <col min="772" max="772" width="6.7109375" style="396" customWidth="1"/>
    <col min="773" max="773" width="7.5703125" style="396" customWidth="1"/>
    <col min="774" max="783" width="6.140625" style="396" customWidth="1"/>
    <col min="784" max="1024" width="9.140625" style="396"/>
    <col min="1025" max="1025" width="10" style="396" customWidth="1"/>
    <col min="1026" max="1027" width="6.140625" style="396" customWidth="1"/>
    <col min="1028" max="1028" width="6.7109375" style="396" customWidth="1"/>
    <col min="1029" max="1029" width="7.5703125" style="396" customWidth="1"/>
    <col min="1030" max="1039" width="6.140625" style="396" customWidth="1"/>
    <col min="1040" max="1280" width="9.140625" style="396"/>
    <col min="1281" max="1281" width="10" style="396" customWidth="1"/>
    <col min="1282" max="1283" width="6.140625" style="396" customWidth="1"/>
    <col min="1284" max="1284" width="6.7109375" style="396" customWidth="1"/>
    <col min="1285" max="1285" width="7.5703125" style="396" customWidth="1"/>
    <col min="1286" max="1295" width="6.140625" style="396" customWidth="1"/>
    <col min="1296" max="1536" width="9.140625" style="396"/>
    <col min="1537" max="1537" width="10" style="396" customWidth="1"/>
    <col min="1538" max="1539" width="6.140625" style="396" customWidth="1"/>
    <col min="1540" max="1540" width="6.7109375" style="396" customWidth="1"/>
    <col min="1541" max="1541" width="7.5703125" style="396" customWidth="1"/>
    <col min="1542" max="1551" width="6.140625" style="396" customWidth="1"/>
    <col min="1552" max="1792" width="9.140625" style="396"/>
    <col min="1793" max="1793" width="10" style="396" customWidth="1"/>
    <col min="1794" max="1795" width="6.140625" style="396" customWidth="1"/>
    <col min="1796" max="1796" width="6.7109375" style="396" customWidth="1"/>
    <col min="1797" max="1797" width="7.5703125" style="396" customWidth="1"/>
    <col min="1798" max="1807" width="6.140625" style="396" customWidth="1"/>
    <col min="1808" max="2048" width="9.140625" style="396"/>
    <col min="2049" max="2049" width="10" style="396" customWidth="1"/>
    <col min="2050" max="2051" width="6.140625" style="396" customWidth="1"/>
    <col min="2052" max="2052" width="6.7109375" style="396" customWidth="1"/>
    <col min="2053" max="2053" width="7.5703125" style="396" customWidth="1"/>
    <col min="2054" max="2063" width="6.140625" style="396" customWidth="1"/>
    <col min="2064" max="2304" width="9.140625" style="396"/>
    <col min="2305" max="2305" width="10" style="396" customWidth="1"/>
    <col min="2306" max="2307" width="6.140625" style="396" customWidth="1"/>
    <col min="2308" max="2308" width="6.7109375" style="396" customWidth="1"/>
    <col min="2309" max="2309" width="7.5703125" style="396" customWidth="1"/>
    <col min="2310" max="2319" width="6.140625" style="396" customWidth="1"/>
    <col min="2320" max="2560" width="9.140625" style="396"/>
    <col min="2561" max="2561" width="10" style="396" customWidth="1"/>
    <col min="2562" max="2563" width="6.140625" style="396" customWidth="1"/>
    <col min="2564" max="2564" width="6.7109375" style="396" customWidth="1"/>
    <col min="2565" max="2565" width="7.5703125" style="396" customWidth="1"/>
    <col min="2566" max="2575" width="6.140625" style="396" customWidth="1"/>
    <col min="2576" max="2816" width="9.140625" style="396"/>
    <col min="2817" max="2817" width="10" style="396" customWidth="1"/>
    <col min="2818" max="2819" width="6.140625" style="396" customWidth="1"/>
    <col min="2820" max="2820" width="6.7109375" style="396" customWidth="1"/>
    <col min="2821" max="2821" width="7.5703125" style="396" customWidth="1"/>
    <col min="2822" max="2831" width="6.140625" style="396" customWidth="1"/>
    <col min="2832" max="3072" width="9.140625" style="396"/>
    <col min="3073" max="3073" width="10" style="396" customWidth="1"/>
    <col min="3074" max="3075" width="6.140625" style="396" customWidth="1"/>
    <col min="3076" max="3076" width="6.7109375" style="396" customWidth="1"/>
    <col min="3077" max="3077" width="7.5703125" style="396" customWidth="1"/>
    <col min="3078" max="3087" width="6.140625" style="396" customWidth="1"/>
    <col min="3088" max="3328" width="9.140625" style="396"/>
    <col min="3329" max="3329" width="10" style="396" customWidth="1"/>
    <col min="3330" max="3331" width="6.140625" style="396" customWidth="1"/>
    <col min="3332" max="3332" width="6.7109375" style="396" customWidth="1"/>
    <col min="3333" max="3333" width="7.5703125" style="396" customWidth="1"/>
    <col min="3334" max="3343" width="6.140625" style="396" customWidth="1"/>
    <col min="3344" max="3584" width="9.140625" style="396"/>
    <col min="3585" max="3585" width="10" style="396" customWidth="1"/>
    <col min="3586" max="3587" width="6.140625" style="396" customWidth="1"/>
    <col min="3588" max="3588" width="6.7109375" style="396" customWidth="1"/>
    <col min="3589" max="3589" width="7.5703125" style="396" customWidth="1"/>
    <col min="3590" max="3599" width="6.140625" style="396" customWidth="1"/>
    <col min="3600" max="3840" width="9.140625" style="396"/>
    <col min="3841" max="3841" width="10" style="396" customWidth="1"/>
    <col min="3842" max="3843" width="6.140625" style="396" customWidth="1"/>
    <col min="3844" max="3844" width="6.7109375" style="396" customWidth="1"/>
    <col min="3845" max="3845" width="7.5703125" style="396" customWidth="1"/>
    <col min="3846" max="3855" width="6.140625" style="396" customWidth="1"/>
    <col min="3856" max="4096" width="9.140625" style="396"/>
    <col min="4097" max="4097" width="10" style="396" customWidth="1"/>
    <col min="4098" max="4099" width="6.140625" style="396" customWidth="1"/>
    <col min="4100" max="4100" width="6.7109375" style="396" customWidth="1"/>
    <col min="4101" max="4101" width="7.5703125" style="396" customWidth="1"/>
    <col min="4102" max="4111" width="6.140625" style="396" customWidth="1"/>
    <col min="4112" max="4352" width="9.140625" style="396"/>
    <col min="4353" max="4353" width="10" style="396" customWidth="1"/>
    <col min="4354" max="4355" width="6.140625" style="396" customWidth="1"/>
    <col min="4356" max="4356" width="6.7109375" style="396" customWidth="1"/>
    <col min="4357" max="4357" width="7.5703125" style="396" customWidth="1"/>
    <col min="4358" max="4367" width="6.140625" style="396" customWidth="1"/>
    <col min="4368" max="4608" width="9.140625" style="396"/>
    <col min="4609" max="4609" width="10" style="396" customWidth="1"/>
    <col min="4610" max="4611" width="6.140625" style="396" customWidth="1"/>
    <col min="4612" max="4612" width="6.7109375" style="396" customWidth="1"/>
    <col min="4613" max="4613" width="7.5703125" style="396" customWidth="1"/>
    <col min="4614" max="4623" width="6.140625" style="396" customWidth="1"/>
    <col min="4624" max="4864" width="9.140625" style="396"/>
    <col min="4865" max="4865" width="10" style="396" customWidth="1"/>
    <col min="4866" max="4867" width="6.140625" style="396" customWidth="1"/>
    <col min="4868" max="4868" width="6.7109375" style="396" customWidth="1"/>
    <col min="4869" max="4869" width="7.5703125" style="396" customWidth="1"/>
    <col min="4870" max="4879" width="6.140625" style="396" customWidth="1"/>
    <col min="4880" max="5120" width="9.140625" style="396"/>
    <col min="5121" max="5121" width="10" style="396" customWidth="1"/>
    <col min="5122" max="5123" width="6.140625" style="396" customWidth="1"/>
    <col min="5124" max="5124" width="6.7109375" style="396" customWidth="1"/>
    <col min="5125" max="5125" width="7.5703125" style="396" customWidth="1"/>
    <col min="5126" max="5135" width="6.140625" style="396" customWidth="1"/>
    <col min="5136" max="5376" width="9.140625" style="396"/>
    <col min="5377" max="5377" width="10" style="396" customWidth="1"/>
    <col min="5378" max="5379" width="6.140625" style="396" customWidth="1"/>
    <col min="5380" max="5380" width="6.7109375" style="396" customWidth="1"/>
    <col min="5381" max="5381" width="7.5703125" style="396" customWidth="1"/>
    <col min="5382" max="5391" width="6.140625" style="396" customWidth="1"/>
    <col min="5392" max="5632" width="9.140625" style="396"/>
    <col min="5633" max="5633" width="10" style="396" customWidth="1"/>
    <col min="5634" max="5635" width="6.140625" style="396" customWidth="1"/>
    <col min="5636" max="5636" width="6.7109375" style="396" customWidth="1"/>
    <col min="5637" max="5637" width="7.5703125" style="396" customWidth="1"/>
    <col min="5638" max="5647" width="6.140625" style="396" customWidth="1"/>
    <col min="5648" max="5888" width="9.140625" style="396"/>
    <col min="5889" max="5889" width="10" style="396" customWidth="1"/>
    <col min="5890" max="5891" width="6.140625" style="396" customWidth="1"/>
    <col min="5892" max="5892" width="6.7109375" style="396" customWidth="1"/>
    <col min="5893" max="5893" width="7.5703125" style="396" customWidth="1"/>
    <col min="5894" max="5903" width="6.140625" style="396" customWidth="1"/>
    <col min="5904" max="6144" width="9.140625" style="396"/>
    <col min="6145" max="6145" width="10" style="396" customWidth="1"/>
    <col min="6146" max="6147" width="6.140625" style="396" customWidth="1"/>
    <col min="6148" max="6148" width="6.7109375" style="396" customWidth="1"/>
    <col min="6149" max="6149" width="7.5703125" style="396" customWidth="1"/>
    <col min="6150" max="6159" width="6.140625" style="396" customWidth="1"/>
    <col min="6160" max="6400" width="9.140625" style="396"/>
    <col min="6401" max="6401" width="10" style="396" customWidth="1"/>
    <col min="6402" max="6403" width="6.140625" style="396" customWidth="1"/>
    <col min="6404" max="6404" width="6.7109375" style="396" customWidth="1"/>
    <col min="6405" max="6405" width="7.5703125" style="396" customWidth="1"/>
    <col min="6406" max="6415" width="6.140625" style="396" customWidth="1"/>
    <col min="6416" max="6656" width="9.140625" style="396"/>
    <col min="6657" max="6657" width="10" style="396" customWidth="1"/>
    <col min="6658" max="6659" width="6.140625" style="396" customWidth="1"/>
    <col min="6660" max="6660" width="6.7109375" style="396" customWidth="1"/>
    <col min="6661" max="6661" width="7.5703125" style="396" customWidth="1"/>
    <col min="6662" max="6671" width="6.140625" style="396" customWidth="1"/>
    <col min="6672" max="6912" width="9.140625" style="396"/>
    <col min="6913" max="6913" width="10" style="396" customWidth="1"/>
    <col min="6914" max="6915" width="6.140625" style="396" customWidth="1"/>
    <col min="6916" max="6916" width="6.7109375" style="396" customWidth="1"/>
    <col min="6917" max="6917" width="7.5703125" style="396" customWidth="1"/>
    <col min="6918" max="6927" width="6.140625" style="396" customWidth="1"/>
    <col min="6928" max="7168" width="9.140625" style="396"/>
    <col min="7169" max="7169" width="10" style="396" customWidth="1"/>
    <col min="7170" max="7171" width="6.140625" style="396" customWidth="1"/>
    <col min="7172" max="7172" width="6.7109375" style="396" customWidth="1"/>
    <col min="7173" max="7173" width="7.5703125" style="396" customWidth="1"/>
    <col min="7174" max="7183" width="6.140625" style="396" customWidth="1"/>
    <col min="7184" max="7424" width="9.140625" style="396"/>
    <col min="7425" max="7425" width="10" style="396" customWidth="1"/>
    <col min="7426" max="7427" width="6.140625" style="396" customWidth="1"/>
    <col min="7428" max="7428" width="6.7109375" style="396" customWidth="1"/>
    <col min="7429" max="7429" width="7.5703125" style="396" customWidth="1"/>
    <col min="7430" max="7439" width="6.140625" style="396" customWidth="1"/>
    <col min="7440" max="7680" width="9.140625" style="396"/>
    <col min="7681" max="7681" width="10" style="396" customWidth="1"/>
    <col min="7682" max="7683" width="6.140625" style="396" customWidth="1"/>
    <col min="7684" max="7684" width="6.7109375" style="396" customWidth="1"/>
    <col min="7685" max="7685" width="7.5703125" style="396" customWidth="1"/>
    <col min="7686" max="7695" width="6.140625" style="396" customWidth="1"/>
    <col min="7696" max="7936" width="9.140625" style="396"/>
    <col min="7937" max="7937" width="10" style="396" customWidth="1"/>
    <col min="7938" max="7939" width="6.140625" style="396" customWidth="1"/>
    <col min="7940" max="7940" width="6.7109375" style="396" customWidth="1"/>
    <col min="7941" max="7941" width="7.5703125" style="396" customWidth="1"/>
    <col min="7942" max="7951" width="6.140625" style="396" customWidth="1"/>
    <col min="7952" max="8192" width="9.140625" style="396"/>
    <col min="8193" max="8193" width="10" style="396" customWidth="1"/>
    <col min="8194" max="8195" width="6.140625" style="396" customWidth="1"/>
    <col min="8196" max="8196" width="6.7109375" style="396" customWidth="1"/>
    <col min="8197" max="8197" width="7.5703125" style="396" customWidth="1"/>
    <col min="8198" max="8207" width="6.140625" style="396" customWidth="1"/>
    <col min="8208" max="8448" width="9.140625" style="396"/>
    <col min="8449" max="8449" width="10" style="396" customWidth="1"/>
    <col min="8450" max="8451" width="6.140625" style="396" customWidth="1"/>
    <col min="8452" max="8452" width="6.7109375" style="396" customWidth="1"/>
    <col min="8453" max="8453" width="7.5703125" style="396" customWidth="1"/>
    <col min="8454" max="8463" width="6.140625" style="396" customWidth="1"/>
    <col min="8464" max="8704" width="9.140625" style="396"/>
    <col min="8705" max="8705" width="10" style="396" customWidth="1"/>
    <col min="8706" max="8707" width="6.140625" style="396" customWidth="1"/>
    <col min="8708" max="8708" width="6.7109375" style="396" customWidth="1"/>
    <col min="8709" max="8709" width="7.5703125" style="396" customWidth="1"/>
    <col min="8710" max="8719" width="6.140625" style="396" customWidth="1"/>
    <col min="8720" max="8960" width="9.140625" style="396"/>
    <col min="8961" max="8961" width="10" style="396" customWidth="1"/>
    <col min="8962" max="8963" width="6.140625" style="396" customWidth="1"/>
    <col min="8964" max="8964" width="6.7109375" style="396" customWidth="1"/>
    <col min="8965" max="8965" width="7.5703125" style="396" customWidth="1"/>
    <col min="8966" max="8975" width="6.140625" style="396" customWidth="1"/>
    <col min="8976" max="9216" width="9.140625" style="396"/>
    <col min="9217" max="9217" width="10" style="396" customWidth="1"/>
    <col min="9218" max="9219" width="6.140625" style="396" customWidth="1"/>
    <col min="9220" max="9220" width="6.7109375" style="396" customWidth="1"/>
    <col min="9221" max="9221" width="7.5703125" style="396" customWidth="1"/>
    <col min="9222" max="9231" width="6.140625" style="396" customWidth="1"/>
    <col min="9232" max="9472" width="9.140625" style="396"/>
    <col min="9473" max="9473" width="10" style="396" customWidth="1"/>
    <col min="9474" max="9475" width="6.140625" style="396" customWidth="1"/>
    <col min="9476" max="9476" width="6.7109375" style="396" customWidth="1"/>
    <col min="9477" max="9477" width="7.5703125" style="396" customWidth="1"/>
    <col min="9478" max="9487" width="6.140625" style="396" customWidth="1"/>
    <col min="9488" max="9728" width="9.140625" style="396"/>
    <col min="9729" max="9729" width="10" style="396" customWidth="1"/>
    <col min="9730" max="9731" width="6.140625" style="396" customWidth="1"/>
    <col min="9732" max="9732" width="6.7109375" style="396" customWidth="1"/>
    <col min="9733" max="9733" width="7.5703125" style="396" customWidth="1"/>
    <col min="9734" max="9743" width="6.140625" style="396" customWidth="1"/>
    <col min="9744" max="9984" width="9.140625" style="396"/>
    <col min="9985" max="9985" width="10" style="396" customWidth="1"/>
    <col min="9986" max="9987" width="6.140625" style="396" customWidth="1"/>
    <col min="9988" max="9988" width="6.7109375" style="396" customWidth="1"/>
    <col min="9989" max="9989" width="7.5703125" style="396" customWidth="1"/>
    <col min="9990" max="9999" width="6.140625" style="396" customWidth="1"/>
    <col min="10000" max="10240" width="9.140625" style="396"/>
    <col min="10241" max="10241" width="10" style="396" customWidth="1"/>
    <col min="10242" max="10243" width="6.140625" style="396" customWidth="1"/>
    <col min="10244" max="10244" width="6.7109375" style="396" customWidth="1"/>
    <col min="10245" max="10245" width="7.5703125" style="396" customWidth="1"/>
    <col min="10246" max="10255" width="6.140625" style="396" customWidth="1"/>
    <col min="10256" max="10496" width="9.140625" style="396"/>
    <col min="10497" max="10497" width="10" style="396" customWidth="1"/>
    <col min="10498" max="10499" width="6.140625" style="396" customWidth="1"/>
    <col min="10500" max="10500" width="6.7109375" style="396" customWidth="1"/>
    <col min="10501" max="10501" width="7.5703125" style="396" customWidth="1"/>
    <col min="10502" max="10511" width="6.140625" style="396" customWidth="1"/>
    <col min="10512" max="10752" width="9.140625" style="396"/>
    <col min="10753" max="10753" width="10" style="396" customWidth="1"/>
    <col min="10754" max="10755" width="6.140625" style="396" customWidth="1"/>
    <col min="10756" max="10756" width="6.7109375" style="396" customWidth="1"/>
    <col min="10757" max="10757" width="7.5703125" style="396" customWidth="1"/>
    <col min="10758" max="10767" width="6.140625" style="396" customWidth="1"/>
    <col min="10768" max="11008" width="9.140625" style="396"/>
    <col min="11009" max="11009" width="10" style="396" customWidth="1"/>
    <col min="11010" max="11011" width="6.140625" style="396" customWidth="1"/>
    <col min="11012" max="11012" width="6.7109375" style="396" customWidth="1"/>
    <col min="11013" max="11013" width="7.5703125" style="396" customWidth="1"/>
    <col min="11014" max="11023" width="6.140625" style="396" customWidth="1"/>
    <col min="11024" max="11264" width="9.140625" style="396"/>
    <col min="11265" max="11265" width="10" style="396" customWidth="1"/>
    <col min="11266" max="11267" width="6.140625" style="396" customWidth="1"/>
    <col min="11268" max="11268" width="6.7109375" style="396" customWidth="1"/>
    <col min="11269" max="11269" width="7.5703125" style="396" customWidth="1"/>
    <col min="11270" max="11279" width="6.140625" style="396" customWidth="1"/>
    <col min="11280" max="11520" width="9.140625" style="396"/>
    <col min="11521" max="11521" width="10" style="396" customWidth="1"/>
    <col min="11522" max="11523" width="6.140625" style="396" customWidth="1"/>
    <col min="11524" max="11524" width="6.7109375" style="396" customWidth="1"/>
    <col min="11525" max="11525" width="7.5703125" style="396" customWidth="1"/>
    <col min="11526" max="11535" width="6.140625" style="396" customWidth="1"/>
    <col min="11536" max="11776" width="9.140625" style="396"/>
    <col min="11777" max="11777" width="10" style="396" customWidth="1"/>
    <col min="11778" max="11779" width="6.140625" style="396" customWidth="1"/>
    <col min="11780" max="11780" width="6.7109375" style="396" customWidth="1"/>
    <col min="11781" max="11781" width="7.5703125" style="396" customWidth="1"/>
    <col min="11782" max="11791" width="6.140625" style="396" customWidth="1"/>
    <col min="11792" max="12032" width="9.140625" style="396"/>
    <col min="12033" max="12033" width="10" style="396" customWidth="1"/>
    <col min="12034" max="12035" width="6.140625" style="396" customWidth="1"/>
    <col min="12036" max="12036" width="6.7109375" style="396" customWidth="1"/>
    <col min="12037" max="12037" width="7.5703125" style="396" customWidth="1"/>
    <col min="12038" max="12047" width="6.140625" style="396" customWidth="1"/>
    <col min="12048" max="12288" width="9.140625" style="396"/>
    <col min="12289" max="12289" width="10" style="396" customWidth="1"/>
    <col min="12290" max="12291" width="6.140625" style="396" customWidth="1"/>
    <col min="12292" max="12292" width="6.7109375" style="396" customWidth="1"/>
    <col min="12293" max="12293" width="7.5703125" style="396" customWidth="1"/>
    <col min="12294" max="12303" width="6.140625" style="396" customWidth="1"/>
    <col min="12304" max="12544" width="9.140625" style="396"/>
    <col min="12545" max="12545" width="10" style="396" customWidth="1"/>
    <col min="12546" max="12547" width="6.140625" style="396" customWidth="1"/>
    <col min="12548" max="12548" width="6.7109375" style="396" customWidth="1"/>
    <col min="12549" max="12549" width="7.5703125" style="396" customWidth="1"/>
    <col min="12550" max="12559" width="6.140625" style="396" customWidth="1"/>
    <col min="12560" max="12800" width="9.140625" style="396"/>
    <col min="12801" max="12801" width="10" style="396" customWidth="1"/>
    <col min="12802" max="12803" width="6.140625" style="396" customWidth="1"/>
    <col min="12804" max="12804" width="6.7109375" style="396" customWidth="1"/>
    <col min="12805" max="12805" width="7.5703125" style="396" customWidth="1"/>
    <col min="12806" max="12815" width="6.140625" style="396" customWidth="1"/>
    <col min="12816" max="13056" width="9.140625" style="396"/>
    <col min="13057" max="13057" width="10" style="396" customWidth="1"/>
    <col min="13058" max="13059" width="6.140625" style="396" customWidth="1"/>
    <col min="13060" max="13060" width="6.7109375" style="396" customWidth="1"/>
    <col min="13061" max="13061" width="7.5703125" style="396" customWidth="1"/>
    <col min="13062" max="13071" width="6.140625" style="396" customWidth="1"/>
    <col min="13072" max="13312" width="9.140625" style="396"/>
    <col min="13313" max="13313" width="10" style="396" customWidth="1"/>
    <col min="13314" max="13315" width="6.140625" style="396" customWidth="1"/>
    <col min="13316" max="13316" width="6.7109375" style="396" customWidth="1"/>
    <col min="13317" max="13317" width="7.5703125" style="396" customWidth="1"/>
    <col min="13318" max="13327" width="6.140625" style="396" customWidth="1"/>
    <col min="13328" max="13568" width="9.140625" style="396"/>
    <col min="13569" max="13569" width="10" style="396" customWidth="1"/>
    <col min="13570" max="13571" width="6.140625" style="396" customWidth="1"/>
    <col min="13572" max="13572" width="6.7109375" style="396" customWidth="1"/>
    <col min="13573" max="13573" width="7.5703125" style="396" customWidth="1"/>
    <col min="13574" max="13583" width="6.140625" style="396" customWidth="1"/>
    <col min="13584" max="13824" width="9.140625" style="396"/>
    <col min="13825" max="13825" width="10" style="396" customWidth="1"/>
    <col min="13826" max="13827" width="6.140625" style="396" customWidth="1"/>
    <col min="13828" max="13828" width="6.7109375" style="396" customWidth="1"/>
    <col min="13829" max="13829" width="7.5703125" style="396" customWidth="1"/>
    <col min="13830" max="13839" width="6.140625" style="396" customWidth="1"/>
    <col min="13840" max="14080" width="9.140625" style="396"/>
    <col min="14081" max="14081" width="10" style="396" customWidth="1"/>
    <col min="14082" max="14083" width="6.140625" style="396" customWidth="1"/>
    <col min="14084" max="14084" width="6.7109375" style="396" customWidth="1"/>
    <col min="14085" max="14085" width="7.5703125" style="396" customWidth="1"/>
    <col min="14086" max="14095" width="6.140625" style="396" customWidth="1"/>
    <col min="14096" max="14336" width="9.140625" style="396"/>
    <col min="14337" max="14337" width="10" style="396" customWidth="1"/>
    <col min="14338" max="14339" width="6.140625" style="396" customWidth="1"/>
    <col min="14340" max="14340" width="6.7109375" style="396" customWidth="1"/>
    <col min="14341" max="14341" width="7.5703125" style="396" customWidth="1"/>
    <col min="14342" max="14351" width="6.140625" style="396" customWidth="1"/>
    <col min="14352" max="14592" width="9.140625" style="396"/>
    <col min="14593" max="14593" width="10" style="396" customWidth="1"/>
    <col min="14594" max="14595" width="6.140625" style="396" customWidth="1"/>
    <col min="14596" max="14596" width="6.7109375" style="396" customWidth="1"/>
    <col min="14597" max="14597" width="7.5703125" style="396" customWidth="1"/>
    <col min="14598" max="14607" width="6.140625" style="396" customWidth="1"/>
    <col min="14608" max="14848" width="9.140625" style="396"/>
    <col min="14849" max="14849" width="10" style="396" customWidth="1"/>
    <col min="14850" max="14851" width="6.140625" style="396" customWidth="1"/>
    <col min="14852" max="14852" width="6.7109375" style="396" customWidth="1"/>
    <col min="14853" max="14853" width="7.5703125" style="396" customWidth="1"/>
    <col min="14854" max="14863" width="6.140625" style="396" customWidth="1"/>
    <col min="14864" max="15104" width="9.140625" style="396"/>
    <col min="15105" max="15105" width="10" style="396" customWidth="1"/>
    <col min="15106" max="15107" width="6.140625" style="396" customWidth="1"/>
    <col min="15108" max="15108" width="6.7109375" style="396" customWidth="1"/>
    <col min="15109" max="15109" width="7.5703125" style="396" customWidth="1"/>
    <col min="15110" max="15119" width="6.140625" style="396" customWidth="1"/>
    <col min="15120" max="15360" width="9.140625" style="396"/>
    <col min="15361" max="15361" width="10" style="396" customWidth="1"/>
    <col min="15362" max="15363" width="6.140625" style="396" customWidth="1"/>
    <col min="15364" max="15364" width="6.7109375" style="396" customWidth="1"/>
    <col min="15365" max="15365" width="7.5703125" style="396" customWidth="1"/>
    <col min="15366" max="15375" width="6.140625" style="396" customWidth="1"/>
    <col min="15376" max="15616" width="9.140625" style="396"/>
    <col min="15617" max="15617" width="10" style="396" customWidth="1"/>
    <col min="15618" max="15619" width="6.140625" style="396" customWidth="1"/>
    <col min="15620" max="15620" width="6.7109375" style="396" customWidth="1"/>
    <col min="15621" max="15621" width="7.5703125" style="396" customWidth="1"/>
    <col min="15622" max="15631" width="6.140625" style="396" customWidth="1"/>
    <col min="15632" max="15872" width="9.140625" style="396"/>
    <col min="15873" max="15873" width="10" style="396" customWidth="1"/>
    <col min="15874" max="15875" width="6.140625" style="396" customWidth="1"/>
    <col min="15876" max="15876" width="6.7109375" style="396" customWidth="1"/>
    <col min="15877" max="15877" width="7.5703125" style="396" customWidth="1"/>
    <col min="15878" max="15887" width="6.140625" style="396" customWidth="1"/>
    <col min="15888" max="16128" width="9.140625" style="396"/>
    <col min="16129" max="16129" width="10" style="396" customWidth="1"/>
    <col min="16130" max="16131" width="6.140625" style="396" customWidth="1"/>
    <col min="16132" max="16132" width="6.7109375" style="396" customWidth="1"/>
    <col min="16133" max="16133" width="7.5703125" style="396" customWidth="1"/>
    <col min="16134" max="16143" width="6.140625" style="396" customWidth="1"/>
    <col min="16144" max="16384" width="9.140625" style="396"/>
  </cols>
  <sheetData>
    <row r="1" spans="1:15">
      <c r="A1" s="395" t="s">
        <v>379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>
      <c r="G2" s="398"/>
      <c r="L2" s="399" t="s">
        <v>380</v>
      </c>
      <c r="M2" s="399"/>
    </row>
    <row r="3" spans="1:15">
      <c r="A3" s="400"/>
      <c r="B3" s="401" t="s">
        <v>381</v>
      </c>
      <c r="C3" s="402"/>
      <c r="D3" s="403"/>
      <c r="E3" s="404"/>
      <c r="F3" s="405" t="s">
        <v>382</v>
      </c>
      <c r="G3" s="405"/>
      <c r="H3" s="406" t="s">
        <v>383</v>
      </c>
      <c r="I3" s="407"/>
      <c r="J3" s="407"/>
      <c r="K3" s="407"/>
      <c r="L3" s="407"/>
      <c r="M3" s="407"/>
      <c r="N3" s="405"/>
      <c r="O3" s="404"/>
    </row>
    <row r="4" spans="1:15" ht="15">
      <c r="A4" s="408" t="s">
        <v>48</v>
      </c>
      <c r="B4" s="409" t="s">
        <v>384</v>
      </c>
      <c r="C4" s="410"/>
      <c r="D4" s="409" t="s">
        <v>385</v>
      </c>
      <c r="E4" s="411"/>
      <c r="F4" s="412" t="s">
        <v>386</v>
      </c>
      <c r="G4" s="413"/>
      <c r="H4" s="414" t="s">
        <v>387</v>
      </c>
      <c r="I4" s="415"/>
      <c r="J4" s="401" t="s">
        <v>388</v>
      </c>
      <c r="K4" s="402"/>
      <c r="L4" s="414" t="s">
        <v>389</v>
      </c>
      <c r="M4" s="415"/>
      <c r="N4" s="416" t="s">
        <v>390</v>
      </c>
      <c r="O4" s="417"/>
    </row>
    <row r="5" spans="1:15">
      <c r="A5" s="418"/>
      <c r="B5" s="419" t="s">
        <v>391</v>
      </c>
      <c r="C5" s="420"/>
      <c r="D5" s="421"/>
      <c r="E5" s="422"/>
      <c r="F5" s="423" t="s">
        <v>392</v>
      </c>
      <c r="G5" s="422"/>
      <c r="H5" s="419"/>
      <c r="I5" s="420"/>
      <c r="J5" s="419" t="s">
        <v>393</v>
      </c>
      <c r="K5" s="420"/>
      <c r="L5" s="419"/>
      <c r="M5" s="420"/>
      <c r="N5" s="424"/>
      <c r="O5" s="425"/>
    </row>
    <row r="6" spans="1:15">
      <c r="A6" s="426"/>
      <c r="B6" s="426">
        <v>2013</v>
      </c>
      <c r="C6" s="426">
        <v>2014</v>
      </c>
      <c r="D6" s="427">
        <v>2013</v>
      </c>
      <c r="E6" s="426">
        <v>2014</v>
      </c>
      <c r="F6" s="426">
        <v>2013</v>
      </c>
      <c r="G6" s="426">
        <v>2014</v>
      </c>
      <c r="H6" s="426">
        <v>2013</v>
      </c>
      <c r="I6" s="426">
        <v>2014</v>
      </c>
      <c r="J6" s="426">
        <v>2013</v>
      </c>
      <c r="K6" s="426">
        <v>2014</v>
      </c>
      <c r="L6" s="426">
        <v>2013</v>
      </c>
      <c r="M6" s="426">
        <v>2014</v>
      </c>
      <c r="N6" s="426">
        <v>2013</v>
      </c>
      <c r="O6" s="426">
        <v>2014</v>
      </c>
    </row>
    <row r="7" spans="1:15">
      <c r="A7" s="428" t="s">
        <v>394</v>
      </c>
      <c r="B7" s="429">
        <v>184</v>
      </c>
      <c r="C7" s="429">
        <v>177</v>
      </c>
      <c r="D7" s="397">
        <v>2294</v>
      </c>
      <c r="E7" s="428">
        <v>1701</v>
      </c>
      <c r="F7" s="428">
        <v>5</v>
      </c>
      <c r="G7" s="428">
        <v>8</v>
      </c>
      <c r="H7" s="428">
        <v>0</v>
      </c>
      <c r="I7" s="428">
        <v>1</v>
      </c>
      <c r="J7" s="428">
        <v>0</v>
      </c>
      <c r="K7" s="428">
        <v>0</v>
      </c>
      <c r="L7" s="428">
        <v>1</v>
      </c>
      <c r="M7" s="428">
        <v>3</v>
      </c>
      <c r="N7" s="428">
        <v>3</v>
      </c>
      <c r="O7" s="428">
        <v>2</v>
      </c>
    </row>
    <row r="8" spans="1:15">
      <c r="A8" s="430" t="s">
        <v>395</v>
      </c>
      <c r="B8" s="430">
        <v>192</v>
      </c>
      <c r="C8" s="430">
        <v>193</v>
      </c>
      <c r="D8" s="397">
        <v>2557</v>
      </c>
      <c r="E8" s="430">
        <v>2757</v>
      </c>
      <c r="F8" s="430">
        <v>6</v>
      </c>
      <c r="G8" s="430">
        <v>9</v>
      </c>
      <c r="H8" s="430">
        <v>0</v>
      </c>
      <c r="I8" s="430">
        <v>1</v>
      </c>
      <c r="J8" s="430">
        <v>0</v>
      </c>
      <c r="K8" s="430">
        <v>0</v>
      </c>
      <c r="L8" s="430">
        <v>0</v>
      </c>
      <c r="M8" s="430">
        <v>2</v>
      </c>
      <c r="N8" s="430">
        <v>4</v>
      </c>
      <c r="O8" s="430">
        <v>1</v>
      </c>
    </row>
    <row r="9" spans="1:15">
      <c r="A9" s="430" t="s">
        <v>396</v>
      </c>
      <c r="B9" s="430">
        <v>228</v>
      </c>
      <c r="C9" s="430">
        <v>188</v>
      </c>
      <c r="D9" s="397">
        <v>2736</v>
      </c>
      <c r="E9" s="430">
        <v>2892</v>
      </c>
      <c r="F9" s="430">
        <v>13</v>
      </c>
      <c r="G9" s="430">
        <v>4</v>
      </c>
      <c r="H9" s="430">
        <v>0</v>
      </c>
      <c r="I9" s="430">
        <v>2</v>
      </c>
      <c r="J9" s="430">
        <v>0</v>
      </c>
      <c r="K9" s="430">
        <v>0</v>
      </c>
      <c r="L9" s="430">
        <v>4</v>
      </c>
      <c r="M9" s="430">
        <v>2</v>
      </c>
      <c r="N9" s="430">
        <v>0</v>
      </c>
      <c r="O9" s="430">
        <v>0</v>
      </c>
    </row>
    <row r="10" spans="1:15">
      <c r="A10" s="430" t="s">
        <v>397</v>
      </c>
      <c r="B10" s="430">
        <v>156</v>
      </c>
      <c r="C10" s="430">
        <v>132</v>
      </c>
      <c r="D10" s="397">
        <v>788</v>
      </c>
      <c r="E10" s="430">
        <v>1209</v>
      </c>
      <c r="F10" s="430">
        <v>3</v>
      </c>
      <c r="G10" s="430">
        <v>12</v>
      </c>
      <c r="H10" s="430">
        <v>0</v>
      </c>
      <c r="I10" s="430">
        <v>0</v>
      </c>
      <c r="J10" s="430">
        <v>0</v>
      </c>
      <c r="K10" s="430">
        <v>0</v>
      </c>
      <c r="L10" s="430">
        <v>0</v>
      </c>
      <c r="M10" s="430">
        <v>0</v>
      </c>
      <c r="N10" s="430">
        <v>2</v>
      </c>
      <c r="O10" s="430">
        <v>1</v>
      </c>
    </row>
    <row r="11" spans="1:15">
      <c r="A11" s="430" t="s">
        <v>398</v>
      </c>
      <c r="B11" s="430">
        <v>185</v>
      </c>
      <c r="C11" s="430">
        <v>137</v>
      </c>
      <c r="D11" s="397">
        <v>1800</v>
      </c>
      <c r="E11" s="430">
        <v>1780</v>
      </c>
      <c r="F11" s="430">
        <v>1</v>
      </c>
      <c r="G11" s="430">
        <v>5</v>
      </c>
      <c r="H11" s="430">
        <v>1</v>
      </c>
      <c r="I11" s="430">
        <v>1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</row>
    <row r="12" spans="1:15">
      <c r="A12" s="430" t="s">
        <v>399</v>
      </c>
      <c r="B12" s="430">
        <v>190</v>
      </c>
      <c r="C12" s="430">
        <v>173</v>
      </c>
      <c r="D12" s="397">
        <v>3190</v>
      </c>
      <c r="E12" s="430">
        <v>4033</v>
      </c>
      <c r="F12" s="430">
        <v>11</v>
      </c>
      <c r="G12" s="430">
        <v>8</v>
      </c>
      <c r="H12" s="430">
        <v>1</v>
      </c>
      <c r="I12" s="430">
        <v>1</v>
      </c>
      <c r="J12" s="430">
        <v>2</v>
      </c>
      <c r="K12" s="430">
        <v>0</v>
      </c>
      <c r="L12" s="430">
        <v>0</v>
      </c>
      <c r="M12" s="430">
        <v>3</v>
      </c>
      <c r="N12" s="430">
        <v>2</v>
      </c>
      <c r="O12" s="430">
        <v>1</v>
      </c>
    </row>
    <row r="13" spans="1:15">
      <c r="A13" s="430" t="s">
        <v>400</v>
      </c>
      <c r="B13" s="430">
        <v>200</v>
      </c>
      <c r="C13" s="430">
        <v>131</v>
      </c>
      <c r="D13" s="397">
        <v>2491</v>
      </c>
      <c r="E13" s="430">
        <v>2443</v>
      </c>
      <c r="F13" s="430">
        <v>8</v>
      </c>
      <c r="G13" s="430">
        <v>14</v>
      </c>
      <c r="H13" s="430">
        <v>0</v>
      </c>
      <c r="I13" s="430">
        <v>2</v>
      </c>
      <c r="J13" s="430">
        <v>0</v>
      </c>
      <c r="K13" s="430">
        <v>1</v>
      </c>
      <c r="L13" s="430">
        <v>1</v>
      </c>
      <c r="M13" s="430">
        <v>4</v>
      </c>
      <c r="N13" s="430">
        <v>3</v>
      </c>
      <c r="O13" s="430">
        <v>4</v>
      </c>
    </row>
    <row r="14" spans="1:15">
      <c r="A14" s="430" t="s">
        <v>401</v>
      </c>
      <c r="B14" s="430">
        <v>150</v>
      </c>
      <c r="C14" s="430">
        <v>105</v>
      </c>
      <c r="D14" s="397">
        <v>1585</v>
      </c>
      <c r="E14" s="430">
        <v>3091</v>
      </c>
      <c r="F14" s="430">
        <v>12</v>
      </c>
      <c r="G14" s="430">
        <v>5</v>
      </c>
      <c r="H14" s="430">
        <v>1</v>
      </c>
      <c r="I14" s="430">
        <v>0</v>
      </c>
      <c r="J14" s="430">
        <v>2</v>
      </c>
      <c r="K14" s="430">
        <v>0</v>
      </c>
      <c r="L14" s="430">
        <v>1</v>
      </c>
      <c r="M14" s="430">
        <v>5</v>
      </c>
      <c r="N14" s="430">
        <v>4</v>
      </c>
      <c r="O14" s="430">
        <v>0</v>
      </c>
    </row>
    <row r="15" spans="1:15">
      <c r="A15" s="430" t="s">
        <v>402</v>
      </c>
      <c r="B15" s="430">
        <v>154</v>
      </c>
      <c r="C15" s="430">
        <v>136</v>
      </c>
      <c r="D15" s="397">
        <v>1495</v>
      </c>
      <c r="E15" s="430">
        <v>1817</v>
      </c>
      <c r="F15" s="430">
        <v>10</v>
      </c>
      <c r="G15" s="430">
        <v>9</v>
      </c>
      <c r="H15" s="430">
        <v>1</v>
      </c>
      <c r="I15" s="430">
        <v>2</v>
      </c>
      <c r="J15" s="430">
        <v>1</v>
      </c>
      <c r="K15" s="430">
        <v>0</v>
      </c>
      <c r="L15" s="430">
        <v>3</v>
      </c>
      <c r="M15" s="430">
        <v>2</v>
      </c>
      <c r="N15" s="430">
        <v>2</v>
      </c>
      <c r="O15" s="430">
        <v>3</v>
      </c>
    </row>
    <row r="16" spans="1:15">
      <c r="A16" s="430" t="s">
        <v>403</v>
      </c>
      <c r="B16" s="430">
        <v>160</v>
      </c>
      <c r="C16" s="430">
        <v>131</v>
      </c>
      <c r="D16" s="397">
        <v>2245</v>
      </c>
      <c r="E16" s="430">
        <v>2560</v>
      </c>
      <c r="F16" s="430">
        <v>7</v>
      </c>
      <c r="G16" s="430">
        <v>8</v>
      </c>
      <c r="H16" s="430">
        <v>0</v>
      </c>
      <c r="I16" s="430">
        <v>0</v>
      </c>
      <c r="J16" s="430">
        <v>2</v>
      </c>
      <c r="K16" s="430">
        <v>0</v>
      </c>
      <c r="L16" s="430">
        <v>0</v>
      </c>
      <c r="M16" s="430">
        <v>2</v>
      </c>
      <c r="N16" s="430">
        <v>4</v>
      </c>
      <c r="O16" s="430">
        <v>3</v>
      </c>
    </row>
    <row r="17" spans="1:15">
      <c r="A17" s="430" t="s">
        <v>404</v>
      </c>
      <c r="B17" s="430">
        <v>188</v>
      </c>
      <c r="C17" s="430">
        <v>148</v>
      </c>
      <c r="D17" s="397">
        <v>4615</v>
      </c>
      <c r="E17" s="430">
        <v>4894</v>
      </c>
      <c r="F17" s="430">
        <v>3</v>
      </c>
      <c r="G17" s="430">
        <v>4</v>
      </c>
      <c r="H17" s="430">
        <v>1</v>
      </c>
      <c r="I17" s="430">
        <v>1</v>
      </c>
      <c r="J17" s="430">
        <v>0</v>
      </c>
      <c r="K17" s="430">
        <v>0</v>
      </c>
      <c r="L17" s="430">
        <v>0</v>
      </c>
      <c r="M17" s="430">
        <v>2</v>
      </c>
      <c r="N17" s="430">
        <v>1</v>
      </c>
      <c r="O17" s="430">
        <v>1</v>
      </c>
    </row>
    <row r="18" spans="1:15">
      <c r="A18" s="430" t="s">
        <v>405</v>
      </c>
      <c r="B18" s="430">
        <v>213</v>
      </c>
      <c r="C18" s="430">
        <v>200</v>
      </c>
      <c r="D18" s="397">
        <v>2339</v>
      </c>
      <c r="E18" s="430">
        <v>1977</v>
      </c>
      <c r="F18" s="430">
        <v>13</v>
      </c>
      <c r="G18" s="430">
        <v>4</v>
      </c>
      <c r="H18" s="430">
        <v>0</v>
      </c>
      <c r="I18" s="430">
        <v>1</v>
      </c>
      <c r="J18" s="430">
        <v>0</v>
      </c>
      <c r="K18" s="430">
        <v>0</v>
      </c>
      <c r="L18" s="430">
        <v>0</v>
      </c>
      <c r="M18" s="430">
        <v>1</v>
      </c>
      <c r="N18" s="430">
        <v>1</v>
      </c>
      <c r="O18" s="430">
        <v>2</v>
      </c>
    </row>
    <row r="19" spans="1:15">
      <c r="A19" s="430" t="s">
        <v>406</v>
      </c>
      <c r="B19" s="430">
        <v>580</v>
      </c>
      <c r="C19" s="430">
        <v>527</v>
      </c>
      <c r="D19" s="397">
        <v>7996</v>
      </c>
      <c r="E19" s="430">
        <v>9321</v>
      </c>
      <c r="F19" s="430">
        <v>12</v>
      </c>
      <c r="G19" s="430">
        <v>10</v>
      </c>
      <c r="H19" s="430">
        <v>2</v>
      </c>
      <c r="I19" s="430">
        <v>3</v>
      </c>
      <c r="J19" s="430">
        <v>6</v>
      </c>
      <c r="K19" s="430">
        <v>0</v>
      </c>
      <c r="L19" s="430">
        <v>2</v>
      </c>
      <c r="M19" s="430">
        <v>1</v>
      </c>
      <c r="N19" s="430">
        <v>1</v>
      </c>
      <c r="O19" s="430">
        <v>4</v>
      </c>
    </row>
    <row r="20" spans="1:15">
      <c r="A20" s="430" t="s">
        <v>407</v>
      </c>
      <c r="B20" s="430">
        <v>260</v>
      </c>
      <c r="C20" s="430">
        <v>239</v>
      </c>
      <c r="D20" s="430">
        <v>3801</v>
      </c>
      <c r="E20" s="430">
        <v>5177</v>
      </c>
      <c r="F20" s="430">
        <v>14</v>
      </c>
      <c r="G20" s="430">
        <v>14</v>
      </c>
      <c r="H20" s="430">
        <v>1</v>
      </c>
      <c r="I20" s="430">
        <v>6</v>
      </c>
      <c r="J20" s="430">
        <v>0</v>
      </c>
      <c r="K20" s="430">
        <v>0</v>
      </c>
      <c r="L20" s="430">
        <v>2</v>
      </c>
      <c r="M20" s="430">
        <v>1</v>
      </c>
      <c r="N20" s="430">
        <v>3</v>
      </c>
      <c r="O20" s="430">
        <v>7</v>
      </c>
    </row>
    <row r="21" spans="1:15">
      <c r="A21" s="430" t="s">
        <v>408</v>
      </c>
      <c r="B21" s="430">
        <v>4614</v>
      </c>
      <c r="C21" s="430">
        <v>4649</v>
      </c>
      <c r="D21" s="430">
        <v>74940</v>
      </c>
      <c r="E21" s="430">
        <v>63815</v>
      </c>
      <c r="F21" s="430">
        <v>188</v>
      </c>
      <c r="G21" s="430">
        <v>181</v>
      </c>
      <c r="H21" s="430">
        <v>8</v>
      </c>
      <c r="I21" s="430">
        <v>5</v>
      </c>
      <c r="J21" s="430">
        <v>9</v>
      </c>
      <c r="K21" s="430">
        <v>4</v>
      </c>
      <c r="L21" s="430">
        <v>33</v>
      </c>
      <c r="M21" s="430">
        <v>27</v>
      </c>
      <c r="N21" s="430">
        <v>55</v>
      </c>
      <c r="O21" s="430">
        <v>42</v>
      </c>
    </row>
    <row r="22" spans="1:15">
      <c r="A22" s="430" t="s">
        <v>409</v>
      </c>
      <c r="B22" s="430">
        <v>411</v>
      </c>
      <c r="C22" s="430">
        <v>415</v>
      </c>
      <c r="D22" s="430">
        <v>803</v>
      </c>
      <c r="E22" s="430">
        <v>619</v>
      </c>
      <c r="F22" s="430">
        <v>0</v>
      </c>
      <c r="G22" s="430">
        <v>0</v>
      </c>
      <c r="H22" s="430">
        <v>0</v>
      </c>
      <c r="I22" s="430">
        <v>0</v>
      </c>
      <c r="J22" s="430">
        <v>0</v>
      </c>
      <c r="K22" s="430">
        <v>0</v>
      </c>
      <c r="L22" s="430">
        <v>0</v>
      </c>
      <c r="M22" s="430">
        <v>0</v>
      </c>
      <c r="N22" s="430">
        <v>0</v>
      </c>
      <c r="O22" s="430">
        <v>0</v>
      </c>
    </row>
    <row r="23" spans="1:15">
      <c r="A23" s="430" t="s">
        <v>410</v>
      </c>
      <c r="B23" s="430">
        <v>351</v>
      </c>
      <c r="C23" s="430">
        <v>332</v>
      </c>
      <c r="D23" s="430">
        <v>746</v>
      </c>
      <c r="E23" s="430">
        <v>493</v>
      </c>
      <c r="F23" s="430">
        <v>0</v>
      </c>
      <c r="G23" s="430">
        <v>0</v>
      </c>
      <c r="H23" s="430">
        <v>0</v>
      </c>
      <c r="I23" s="430">
        <v>0</v>
      </c>
      <c r="J23" s="430">
        <v>0</v>
      </c>
      <c r="K23" s="430">
        <v>0</v>
      </c>
      <c r="L23" s="430">
        <v>0</v>
      </c>
      <c r="M23" s="430">
        <v>0</v>
      </c>
      <c r="N23" s="430">
        <v>0</v>
      </c>
      <c r="O23" s="430">
        <v>0</v>
      </c>
    </row>
    <row r="24" spans="1:15">
      <c r="A24" s="430" t="s">
        <v>411</v>
      </c>
      <c r="B24" s="430">
        <v>441</v>
      </c>
      <c r="C24" s="430">
        <v>943</v>
      </c>
      <c r="D24" s="430">
        <v>1846</v>
      </c>
      <c r="E24" s="430">
        <v>2624</v>
      </c>
      <c r="F24" s="430">
        <v>0</v>
      </c>
      <c r="G24" s="430">
        <v>0</v>
      </c>
      <c r="H24" s="430">
        <v>0</v>
      </c>
      <c r="I24" s="430">
        <v>0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</row>
    <row r="25" spans="1:15">
      <c r="A25" s="431" t="s">
        <v>67</v>
      </c>
      <c r="B25" s="432">
        <f>SUM(B7:B24)</f>
        <v>8857</v>
      </c>
      <c r="C25" s="431">
        <f>SUM(C7:C24)</f>
        <v>8956</v>
      </c>
      <c r="D25" s="431">
        <f>SUM(D7:D24)</f>
        <v>118267</v>
      </c>
      <c r="E25" s="431">
        <f t="shared" ref="E25:O25" si="0">SUM(E7:E24)</f>
        <v>113203</v>
      </c>
      <c r="F25" s="431">
        <f>SUM(F7:F24)</f>
        <v>306</v>
      </c>
      <c r="G25" s="431">
        <f t="shared" si="0"/>
        <v>295</v>
      </c>
      <c r="H25" s="431">
        <f t="shared" si="0"/>
        <v>16</v>
      </c>
      <c r="I25" s="431">
        <f t="shared" si="0"/>
        <v>26</v>
      </c>
      <c r="J25" s="431">
        <f>SUM(J7:J24)</f>
        <v>22</v>
      </c>
      <c r="K25" s="431">
        <f t="shared" si="0"/>
        <v>5</v>
      </c>
      <c r="L25" s="431">
        <f t="shared" si="0"/>
        <v>47</v>
      </c>
      <c r="M25" s="431">
        <f t="shared" si="0"/>
        <v>55</v>
      </c>
      <c r="N25" s="431">
        <f t="shared" si="0"/>
        <v>85</v>
      </c>
      <c r="O25" s="431">
        <f t="shared" si="0"/>
        <v>71</v>
      </c>
    </row>
  </sheetData>
  <mergeCells count="11">
    <mergeCell ref="J5:K5"/>
    <mergeCell ref="A1:O1"/>
    <mergeCell ref="L2:M2"/>
    <mergeCell ref="B3:C3"/>
    <mergeCell ref="B4:C4"/>
    <mergeCell ref="D4:E4"/>
    <mergeCell ref="H4:I5"/>
    <mergeCell ref="J4:K4"/>
    <mergeCell ref="L4:M5"/>
    <mergeCell ref="N4:O5"/>
    <mergeCell ref="B5: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34" workbookViewId="0">
      <selection activeCell="I10" sqref="I10:I11"/>
    </sheetView>
  </sheetViews>
  <sheetFormatPr defaultRowHeight="14.25"/>
  <cols>
    <col min="1" max="1" width="4.5703125" style="433" customWidth="1"/>
    <col min="2" max="2" width="22.28515625" style="433" customWidth="1"/>
    <col min="3" max="3" width="7" style="433" customWidth="1"/>
    <col min="4" max="4" width="8.5703125" style="433" customWidth="1"/>
    <col min="5" max="5" width="7.28515625" style="434" customWidth="1"/>
    <col min="6" max="6" width="8.5703125" style="435" customWidth="1"/>
    <col min="7" max="7" width="6.7109375" style="435" customWidth="1"/>
    <col min="8" max="8" width="8.5703125" style="433" customWidth="1"/>
    <col min="9" max="9" width="10" style="433" customWidth="1"/>
    <col min="10" max="10" width="9.140625" style="433"/>
    <col min="11" max="11" width="9.5703125" style="433" bestFit="1" customWidth="1"/>
    <col min="12" max="256" width="9.140625" style="433"/>
    <col min="257" max="257" width="4.5703125" style="433" customWidth="1"/>
    <col min="258" max="258" width="22.28515625" style="433" customWidth="1"/>
    <col min="259" max="259" width="7" style="433" customWidth="1"/>
    <col min="260" max="260" width="8.5703125" style="433" customWidth="1"/>
    <col min="261" max="261" width="7.28515625" style="433" customWidth="1"/>
    <col min="262" max="262" width="8.5703125" style="433" customWidth="1"/>
    <col min="263" max="263" width="6.7109375" style="433" customWidth="1"/>
    <col min="264" max="264" width="8.5703125" style="433" customWidth="1"/>
    <col min="265" max="265" width="10" style="433" customWidth="1"/>
    <col min="266" max="266" width="9.140625" style="433"/>
    <col min="267" max="267" width="9.5703125" style="433" bestFit="1" customWidth="1"/>
    <col min="268" max="512" width="9.140625" style="433"/>
    <col min="513" max="513" width="4.5703125" style="433" customWidth="1"/>
    <col min="514" max="514" width="22.28515625" style="433" customWidth="1"/>
    <col min="515" max="515" width="7" style="433" customWidth="1"/>
    <col min="516" max="516" width="8.5703125" style="433" customWidth="1"/>
    <col min="517" max="517" width="7.28515625" style="433" customWidth="1"/>
    <col min="518" max="518" width="8.5703125" style="433" customWidth="1"/>
    <col min="519" max="519" width="6.7109375" style="433" customWidth="1"/>
    <col min="520" max="520" width="8.5703125" style="433" customWidth="1"/>
    <col min="521" max="521" width="10" style="433" customWidth="1"/>
    <col min="522" max="522" width="9.140625" style="433"/>
    <col min="523" max="523" width="9.5703125" style="433" bestFit="1" customWidth="1"/>
    <col min="524" max="768" width="9.140625" style="433"/>
    <col min="769" max="769" width="4.5703125" style="433" customWidth="1"/>
    <col min="770" max="770" width="22.28515625" style="433" customWidth="1"/>
    <col min="771" max="771" width="7" style="433" customWidth="1"/>
    <col min="772" max="772" width="8.5703125" style="433" customWidth="1"/>
    <col min="773" max="773" width="7.28515625" style="433" customWidth="1"/>
    <col min="774" max="774" width="8.5703125" style="433" customWidth="1"/>
    <col min="775" max="775" width="6.7109375" style="433" customWidth="1"/>
    <col min="776" max="776" width="8.5703125" style="433" customWidth="1"/>
    <col min="777" max="777" width="10" style="433" customWidth="1"/>
    <col min="778" max="778" width="9.140625" style="433"/>
    <col min="779" max="779" width="9.5703125" style="433" bestFit="1" customWidth="1"/>
    <col min="780" max="1024" width="9.140625" style="433"/>
    <col min="1025" max="1025" width="4.5703125" style="433" customWidth="1"/>
    <col min="1026" max="1026" width="22.28515625" style="433" customWidth="1"/>
    <col min="1027" max="1027" width="7" style="433" customWidth="1"/>
    <col min="1028" max="1028" width="8.5703125" style="433" customWidth="1"/>
    <col min="1029" max="1029" width="7.28515625" style="433" customWidth="1"/>
    <col min="1030" max="1030" width="8.5703125" style="433" customWidth="1"/>
    <col min="1031" max="1031" width="6.7109375" style="433" customWidth="1"/>
    <col min="1032" max="1032" width="8.5703125" style="433" customWidth="1"/>
    <col min="1033" max="1033" width="10" style="433" customWidth="1"/>
    <col min="1034" max="1034" width="9.140625" style="433"/>
    <col min="1035" max="1035" width="9.5703125" style="433" bestFit="1" customWidth="1"/>
    <col min="1036" max="1280" width="9.140625" style="433"/>
    <col min="1281" max="1281" width="4.5703125" style="433" customWidth="1"/>
    <col min="1282" max="1282" width="22.28515625" style="433" customWidth="1"/>
    <col min="1283" max="1283" width="7" style="433" customWidth="1"/>
    <col min="1284" max="1284" width="8.5703125" style="433" customWidth="1"/>
    <col min="1285" max="1285" width="7.28515625" style="433" customWidth="1"/>
    <col min="1286" max="1286" width="8.5703125" style="433" customWidth="1"/>
    <col min="1287" max="1287" width="6.7109375" style="433" customWidth="1"/>
    <col min="1288" max="1288" width="8.5703125" style="433" customWidth="1"/>
    <col min="1289" max="1289" width="10" style="433" customWidth="1"/>
    <col min="1290" max="1290" width="9.140625" style="433"/>
    <col min="1291" max="1291" width="9.5703125" style="433" bestFit="1" customWidth="1"/>
    <col min="1292" max="1536" width="9.140625" style="433"/>
    <col min="1537" max="1537" width="4.5703125" style="433" customWidth="1"/>
    <col min="1538" max="1538" width="22.28515625" style="433" customWidth="1"/>
    <col min="1539" max="1539" width="7" style="433" customWidth="1"/>
    <col min="1540" max="1540" width="8.5703125" style="433" customWidth="1"/>
    <col min="1541" max="1541" width="7.28515625" style="433" customWidth="1"/>
    <col min="1542" max="1542" width="8.5703125" style="433" customWidth="1"/>
    <col min="1543" max="1543" width="6.7109375" style="433" customWidth="1"/>
    <col min="1544" max="1544" width="8.5703125" style="433" customWidth="1"/>
    <col min="1545" max="1545" width="10" style="433" customWidth="1"/>
    <col min="1546" max="1546" width="9.140625" style="433"/>
    <col min="1547" max="1547" width="9.5703125" style="433" bestFit="1" customWidth="1"/>
    <col min="1548" max="1792" width="9.140625" style="433"/>
    <col min="1793" max="1793" width="4.5703125" style="433" customWidth="1"/>
    <col min="1794" max="1794" width="22.28515625" style="433" customWidth="1"/>
    <col min="1795" max="1795" width="7" style="433" customWidth="1"/>
    <col min="1796" max="1796" width="8.5703125" style="433" customWidth="1"/>
    <col min="1797" max="1797" width="7.28515625" style="433" customWidth="1"/>
    <col min="1798" max="1798" width="8.5703125" style="433" customWidth="1"/>
    <col min="1799" max="1799" width="6.7109375" style="433" customWidth="1"/>
    <col min="1800" max="1800" width="8.5703125" style="433" customWidth="1"/>
    <col min="1801" max="1801" width="10" style="433" customWidth="1"/>
    <col min="1802" max="1802" width="9.140625" style="433"/>
    <col min="1803" max="1803" width="9.5703125" style="433" bestFit="1" customWidth="1"/>
    <col min="1804" max="2048" width="9.140625" style="433"/>
    <col min="2049" max="2049" width="4.5703125" style="433" customWidth="1"/>
    <col min="2050" max="2050" width="22.28515625" style="433" customWidth="1"/>
    <col min="2051" max="2051" width="7" style="433" customWidth="1"/>
    <col min="2052" max="2052" width="8.5703125" style="433" customWidth="1"/>
    <col min="2053" max="2053" width="7.28515625" style="433" customWidth="1"/>
    <col min="2054" max="2054" width="8.5703125" style="433" customWidth="1"/>
    <col min="2055" max="2055" width="6.7109375" style="433" customWidth="1"/>
    <col min="2056" max="2056" width="8.5703125" style="433" customWidth="1"/>
    <col min="2057" max="2057" width="10" style="433" customWidth="1"/>
    <col min="2058" max="2058" width="9.140625" style="433"/>
    <col min="2059" max="2059" width="9.5703125" style="433" bestFit="1" customWidth="1"/>
    <col min="2060" max="2304" width="9.140625" style="433"/>
    <col min="2305" max="2305" width="4.5703125" style="433" customWidth="1"/>
    <col min="2306" max="2306" width="22.28515625" style="433" customWidth="1"/>
    <col min="2307" max="2307" width="7" style="433" customWidth="1"/>
    <col min="2308" max="2308" width="8.5703125" style="433" customWidth="1"/>
    <col min="2309" max="2309" width="7.28515625" style="433" customWidth="1"/>
    <col min="2310" max="2310" width="8.5703125" style="433" customWidth="1"/>
    <col min="2311" max="2311" width="6.7109375" style="433" customWidth="1"/>
    <col min="2312" max="2312" width="8.5703125" style="433" customWidth="1"/>
    <col min="2313" max="2313" width="10" style="433" customWidth="1"/>
    <col min="2314" max="2314" width="9.140625" style="433"/>
    <col min="2315" max="2315" width="9.5703125" style="433" bestFit="1" customWidth="1"/>
    <col min="2316" max="2560" width="9.140625" style="433"/>
    <col min="2561" max="2561" width="4.5703125" style="433" customWidth="1"/>
    <col min="2562" max="2562" width="22.28515625" style="433" customWidth="1"/>
    <col min="2563" max="2563" width="7" style="433" customWidth="1"/>
    <col min="2564" max="2564" width="8.5703125" style="433" customWidth="1"/>
    <col min="2565" max="2565" width="7.28515625" style="433" customWidth="1"/>
    <col min="2566" max="2566" width="8.5703125" style="433" customWidth="1"/>
    <col min="2567" max="2567" width="6.7109375" style="433" customWidth="1"/>
    <col min="2568" max="2568" width="8.5703125" style="433" customWidth="1"/>
    <col min="2569" max="2569" width="10" style="433" customWidth="1"/>
    <col min="2570" max="2570" width="9.140625" style="433"/>
    <col min="2571" max="2571" width="9.5703125" style="433" bestFit="1" customWidth="1"/>
    <col min="2572" max="2816" width="9.140625" style="433"/>
    <col min="2817" max="2817" width="4.5703125" style="433" customWidth="1"/>
    <col min="2818" max="2818" width="22.28515625" style="433" customWidth="1"/>
    <col min="2819" max="2819" width="7" style="433" customWidth="1"/>
    <col min="2820" max="2820" width="8.5703125" style="433" customWidth="1"/>
    <col min="2821" max="2821" width="7.28515625" style="433" customWidth="1"/>
    <col min="2822" max="2822" width="8.5703125" style="433" customWidth="1"/>
    <col min="2823" max="2823" width="6.7109375" style="433" customWidth="1"/>
    <col min="2824" max="2824" width="8.5703125" style="433" customWidth="1"/>
    <col min="2825" max="2825" width="10" style="433" customWidth="1"/>
    <col min="2826" max="2826" width="9.140625" style="433"/>
    <col min="2827" max="2827" width="9.5703125" style="433" bestFit="1" customWidth="1"/>
    <col min="2828" max="3072" width="9.140625" style="433"/>
    <col min="3073" max="3073" width="4.5703125" style="433" customWidth="1"/>
    <col min="3074" max="3074" width="22.28515625" style="433" customWidth="1"/>
    <col min="3075" max="3075" width="7" style="433" customWidth="1"/>
    <col min="3076" max="3076" width="8.5703125" style="433" customWidth="1"/>
    <col min="3077" max="3077" width="7.28515625" style="433" customWidth="1"/>
    <col min="3078" max="3078" width="8.5703125" style="433" customWidth="1"/>
    <col min="3079" max="3079" width="6.7109375" style="433" customWidth="1"/>
    <col min="3080" max="3080" width="8.5703125" style="433" customWidth="1"/>
    <col min="3081" max="3081" width="10" style="433" customWidth="1"/>
    <col min="3082" max="3082" width="9.140625" style="433"/>
    <col min="3083" max="3083" width="9.5703125" style="433" bestFit="1" customWidth="1"/>
    <col min="3084" max="3328" width="9.140625" style="433"/>
    <col min="3329" max="3329" width="4.5703125" style="433" customWidth="1"/>
    <col min="3330" max="3330" width="22.28515625" style="433" customWidth="1"/>
    <col min="3331" max="3331" width="7" style="433" customWidth="1"/>
    <col min="3332" max="3332" width="8.5703125" style="433" customWidth="1"/>
    <col min="3333" max="3333" width="7.28515625" style="433" customWidth="1"/>
    <col min="3334" max="3334" width="8.5703125" style="433" customWidth="1"/>
    <col min="3335" max="3335" width="6.7109375" style="433" customWidth="1"/>
    <col min="3336" max="3336" width="8.5703125" style="433" customWidth="1"/>
    <col min="3337" max="3337" width="10" style="433" customWidth="1"/>
    <col min="3338" max="3338" width="9.140625" style="433"/>
    <col min="3339" max="3339" width="9.5703125" style="433" bestFit="1" customWidth="1"/>
    <col min="3340" max="3584" width="9.140625" style="433"/>
    <col min="3585" max="3585" width="4.5703125" style="433" customWidth="1"/>
    <col min="3586" max="3586" width="22.28515625" style="433" customWidth="1"/>
    <col min="3587" max="3587" width="7" style="433" customWidth="1"/>
    <col min="3588" max="3588" width="8.5703125" style="433" customWidth="1"/>
    <col min="3589" max="3589" width="7.28515625" style="433" customWidth="1"/>
    <col min="3590" max="3590" width="8.5703125" style="433" customWidth="1"/>
    <col min="3591" max="3591" width="6.7109375" style="433" customWidth="1"/>
    <col min="3592" max="3592" width="8.5703125" style="433" customWidth="1"/>
    <col min="3593" max="3593" width="10" style="433" customWidth="1"/>
    <col min="3594" max="3594" width="9.140625" style="433"/>
    <col min="3595" max="3595" width="9.5703125" style="433" bestFit="1" customWidth="1"/>
    <col min="3596" max="3840" width="9.140625" style="433"/>
    <col min="3841" max="3841" width="4.5703125" style="433" customWidth="1"/>
    <col min="3842" max="3842" width="22.28515625" style="433" customWidth="1"/>
    <col min="3843" max="3843" width="7" style="433" customWidth="1"/>
    <col min="3844" max="3844" width="8.5703125" style="433" customWidth="1"/>
    <col min="3845" max="3845" width="7.28515625" style="433" customWidth="1"/>
    <col min="3846" max="3846" width="8.5703125" style="433" customWidth="1"/>
    <col min="3847" max="3847" width="6.7109375" style="433" customWidth="1"/>
    <col min="3848" max="3848" width="8.5703125" style="433" customWidth="1"/>
    <col min="3849" max="3849" width="10" style="433" customWidth="1"/>
    <col min="3850" max="3850" width="9.140625" style="433"/>
    <col min="3851" max="3851" width="9.5703125" style="433" bestFit="1" customWidth="1"/>
    <col min="3852" max="4096" width="9.140625" style="433"/>
    <col min="4097" max="4097" width="4.5703125" style="433" customWidth="1"/>
    <col min="4098" max="4098" width="22.28515625" style="433" customWidth="1"/>
    <col min="4099" max="4099" width="7" style="433" customWidth="1"/>
    <col min="4100" max="4100" width="8.5703125" style="433" customWidth="1"/>
    <col min="4101" max="4101" width="7.28515625" style="433" customWidth="1"/>
    <col min="4102" max="4102" width="8.5703125" style="433" customWidth="1"/>
    <col min="4103" max="4103" width="6.7109375" style="433" customWidth="1"/>
    <col min="4104" max="4104" width="8.5703125" style="433" customWidth="1"/>
    <col min="4105" max="4105" width="10" style="433" customWidth="1"/>
    <col min="4106" max="4106" width="9.140625" style="433"/>
    <col min="4107" max="4107" width="9.5703125" style="433" bestFit="1" customWidth="1"/>
    <col min="4108" max="4352" width="9.140625" style="433"/>
    <col min="4353" max="4353" width="4.5703125" style="433" customWidth="1"/>
    <col min="4354" max="4354" width="22.28515625" style="433" customWidth="1"/>
    <col min="4355" max="4355" width="7" style="433" customWidth="1"/>
    <col min="4356" max="4356" width="8.5703125" style="433" customWidth="1"/>
    <col min="4357" max="4357" width="7.28515625" style="433" customWidth="1"/>
    <col min="4358" max="4358" width="8.5703125" style="433" customWidth="1"/>
    <col min="4359" max="4359" width="6.7109375" style="433" customWidth="1"/>
    <col min="4360" max="4360" width="8.5703125" style="433" customWidth="1"/>
    <col min="4361" max="4361" width="10" style="433" customWidth="1"/>
    <col min="4362" max="4362" width="9.140625" style="433"/>
    <col min="4363" max="4363" width="9.5703125" style="433" bestFit="1" customWidth="1"/>
    <col min="4364" max="4608" width="9.140625" style="433"/>
    <col min="4609" max="4609" width="4.5703125" style="433" customWidth="1"/>
    <col min="4610" max="4610" width="22.28515625" style="433" customWidth="1"/>
    <col min="4611" max="4611" width="7" style="433" customWidth="1"/>
    <col min="4612" max="4612" width="8.5703125" style="433" customWidth="1"/>
    <col min="4613" max="4613" width="7.28515625" style="433" customWidth="1"/>
    <col min="4614" max="4614" width="8.5703125" style="433" customWidth="1"/>
    <col min="4615" max="4615" width="6.7109375" style="433" customWidth="1"/>
    <col min="4616" max="4616" width="8.5703125" style="433" customWidth="1"/>
    <col min="4617" max="4617" width="10" style="433" customWidth="1"/>
    <col min="4618" max="4618" width="9.140625" style="433"/>
    <col min="4619" max="4619" width="9.5703125" style="433" bestFit="1" customWidth="1"/>
    <col min="4620" max="4864" width="9.140625" style="433"/>
    <col min="4865" max="4865" width="4.5703125" style="433" customWidth="1"/>
    <col min="4866" max="4866" width="22.28515625" style="433" customWidth="1"/>
    <col min="4867" max="4867" width="7" style="433" customWidth="1"/>
    <col min="4868" max="4868" width="8.5703125" style="433" customWidth="1"/>
    <col min="4869" max="4869" width="7.28515625" style="433" customWidth="1"/>
    <col min="4870" max="4870" width="8.5703125" style="433" customWidth="1"/>
    <col min="4871" max="4871" width="6.7109375" style="433" customWidth="1"/>
    <col min="4872" max="4872" width="8.5703125" style="433" customWidth="1"/>
    <col min="4873" max="4873" width="10" style="433" customWidth="1"/>
    <col min="4874" max="4874" width="9.140625" style="433"/>
    <col min="4875" max="4875" width="9.5703125" style="433" bestFit="1" customWidth="1"/>
    <col min="4876" max="5120" width="9.140625" style="433"/>
    <col min="5121" max="5121" width="4.5703125" style="433" customWidth="1"/>
    <col min="5122" max="5122" width="22.28515625" style="433" customWidth="1"/>
    <col min="5123" max="5123" width="7" style="433" customWidth="1"/>
    <col min="5124" max="5124" width="8.5703125" style="433" customWidth="1"/>
    <col min="5125" max="5125" width="7.28515625" style="433" customWidth="1"/>
    <col min="5126" max="5126" width="8.5703125" style="433" customWidth="1"/>
    <col min="5127" max="5127" width="6.7109375" style="433" customWidth="1"/>
    <col min="5128" max="5128" width="8.5703125" style="433" customWidth="1"/>
    <col min="5129" max="5129" width="10" style="433" customWidth="1"/>
    <col min="5130" max="5130" width="9.140625" style="433"/>
    <col min="5131" max="5131" width="9.5703125" style="433" bestFit="1" customWidth="1"/>
    <col min="5132" max="5376" width="9.140625" style="433"/>
    <col min="5377" max="5377" width="4.5703125" style="433" customWidth="1"/>
    <col min="5378" max="5378" width="22.28515625" style="433" customWidth="1"/>
    <col min="5379" max="5379" width="7" style="433" customWidth="1"/>
    <col min="5380" max="5380" width="8.5703125" style="433" customWidth="1"/>
    <col min="5381" max="5381" width="7.28515625" style="433" customWidth="1"/>
    <col min="5382" max="5382" width="8.5703125" style="433" customWidth="1"/>
    <col min="5383" max="5383" width="6.7109375" style="433" customWidth="1"/>
    <col min="5384" max="5384" width="8.5703125" style="433" customWidth="1"/>
    <col min="5385" max="5385" width="10" style="433" customWidth="1"/>
    <col min="5386" max="5386" width="9.140625" style="433"/>
    <col min="5387" max="5387" width="9.5703125" style="433" bestFit="1" customWidth="1"/>
    <col min="5388" max="5632" width="9.140625" style="433"/>
    <col min="5633" max="5633" width="4.5703125" style="433" customWidth="1"/>
    <col min="5634" max="5634" width="22.28515625" style="433" customWidth="1"/>
    <col min="5635" max="5635" width="7" style="433" customWidth="1"/>
    <col min="5636" max="5636" width="8.5703125" style="433" customWidth="1"/>
    <col min="5637" max="5637" width="7.28515625" style="433" customWidth="1"/>
    <col min="5638" max="5638" width="8.5703125" style="433" customWidth="1"/>
    <col min="5639" max="5639" width="6.7109375" style="433" customWidth="1"/>
    <col min="5640" max="5640" width="8.5703125" style="433" customWidth="1"/>
    <col min="5641" max="5641" width="10" style="433" customWidth="1"/>
    <col min="5642" max="5642" width="9.140625" style="433"/>
    <col min="5643" max="5643" width="9.5703125" style="433" bestFit="1" customWidth="1"/>
    <col min="5644" max="5888" width="9.140625" style="433"/>
    <col min="5889" max="5889" width="4.5703125" style="433" customWidth="1"/>
    <col min="5890" max="5890" width="22.28515625" style="433" customWidth="1"/>
    <col min="5891" max="5891" width="7" style="433" customWidth="1"/>
    <col min="5892" max="5892" width="8.5703125" style="433" customWidth="1"/>
    <col min="5893" max="5893" width="7.28515625" style="433" customWidth="1"/>
    <col min="5894" max="5894" width="8.5703125" style="433" customWidth="1"/>
    <col min="5895" max="5895" width="6.7109375" style="433" customWidth="1"/>
    <col min="5896" max="5896" width="8.5703125" style="433" customWidth="1"/>
    <col min="5897" max="5897" width="10" style="433" customWidth="1"/>
    <col min="5898" max="5898" width="9.140625" style="433"/>
    <col min="5899" max="5899" width="9.5703125" style="433" bestFit="1" customWidth="1"/>
    <col min="5900" max="6144" width="9.140625" style="433"/>
    <col min="6145" max="6145" width="4.5703125" style="433" customWidth="1"/>
    <col min="6146" max="6146" width="22.28515625" style="433" customWidth="1"/>
    <col min="6147" max="6147" width="7" style="433" customWidth="1"/>
    <col min="6148" max="6148" width="8.5703125" style="433" customWidth="1"/>
    <col min="6149" max="6149" width="7.28515625" style="433" customWidth="1"/>
    <col min="6150" max="6150" width="8.5703125" style="433" customWidth="1"/>
    <col min="6151" max="6151" width="6.7109375" style="433" customWidth="1"/>
    <col min="6152" max="6152" width="8.5703125" style="433" customWidth="1"/>
    <col min="6153" max="6153" width="10" style="433" customWidth="1"/>
    <col min="6154" max="6154" width="9.140625" style="433"/>
    <col min="6155" max="6155" width="9.5703125" style="433" bestFit="1" customWidth="1"/>
    <col min="6156" max="6400" width="9.140625" style="433"/>
    <col min="6401" max="6401" width="4.5703125" style="433" customWidth="1"/>
    <col min="6402" max="6402" width="22.28515625" style="433" customWidth="1"/>
    <col min="6403" max="6403" width="7" style="433" customWidth="1"/>
    <col min="6404" max="6404" width="8.5703125" style="433" customWidth="1"/>
    <col min="6405" max="6405" width="7.28515625" style="433" customWidth="1"/>
    <col min="6406" max="6406" width="8.5703125" style="433" customWidth="1"/>
    <col min="6407" max="6407" width="6.7109375" style="433" customWidth="1"/>
    <col min="6408" max="6408" width="8.5703125" style="433" customWidth="1"/>
    <col min="6409" max="6409" width="10" style="433" customWidth="1"/>
    <col min="6410" max="6410" width="9.140625" style="433"/>
    <col min="6411" max="6411" width="9.5703125" style="433" bestFit="1" customWidth="1"/>
    <col min="6412" max="6656" width="9.140625" style="433"/>
    <col min="6657" max="6657" width="4.5703125" style="433" customWidth="1"/>
    <col min="6658" max="6658" width="22.28515625" style="433" customWidth="1"/>
    <col min="6659" max="6659" width="7" style="433" customWidth="1"/>
    <col min="6660" max="6660" width="8.5703125" style="433" customWidth="1"/>
    <col min="6661" max="6661" width="7.28515625" style="433" customWidth="1"/>
    <col min="6662" max="6662" width="8.5703125" style="433" customWidth="1"/>
    <col min="6663" max="6663" width="6.7109375" style="433" customWidth="1"/>
    <col min="6664" max="6664" width="8.5703125" style="433" customWidth="1"/>
    <col min="6665" max="6665" width="10" style="433" customWidth="1"/>
    <col min="6666" max="6666" width="9.140625" style="433"/>
    <col min="6667" max="6667" width="9.5703125" style="433" bestFit="1" customWidth="1"/>
    <col min="6668" max="6912" width="9.140625" style="433"/>
    <col min="6913" max="6913" width="4.5703125" style="433" customWidth="1"/>
    <col min="6914" max="6914" width="22.28515625" style="433" customWidth="1"/>
    <col min="6915" max="6915" width="7" style="433" customWidth="1"/>
    <col min="6916" max="6916" width="8.5703125" style="433" customWidth="1"/>
    <col min="6917" max="6917" width="7.28515625" style="433" customWidth="1"/>
    <col min="6918" max="6918" width="8.5703125" style="433" customWidth="1"/>
    <col min="6919" max="6919" width="6.7109375" style="433" customWidth="1"/>
    <col min="6920" max="6920" width="8.5703125" style="433" customWidth="1"/>
    <col min="6921" max="6921" width="10" style="433" customWidth="1"/>
    <col min="6922" max="6922" width="9.140625" style="433"/>
    <col min="6923" max="6923" width="9.5703125" style="433" bestFit="1" customWidth="1"/>
    <col min="6924" max="7168" width="9.140625" style="433"/>
    <col min="7169" max="7169" width="4.5703125" style="433" customWidth="1"/>
    <col min="7170" max="7170" width="22.28515625" style="433" customWidth="1"/>
    <col min="7171" max="7171" width="7" style="433" customWidth="1"/>
    <col min="7172" max="7172" width="8.5703125" style="433" customWidth="1"/>
    <col min="7173" max="7173" width="7.28515625" style="433" customWidth="1"/>
    <col min="7174" max="7174" width="8.5703125" style="433" customWidth="1"/>
    <col min="7175" max="7175" width="6.7109375" style="433" customWidth="1"/>
    <col min="7176" max="7176" width="8.5703125" style="433" customWidth="1"/>
    <col min="7177" max="7177" width="10" style="433" customWidth="1"/>
    <col min="7178" max="7178" width="9.140625" style="433"/>
    <col min="7179" max="7179" width="9.5703125" style="433" bestFit="1" customWidth="1"/>
    <col min="7180" max="7424" width="9.140625" style="433"/>
    <col min="7425" max="7425" width="4.5703125" style="433" customWidth="1"/>
    <col min="7426" max="7426" width="22.28515625" style="433" customWidth="1"/>
    <col min="7427" max="7427" width="7" style="433" customWidth="1"/>
    <col min="7428" max="7428" width="8.5703125" style="433" customWidth="1"/>
    <col min="7429" max="7429" width="7.28515625" style="433" customWidth="1"/>
    <col min="7430" max="7430" width="8.5703125" style="433" customWidth="1"/>
    <col min="7431" max="7431" width="6.7109375" style="433" customWidth="1"/>
    <col min="7432" max="7432" width="8.5703125" style="433" customWidth="1"/>
    <col min="7433" max="7433" width="10" style="433" customWidth="1"/>
    <col min="7434" max="7434" width="9.140625" style="433"/>
    <col min="7435" max="7435" width="9.5703125" style="433" bestFit="1" customWidth="1"/>
    <col min="7436" max="7680" width="9.140625" style="433"/>
    <col min="7681" max="7681" width="4.5703125" style="433" customWidth="1"/>
    <col min="7682" max="7682" width="22.28515625" style="433" customWidth="1"/>
    <col min="7683" max="7683" width="7" style="433" customWidth="1"/>
    <col min="7684" max="7684" width="8.5703125" style="433" customWidth="1"/>
    <col min="7685" max="7685" width="7.28515625" style="433" customWidth="1"/>
    <col min="7686" max="7686" width="8.5703125" style="433" customWidth="1"/>
    <col min="7687" max="7687" width="6.7109375" style="433" customWidth="1"/>
    <col min="7688" max="7688" width="8.5703125" style="433" customWidth="1"/>
    <col min="7689" max="7689" width="10" style="433" customWidth="1"/>
    <col min="7690" max="7690" width="9.140625" style="433"/>
    <col min="7691" max="7691" width="9.5703125" style="433" bestFit="1" customWidth="1"/>
    <col min="7692" max="7936" width="9.140625" style="433"/>
    <col min="7937" max="7937" width="4.5703125" style="433" customWidth="1"/>
    <col min="7938" max="7938" width="22.28515625" style="433" customWidth="1"/>
    <col min="7939" max="7939" width="7" style="433" customWidth="1"/>
    <col min="7940" max="7940" width="8.5703125" style="433" customWidth="1"/>
    <col min="7941" max="7941" width="7.28515625" style="433" customWidth="1"/>
    <col min="7942" max="7942" width="8.5703125" style="433" customWidth="1"/>
    <col min="7943" max="7943" width="6.7109375" style="433" customWidth="1"/>
    <col min="7944" max="7944" width="8.5703125" style="433" customWidth="1"/>
    <col min="7945" max="7945" width="10" style="433" customWidth="1"/>
    <col min="7946" max="7946" width="9.140625" style="433"/>
    <col min="7947" max="7947" width="9.5703125" style="433" bestFit="1" customWidth="1"/>
    <col min="7948" max="8192" width="9.140625" style="433"/>
    <col min="8193" max="8193" width="4.5703125" style="433" customWidth="1"/>
    <col min="8194" max="8194" width="22.28515625" style="433" customWidth="1"/>
    <col min="8195" max="8195" width="7" style="433" customWidth="1"/>
    <col min="8196" max="8196" width="8.5703125" style="433" customWidth="1"/>
    <col min="8197" max="8197" width="7.28515625" style="433" customWidth="1"/>
    <col min="8198" max="8198" width="8.5703125" style="433" customWidth="1"/>
    <col min="8199" max="8199" width="6.7109375" style="433" customWidth="1"/>
    <col min="8200" max="8200" width="8.5703125" style="433" customWidth="1"/>
    <col min="8201" max="8201" width="10" style="433" customWidth="1"/>
    <col min="8202" max="8202" width="9.140625" style="433"/>
    <col min="8203" max="8203" width="9.5703125" style="433" bestFit="1" customWidth="1"/>
    <col min="8204" max="8448" width="9.140625" style="433"/>
    <col min="8449" max="8449" width="4.5703125" style="433" customWidth="1"/>
    <col min="8450" max="8450" width="22.28515625" style="433" customWidth="1"/>
    <col min="8451" max="8451" width="7" style="433" customWidth="1"/>
    <col min="8452" max="8452" width="8.5703125" style="433" customWidth="1"/>
    <col min="8453" max="8453" width="7.28515625" style="433" customWidth="1"/>
    <col min="8454" max="8454" width="8.5703125" style="433" customWidth="1"/>
    <col min="8455" max="8455" width="6.7109375" style="433" customWidth="1"/>
    <col min="8456" max="8456" width="8.5703125" style="433" customWidth="1"/>
    <col min="8457" max="8457" width="10" style="433" customWidth="1"/>
    <col min="8458" max="8458" width="9.140625" style="433"/>
    <col min="8459" max="8459" width="9.5703125" style="433" bestFit="1" customWidth="1"/>
    <col min="8460" max="8704" width="9.140625" style="433"/>
    <col min="8705" max="8705" width="4.5703125" style="433" customWidth="1"/>
    <col min="8706" max="8706" width="22.28515625" style="433" customWidth="1"/>
    <col min="8707" max="8707" width="7" style="433" customWidth="1"/>
    <col min="8708" max="8708" width="8.5703125" style="433" customWidth="1"/>
    <col min="8709" max="8709" width="7.28515625" style="433" customWidth="1"/>
    <col min="8710" max="8710" width="8.5703125" style="433" customWidth="1"/>
    <col min="8711" max="8711" width="6.7109375" style="433" customWidth="1"/>
    <col min="8712" max="8712" width="8.5703125" style="433" customWidth="1"/>
    <col min="8713" max="8713" width="10" style="433" customWidth="1"/>
    <col min="8714" max="8714" width="9.140625" style="433"/>
    <col min="8715" max="8715" width="9.5703125" style="433" bestFit="1" customWidth="1"/>
    <col min="8716" max="8960" width="9.140625" style="433"/>
    <col min="8961" max="8961" width="4.5703125" style="433" customWidth="1"/>
    <col min="8962" max="8962" width="22.28515625" style="433" customWidth="1"/>
    <col min="8963" max="8963" width="7" style="433" customWidth="1"/>
    <col min="8964" max="8964" width="8.5703125" style="433" customWidth="1"/>
    <col min="8965" max="8965" width="7.28515625" style="433" customWidth="1"/>
    <col min="8966" max="8966" width="8.5703125" style="433" customWidth="1"/>
    <col min="8967" max="8967" width="6.7109375" style="433" customWidth="1"/>
    <col min="8968" max="8968" width="8.5703125" style="433" customWidth="1"/>
    <col min="8969" max="8969" width="10" style="433" customWidth="1"/>
    <col min="8970" max="8970" width="9.140625" style="433"/>
    <col min="8971" max="8971" width="9.5703125" style="433" bestFit="1" customWidth="1"/>
    <col min="8972" max="9216" width="9.140625" style="433"/>
    <col min="9217" max="9217" width="4.5703125" style="433" customWidth="1"/>
    <col min="9218" max="9218" width="22.28515625" style="433" customWidth="1"/>
    <col min="9219" max="9219" width="7" style="433" customWidth="1"/>
    <col min="9220" max="9220" width="8.5703125" style="433" customWidth="1"/>
    <col min="9221" max="9221" width="7.28515625" style="433" customWidth="1"/>
    <col min="9222" max="9222" width="8.5703125" style="433" customWidth="1"/>
    <col min="9223" max="9223" width="6.7109375" style="433" customWidth="1"/>
    <col min="9224" max="9224" width="8.5703125" style="433" customWidth="1"/>
    <col min="9225" max="9225" width="10" style="433" customWidth="1"/>
    <col min="9226" max="9226" width="9.140625" style="433"/>
    <col min="9227" max="9227" width="9.5703125" style="433" bestFit="1" customWidth="1"/>
    <col min="9228" max="9472" width="9.140625" style="433"/>
    <col min="9473" max="9473" width="4.5703125" style="433" customWidth="1"/>
    <col min="9474" max="9474" width="22.28515625" style="433" customWidth="1"/>
    <col min="9475" max="9475" width="7" style="433" customWidth="1"/>
    <col min="9476" max="9476" width="8.5703125" style="433" customWidth="1"/>
    <col min="9477" max="9477" width="7.28515625" style="433" customWidth="1"/>
    <col min="9478" max="9478" width="8.5703125" style="433" customWidth="1"/>
    <col min="9479" max="9479" width="6.7109375" style="433" customWidth="1"/>
    <col min="9480" max="9480" width="8.5703125" style="433" customWidth="1"/>
    <col min="9481" max="9481" width="10" style="433" customWidth="1"/>
    <col min="9482" max="9482" width="9.140625" style="433"/>
    <col min="9483" max="9483" width="9.5703125" style="433" bestFit="1" customWidth="1"/>
    <col min="9484" max="9728" width="9.140625" style="433"/>
    <col min="9729" max="9729" width="4.5703125" style="433" customWidth="1"/>
    <col min="9730" max="9730" width="22.28515625" style="433" customWidth="1"/>
    <col min="9731" max="9731" width="7" style="433" customWidth="1"/>
    <col min="9732" max="9732" width="8.5703125" style="433" customWidth="1"/>
    <col min="9733" max="9733" width="7.28515625" style="433" customWidth="1"/>
    <col min="9734" max="9734" width="8.5703125" style="433" customWidth="1"/>
    <col min="9735" max="9735" width="6.7109375" style="433" customWidth="1"/>
    <col min="9736" max="9736" width="8.5703125" style="433" customWidth="1"/>
    <col min="9737" max="9737" width="10" style="433" customWidth="1"/>
    <col min="9738" max="9738" width="9.140625" style="433"/>
    <col min="9739" max="9739" width="9.5703125" style="433" bestFit="1" customWidth="1"/>
    <col min="9740" max="9984" width="9.140625" style="433"/>
    <col min="9985" max="9985" width="4.5703125" style="433" customWidth="1"/>
    <col min="9986" max="9986" width="22.28515625" style="433" customWidth="1"/>
    <col min="9987" max="9987" width="7" style="433" customWidth="1"/>
    <col min="9988" max="9988" width="8.5703125" style="433" customWidth="1"/>
    <col min="9989" max="9989" width="7.28515625" style="433" customWidth="1"/>
    <col min="9990" max="9990" width="8.5703125" style="433" customWidth="1"/>
    <col min="9991" max="9991" width="6.7109375" style="433" customWidth="1"/>
    <col min="9992" max="9992" width="8.5703125" style="433" customWidth="1"/>
    <col min="9993" max="9993" width="10" style="433" customWidth="1"/>
    <col min="9994" max="9994" width="9.140625" style="433"/>
    <col min="9995" max="9995" width="9.5703125" style="433" bestFit="1" customWidth="1"/>
    <col min="9996" max="10240" width="9.140625" style="433"/>
    <col min="10241" max="10241" width="4.5703125" style="433" customWidth="1"/>
    <col min="10242" max="10242" width="22.28515625" style="433" customWidth="1"/>
    <col min="10243" max="10243" width="7" style="433" customWidth="1"/>
    <col min="10244" max="10244" width="8.5703125" style="433" customWidth="1"/>
    <col min="10245" max="10245" width="7.28515625" style="433" customWidth="1"/>
    <col min="10246" max="10246" width="8.5703125" style="433" customWidth="1"/>
    <col min="10247" max="10247" width="6.7109375" style="433" customWidth="1"/>
    <col min="10248" max="10248" width="8.5703125" style="433" customWidth="1"/>
    <col min="10249" max="10249" width="10" style="433" customWidth="1"/>
    <col min="10250" max="10250" width="9.140625" style="433"/>
    <col min="10251" max="10251" width="9.5703125" style="433" bestFit="1" customWidth="1"/>
    <col min="10252" max="10496" width="9.140625" style="433"/>
    <col min="10497" max="10497" width="4.5703125" style="433" customWidth="1"/>
    <col min="10498" max="10498" width="22.28515625" style="433" customWidth="1"/>
    <col min="10499" max="10499" width="7" style="433" customWidth="1"/>
    <col min="10500" max="10500" width="8.5703125" style="433" customWidth="1"/>
    <col min="10501" max="10501" width="7.28515625" style="433" customWidth="1"/>
    <col min="10502" max="10502" width="8.5703125" style="433" customWidth="1"/>
    <col min="10503" max="10503" width="6.7109375" style="433" customWidth="1"/>
    <col min="10504" max="10504" width="8.5703125" style="433" customWidth="1"/>
    <col min="10505" max="10505" width="10" style="433" customWidth="1"/>
    <col min="10506" max="10506" width="9.140625" style="433"/>
    <col min="10507" max="10507" width="9.5703125" style="433" bestFit="1" customWidth="1"/>
    <col min="10508" max="10752" width="9.140625" style="433"/>
    <col min="10753" max="10753" width="4.5703125" style="433" customWidth="1"/>
    <col min="10754" max="10754" width="22.28515625" style="433" customWidth="1"/>
    <col min="10755" max="10755" width="7" style="433" customWidth="1"/>
    <col min="10756" max="10756" width="8.5703125" style="433" customWidth="1"/>
    <col min="10757" max="10757" width="7.28515625" style="433" customWidth="1"/>
    <col min="10758" max="10758" width="8.5703125" style="433" customWidth="1"/>
    <col min="10759" max="10759" width="6.7109375" style="433" customWidth="1"/>
    <col min="10760" max="10760" width="8.5703125" style="433" customWidth="1"/>
    <col min="10761" max="10761" width="10" style="433" customWidth="1"/>
    <col min="10762" max="10762" width="9.140625" style="433"/>
    <col min="10763" max="10763" width="9.5703125" style="433" bestFit="1" customWidth="1"/>
    <col min="10764" max="11008" width="9.140625" style="433"/>
    <col min="11009" max="11009" width="4.5703125" style="433" customWidth="1"/>
    <col min="11010" max="11010" width="22.28515625" style="433" customWidth="1"/>
    <col min="11011" max="11011" width="7" style="433" customWidth="1"/>
    <col min="11012" max="11012" width="8.5703125" style="433" customWidth="1"/>
    <col min="11013" max="11013" width="7.28515625" style="433" customWidth="1"/>
    <col min="11014" max="11014" width="8.5703125" style="433" customWidth="1"/>
    <col min="11015" max="11015" width="6.7109375" style="433" customWidth="1"/>
    <col min="11016" max="11016" width="8.5703125" style="433" customWidth="1"/>
    <col min="11017" max="11017" width="10" style="433" customWidth="1"/>
    <col min="11018" max="11018" width="9.140625" style="433"/>
    <col min="11019" max="11019" width="9.5703125" style="433" bestFit="1" customWidth="1"/>
    <col min="11020" max="11264" width="9.140625" style="433"/>
    <col min="11265" max="11265" width="4.5703125" style="433" customWidth="1"/>
    <col min="11266" max="11266" width="22.28515625" style="433" customWidth="1"/>
    <col min="11267" max="11267" width="7" style="433" customWidth="1"/>
    <col min="11268" max="11268" width="8.5703125" style="433" customWidth="1"/>
    <col min="11269" max="11269" width="7.28515625" style="433" customWidth="1"/>
    <col min="11270" max="11270" width="8.5703125" style="433" customWidth="1"/>
    <col min="11271" max="11271" width="6.7109375" style="433" customWidth="1"/>
    <col min="11272" max="11272" width="8.5703125" style="433" customWidth="1"/>
    <col min="11273" max="11273" width="10" style="433" customWidth="1"/>
    <col min="11274" max="11274" width="9.140625" style="433"/>
    <col min="11275" max="11275" width="9.5703125" style="433" bestFit="1" customWidth="1"/>
    <col min="11276" max="11520" width="9.140625" style="433"/>
    <col min="11521" max="11521" width="4.5703125" style="433" customWidth="1"/>
    <col min="11522" max="11522" width="22.28515625" style="433" customWidth="1"/>
    <col min="11523" max="11523" width="7" style="433" customWidth="1"/>
    <col min="11524" max="11524" width="8.5703125" style="433" customWidth="1"/>
    <col min="11525" max="11525" width="7.28515625" style="433" customWidth="1"/>
    <col min="11526" max="11526" width="8.5703125" style="433" customWidth="1"/>
    <col min="11527" max="11527" width="6.7109375" style="433" customWidth="1"/>
    <col min="11528" max="11528" width="8.5703125" style="433" customWidth="1"/>
    <col min="11529" max="11529" width="10" style="433" customWidth="1"/>
    <col min="11530" max="11530" width="9.140625" style="433"/>
    <col min="11531" max="11531" width="9.5703125" style="433" bestFit="1" customWidth="1"/>
    <col min="11532" max="11776" width="9.140625" style="433"/>
    <col min="11777" max="11777" width="4.5703125" style="433" customWidth="1"/>
    <col min="11778" max="11778" width="22.28515625" style="433" customWidth="1"/>
    <col min="11779" max="11779" width="7" style="433" customWidth="1"/>
    <col min="11780" max="11780" width="8.5703125" style="433" customWidth="1"/>
    <col min="11781" max="11781" width="7.28515625" style="433" customWidth="1"/>
    <col min="11782" max="11782" width="8.5703125" style="433" customWidth="1"/>
    <col min="11783" max="11783" width="6.7109375" style="433" customWidth="1"/>
    <col min="11784" max="11784" width="8.5703125" style="433" customWidth="1"/>
    <col min="11785" max="11785" width="10" style="433" customWidth="1"/>
    <col min="11786" max="11786" width="9.140625" style="433"/>
    <col min="11787" max="11787" width="9.5703125" style="433" bestFit="1" customWidth="1"/>
    <col min="11788" max="12032" width="9.140625" style="433"/>
    <col min="12033" max="12033" width="4.5703125" style="433" customWidth="1"/>
    <col min="12034" max="12034" width="22.28515625" style="433" customWidth="1"/>
    <col min="12035" max="12035" width="7" style="433" customWidth="1"/>
    <col min="12036" max="12036" width="8.5703125" style="433" customWidth="1"/>
    <col min="12037" max="12037" width="7.28515625" style="433" customWidth="1"/>
    <col min="12038" max="12038" width="8.5703125" style="433" customWidth="1"/>
    <col min="12039" max="12039" width="6.7109375" style="433" customWidth="1"/>
    <col min="12040" max="12040" width="8.5703125" style="433" customWidth="1"/>
    <col min="12041" max="12041" width="10" style="433" customWidth="1"/>
    <col min="12042" max="12042" width="9.140625" style="433"/>
    <col min="12043" max="12043" width="9.5703125" style="433" bestFit="1" customWidth="1"/>
    <col min="12044" max="12288" width="9.140625" style="433"/>
    <col min="12289" max="12289" width="4.5703125" style="433" customWidth="1"/>
    <col min="12290" max="12290" width="22.28515625" style="433" customWidth="1"/>
    <col min="12291" max="12291" width="7" style="433" customWidth="1"/>
    <col min="12292" max="12292" width="8.5703125" style="433" customWidth="1"/>
    <col min="12293" max="12293" width="7.28515625" style="433" customWidth="1"/>
    <col min="12294" max="12294" width="8.5703125" style="433" customWidth="1"/>
    <col min="12295" max="12295" width="6.7109375" style="433" customWidth="1"/>
    <col min="12296" max="12296" width="8.5703125" style="433" customWidth="1"/>
    <col min="12297" max="12297" width="10" style="433" customWidth="1"/>
    <col min="12298" max="12298" width="9.140625" style="433"/>
    <col min="12299" max="12299" width="9.5703125" style="433" bestFit="1" customWidth="1"/>
    <col min="12300" max="12544" width="9.140625" style="433"/>
    <col min="12545" max="12545" width="4.5703125" style="433" customWidth="1"/>
    <col min="12546" max="12546" width="22.28515625" style="433" customWidth="1"/>
    <col min="12547" max="12547" width="7" style="433" customWidth="1"/>
    <col min="12548" max="12548" width="8.5703125" style="433" customWidth="1"/>
    <col min="12549" max="12549" width="7.28515625" style="433" customWidth="1"/>
    <col min="12550" max="12550" width="8.5703125" style="433" customWidth="1"/>
    <col min="12551" max="12551" width="6.7109375" style="433" customWidth="1"/>
    <col min="12552" max="12552" width="8.5703125" style="433" customWidth="1"/>
    <col min="12553" max="12553" width="10" style="433" customWidth="1"/>
    <col min="12554" max="12554" width="9.140625" style="433"/>
    <col min="12555" max="12555" width="9.5703125" style="433" bestFit="1" customWidth="1"/>
    <col min="12556" max="12800" width="9.140625" style="433"/>
    <col min="12801" max="12801" width="4.5703125" style="433" customWidth="1"/>
    <col min="12802" max="12802" width="22.28515625" style="433" customWidth="1"/>
    <col min="12803" max="12803" width="7" style="433" customWidth="1"/>
    <col min="12804" max="12804" width="8.5703125" style="433" customWidth="1"/>
    <col min="12805" max="12805" width="7.28515625" style="433" customWidth="1"/>
    <col min="12806" max="12806" width="8.5703125" style="433" customWidth="1"/>
    <col min="12807" max="12807" width="6.7109375" style="433" customWidth="1"/>
    <col min="12808" max="12808" width="8.5703125" style="433" customWidth="1"/>
    <col min="12809" max="12809" width="10" style="433" customWidth="1"/>
    <col min="12810" max="12810" width="9.140625" style="433"/>
    <col min="12811" max="12811" width="9.5703125" style="433" bestFit="1" customWidth="1"/>
    <col min="12812" max="13056" width="9.140625" style="433"/>
    <col min="13057" max="13057" width="4.5703125" style="433" customWidth="1"/>
    <col min="13058" max="13058" width="22.28515625" style="433" customWidth="1"/>
    <col min="13059" max="13059" width="7" style="433" customWidth="1"/>
    <col min="13060" max="13060" width="8.5703125" style="433" customWidth="1"/>
    <col min="13061" max="13061" width="7.28515625" style="433" customWidth="1"/>
    <col min="13062" max="13062" width="8.5703125" style="433" customWidth="1"/>
    <col min="13063" max="13063" width="6.7109375" style="433" customWidth="1"/>
    <col min="13064" max="13064" width="8.5703125" style="433" customWidth="1"/>
    <col min="13065" max="13065" width="10" style="433" customWidth="1"/>
    <col min="13066" max="13066" width="9.140625" style="433"/>
    <col min="13067" max="13067" width="9.5703125" style="433" bestFit="1" customWidth="1"/>
    <col min="13068" max="13312" width="9.140625" style="433"/>
    <col min="13313" max="13313" width="4.5703125" style="433" customWidth="1"/>
    <col min="13314" max="13314" width="22.28515625" style="433" customWidth="1"/>
    <col min="13315" max="13315" width="7" style="433" customWidth="1"/>
    <col min="13316" max="13316" width="8.5703125" style="433" customWidth="1"/>
    <col min="13317" max="13317" width="7.28515625" style="433" customWidth="1"/>
    <col min="13318" max="13318" width="8.5703125" style="433" customWidth="1"/>
    <col min="13319" max="13319" width="6.7109375" style="433" customWidth="1"/>
    <col min="13320" max="13320" width="8.5703125" style="433" customWidth="1"/>
    <col min="13321" max="13321" width="10" style="433" customWidth="1"/>
    <col min="13322" max="13322" width="9.140625" style="433"/>
    <col min="13323" max="13323" width="9.5703125" style="433" bestFit="1" customWidth="1"/>
    <col min="13324" max="13568" width="9.140625" style="433"/>
    <col min="13569" max="13569" width="4.5703125" style="433" customWidth="1"/>
    <col min="13570" max="13570" width="22.28515625" style="433" customWidth="1"/>
    <col min="13571" max="13571" width="7" style="433" customWidth="1"/>
    <col min="13572" max="13572" width="8.5703125" style="433" customWidth="1"/>
    <col min="13573" max="13573" width="7.28515625" style="433" customWidth="1"/>
    <col min="13574" max="13574" width="8.5703125" style="433" customWidth="1"/>
    <col min="13575" max="13575" width="6.7109375" style="433" customWidth="1"/>
    <col min="13576" max="13576" width="8.5703125" style="433" customWidth="1"/>
    <col min="13577" max="13577" width="10" style="433" customWidth="1"/>
    <col min="13578" max="13578" width="9.140625" style="433"/>
    <col min="13579" max="13579" width="9.5703125" style="433" bestFit="1" customWidth="1"/>
    <col min="13580" max="13824" width="9.140625" style="433"/>
    <col min="13825" max="13825" width="4.5703125" style="433" customWidth="1"/>
    <col min="13826" max="13826" width="22.28515625" style="433" customWidth="1"/>
    <col min="13827" max="13827" width="7" style="433" customWidth="1"/>
    <col min="13828" max="13828" width="8.5703125" style="433" customWidth="1"/>
    <col min="13829" max="13829" width="7.28515625" style="433" customWidth="1"/>
    <col min="13830" max="13830" width="8.5703125" style="433" customWidth="1"/>
    <col min="13831" max="13831" width="6.7109375" style="433" customWidth="1"/>
    <col min="13832" max="13832" width="8.5703125" style="433" customWidth="1"/>
    <col min="13833" max="13833" width="10" style="433" customWidth="1"/>
    <col min="13834" max="13834" width="9.140625" style="433"/>
    <col min="13835" max="13835" width="9.5703125" style="433" bestFit="1" customWidth="1"/>
    <col min="13836" max="14080" width="9.140625" style="433"/>
    <col min="14081" max="14081" width="4.5703125" style="433" customWidth="1"/>
    <col min="14082" max="14082" width="22.28515625" style="433" customWidth="1"/>
    <col min="14083" max="14083" width="7" style="433" customWidth="1"/>
    <col min="14084" max="14084" width="8.5703125" style="433" customWidth="1"/>
    <col min="14085" max="14085" width="7.28515625" style="433" customWidth="1"/>
    <col min="14086" max="14086" width="8.5703125" style="433" customWidth="1"/>
    <col min="14087" max="14087" width="6.7109375" style="433" customWidth="1"/>
    <col min="14088" max="14088" width="8.5703125" style="433" customWidth="1"/>
    <col min="14089" max="14089" width="10" style="433" customWidth="1"/>
    <col min="14090" max="14090" width="9.140625" style="433"/>
    <col min="14091" max="14091" width="9.5703125" style="433" bestFit="1" customWidth="1"/>
    <col min="14092" max="14336" width="9.140625" style="433"/>
    <col min="14337" max="14337" width="4.5703125" style="433" customWidth="1"/>
    <col min="14338" max="14338" width="22.28515625" style="433" customWidth="1"/>
    <col min="14339" max="14339" width="7" style="433" customWidth="1"/>
    <col min="14340" max="14340" width="8.5703125" style="433" customWidth="1"/>
    <col min="14341" max="14341" width="7.28515625" style="433" customWidth="1"/>
    <col min="14342" max="14342" width="8.5703125" style="433" customWidth="1"/>
    <col min="14343" max="14343" width="6.7109375" style="433" customWidth="1"/>
    <col min="14344" max="14344" width="8.5703125" style="433" customWidth="1"/>
    <col min="14345" max="14345" width="10" style="433" customWidth="1"/>
    <col min="14346" max="14346" width="9.140625" style="433"/>
    <col min="14347" max="14347" width="9.5703125" style="433" bestFit="1" customWidth="1"/>
    <col min="14348" max="14592" width="9.140625" style="433"/>
    <col min="14593" max="14593" width="4.5703125" style="433" customWidth="1"/>
    <col min="14594" max="14594" width="22.28515625" style="433" customWidth="1"/>
    <col min="14595" max="14595" width="7" style="433" customWidth="1"/>
    <col min="14596" max="14596" width="8.5703125" style="433" customWidth="1"/>
    <col min="14597" max="14597" width="7.28515625" style="433" customWidth="1"/>
    <col min="14598" max="14598" width="8.5703125" style="433" customWidth="1"/>
    <col min="14599" max="14599" width="6.7109375" style="433" customWidth="1"/>
    <col min="14600" max="14600" width="8.5703125" style="433" customWidth="1"/>
    <col min="14601" max="14601" width="10" style="433" customWidth="1"/>
    <col min="14602" max="14602" width="9.140625" style="433"/>
    <col min="14603" max="14603" width="9.5703125" style="433" bestFit="1" customWidth="1"/>
    <col min="14604" max="14848" width="9.140625" style="433"/>
    <col min="14849" max="14849" width="4.5703125" style="433" customWidth="1"/>
    <col min="14850" max="14850" width="22.28515625" style="433" customWidth="1"/>
    <col min="14851" max="14851" width="7" style="433" customWidth="1"/>
    <col min="14852" max="14852" width="8.5703125" style="433" customWidth="1"/>
    <col min="14853" max="14853" width="7.28515625" style="433" customWidth="1"/>
    <col min="14854" max="14854" width="8.5703125" style="433" customWidth="1"/>
    <col min="14855" max="14855" width="6.7109375" style="433" customWidth="1"/>
    <col min="14856" max="14856" width="8.5703125" style="433" customWidth="1"/>
    <col min="14857" max="14857" width="10" style="433" customWidth="1"/>
    <col min="14858" max="14858" width="9.140625" style="433"/>
    <col min="14859" max="14859" width="9.5703125" style="433" bestFit="1" customWidth="1"/>
    <col min="14860" max="15104" width="9.140625" style="433"/>
    <col min="15105" max="15105" width="4.5703125" style="433" customWidth="1"/>
    <col min="15106" max="15106" width="22.28515625" style="433" customWidth="1"/>
    <col min="15107" max="15107" width="7" style="433" customWidth="1"/>
    <col min="15108" max="15108" width="8.5703125" style="433" customWidth="1"/>
    <col min="15109" max="15109" width="7.28515625" style="433" customWidth="1"/>
    <col min="15110" max="15110" width="8.5703125" style="433" customWidth="1"/>
    <col min="15111" max="15111" width="6.7109375" style="433" customWidth="1"/>
    <col min="15112" max="15112" width="8.5703125" style="433" customWidth="1"/>
    <col min="15113" max="15113" width="10" style="433" customWidth="1"/>
    <col min="15114" max="15114" width="9.140625" style="433"/>
    <col min="15115" max="15115" width="9.5703125" style="433" bestFit="1" customWidth="1"/>
    <col min="15116" max="15360" width="9.140625" style="433"/>
    <col min="15361" max="15361" width="4.5703125" style="433" customWidth="1"/>
    <col min="15362" max="15362" width="22.28515625" style="433" customWidth="1"/>
    <col min="15363" max="15363" width="7" style="433" customWidth="1"/>
    <col min="15364" max="15364" width="8.5703125" style="433" customWidth="1"/>
    <col min="15365" max="15365" width="7.28515625" style="433" customWidth="1"/>
    <col min="15366" max="15366" width="8.5703125" style="433" customWidth="1"/>
    <col min="15367" max="15367" width="6.7109375" style="433" customWidth="1"/>
    <col min="15368" max="15368" width="8.5703125" style="433" customWidth="1"/>
    <col min="15369" max="15369" width="10" style="433" customWidth="1"/>
    <col min="15370" max="15370" width="9.140625" style="433"/>
    <col min="15371" max="15371" width="9.5703125" style="433" bestFit="1" customWidth="1"/>
    <col min="15372" max="15616" width="9.140625" style="433"/>
    <col min="15617" max="15617" width="4.5703125" style="433" customWidth="1"/>
    <col min="15618" max="15618" width="22.28515625" style="433" customWidth="1"/>
    <col min="15619" max="15619" width="7" style="433" customWidth="1"/>
    <col min="15620" max="15620" width="8.5703125" style="433" customWidth="1"/>
    <col min="15621" max="15621" width="7.28515625" style="433" customWidth="1"/>
    <col min="15622" max="15622" width="8.5703125" style="433" customWidth="1"/>
    <col min="15623" max="15623" width="6.7109375" style="433" customWidth="1"/>
    <col min="15624" max="15624" width="8.5703125" style="433" customWidth="1"/>
    <col min="15625" max="15625" width="10" style="433" customWidth="1"/>
    <col min="15626" max="15626" width="9.140625" style="433"/>
    <col min="15627" max="15627" width="9.5703125" style="433" bestFit="1" customWidth="1"/>
    <col min="15628" max="15872" width="9.140625" style="433"/>
    <col min="15873" max="15873" width="4.5703125" style="433" customWidth="1"/>
    <col min="15874" max="15874" width="22.28515625" style="433" customWidth="1"/>
    <col min="15875" max="15875" width="7" style="433" customWidth="1"/>
    <col min="15876" max="15876" width="8.5703125" style="433" customWidth="1"/>
    <col min="15877" max="15877" width="7.28515625" style="433" customWidth="1"/>
    <col min="15878" max="15878" width="8.5703125" style="433" customWidth="1"/>
    <col min="15879" max="15879" width="6.7109375" style="433" customWidth="1"/>
    <col min="15880" max="15880" width="8.5703125" style="433" customWidth="1"/>
    <col min="15881" max="15881" width="10" style="433" customWidth="1"/>
    <col min="15882" max="15882" width="9.140625" style="433"/>
    <col min="15883" max="15883" width="9.5703125" style="433" bestFit="1" customWidth="1"/>
    <col min="15884" max="16128" width="9.140625" style="433"/>
    <col min="16129" max="16129" width="4.5703125" style="433" customWidth="1"/>
    <col min="16130" max="16130" width="22.28515625" style="433" customWidth="1"/>
    <col min="16131" max="16131" width="7" style="433" customWidth="1"/>
    <col min="16132" max="16132" width="8.5703125" style="433" customWidth="1"/>
    <col min="16133" max="16133" width="7.28515625" style="433" customWidth="1"/>
    <col min="16134" max="16134" width="8.5703125" style="433" customWidth="1"/>
    <col min="16135" max="16135" width="6.7109375" style="433" customWidth="1"/>
    <col min="16136" max="16136" width="8.5703125" style="433" customWidth="1"/>
    <col min="16137" max="16137" width="10" style="433" customWidth="1"/>
    <col min="16138" max="16138" width="9.140625" style="433"/>
    <col min="16139" max="16139" width="9.5703125" style="433" bestFit="1" customWidth="1"/>
    <col min="16140" max="16384" width="9.140625" style="433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spans="1:11" ht="13.5" customHeight="1"/>
    <row r="34" spans="1:11" ht="13.5" customHeight="1"/>
    <row r="35" spans="1:11" ht="13.5" customHeight="1"/>
    <row r="36" spans="1:11" ht="24.75" customHeight="1">
      <c r="A36" s="436" t="s">
        <v>412</v>
      </c>
      <c r="B36" s="436"/>
      <c r="C36" s="436"/>
      <c r="D36" s="436"/>
      <c r="E36" s="436"/>
      <c r="F36" s="436"/>
      <c r="G36" s="436"/>
      <c r="H36" s="436"/>
      <c r="I36" s="436"/>
      <c r="J36" s="436"/>
    </row>
    <row r="37" spans="1:11" ht="12" customHeight="1">
      <c r="A37" s="437"/>
      <c r="B37" s="391" t="s">
        <v>207</v>
      </c>
      <c r="C37" s="437"/>
      <c r="D37" s="437"/>
      <c r="E37" s="438"/>
      <c r="F37" s="439"/>
      <c r="G37" s="439"/>
      <c r="H37" s="437"/>
      <c r="I37" s="440"/>
    </row>
    <row r="38" spans="1:11" ht="14.25" customHeight="1">
      <c r="A38" s="441"/>
      <c r="B38" s="441"/>
      <c r="C38" s="442" t="s">
        <v>413</v>
      </c>
      <c r="D38" s="443"/>
      <c r="E38" s="442" t="s">
        <v>414</v>
      </c>
      <c r="F38" s="443"/>
      <c r="G38" s="442" t="s">
        <v>192</v>
      </c>
      <c r="H38" s="443"/>
      <c r="I38" s="444" t="s">
        <v>415</v>
      </c>
      <c r="J38" s="444" t="s">
        <v>416</v>
      </c>
    </row>
    <row r="39" spans="1:11" ht="27" customHeight="1">
      <c r="A39" s="445"/>
      <c r="B39" s="445"/>
      <c r="C39" s="446" t="s">
        <v>417</v>
      </c>
      <c r="D39" s="446" t="s">
        <v>418</v>
      </c>
      <c r="E39" s="447" t="s">
        <v>417</v>
      </c>
      <c r="F39" s="448" t="s">
        <v>419</v>
      </c>
      <c r="G39" s="448" t="s">
        <v>417</v>
      </c>
      <c r="H39" s="446" t="s">
        <v>419</v>
      </c>
      <c r="I39" s="449"/>
      <c r="J39" s="449"/>
    </row>
    <row r="40" spans="1:11">
      <c r="A40" s="450" t="s">
        <v>420</v>
      </c>
      <c r="B40" s="451"/>
      <c r="C40" s="452">
        <f>SUM(C41:C57)</f>
        <v>377</v>
      </c>
      <c r="D40" s="453">
        <f>SUM(D41:D56)</f>
        <v>100.3597480106101</v>
      </c>
      <c r="E40" s="452">
        <f>SUM(E41:E57)</f>
        <v>306</v>
      </c>
      <c r="F40" s="453">
        <f>SUM(F41:F57)</f>
        <v>100</v>
      </c>
      <c r="G40" s="454">
        <f>SUM(G41:G57)</f>
        <v>295</v>
      </c>
      <c r="H40" s="455">
        <f>SUM(H41:H57)</f>
        <v>66.5</v>
      </c>
      <c r="I40" s="453">
        <f>G40/E40*100</f>
        <v>96.40522875816994</v>
      </c>
      <c r="J40" s="456">
        <f>G40/C40*100</f>
        <v>78.249336870026525</v>
      </c>
    </row>
    <row r="41" spans="1:11" ht="22.5" customHeight="1">
      <c r="A41" s="457" t="s">
        <v>421</v>
      </c>
      <c r="B41" s="458" t="s">
        <v>422</v>
      </c>
      <c r="C41" s="459">
        <v>160</v>
      </c>
      <c r="D41" s="460">
        <f>C41/C40*100</f>
        <v>42.440318302387269</v>
      </c>
      <c r="E41" s="459">
        <v>22</v>
      </c>
      <c r="F41" s="460">
        <f>E41/E40*100</f>
        <v>7.18954248366013</v>
      </c>
      <c r="G41" s="454">
        <v>5</v>
      </c>
      <c r="H41" s="455">
        <v>1.1000000000000001</v>
      </c>
      <c r="I41" s="460">
        <f t="shared" ref="I41:I57" si="0">G41/E41*100</f>
        <v>22.727272727272727</v>
      </c>
      <c r="J41" s="460">
        <f t="shared" ref="J41:J54" si="1">G41/C41*100</f>
        <v>3.125</v>
      </c>
      <c r="K41" s="461"/>
    </row>
    <row r="42" spans="1:11" ht="14.25" customHeight="1">
      <c r="A42" s="462"/>
      <c r="B42" s="463" t="s">
        <v>423</v>
      </c>
      <c r="C42" s="459">
        <v>61</v>
      </c>
      <c r="D42" s="460">
        <f>C42/C40*100</f>
        <v>16.180371352785148</v>
      </c>
      <c r="E42" s="459">
        <v>34</v>
      </c>
      <c r="F42" s="460">
        <f>E42/E40*100</f>
        <v>11.111111111111111</v>
      </c>
      <c r="G42" s="464">
        <v>27</v>
      </c>
      <c r="H42" s="460">
        <v>6.1</v>
      </c>
      <c r="I42" s="460">
        <f t="shared" si="0"/>
        <v>79.411764705882348</v>
      </c>
      <c r="J42" s="460">
        <f t="shared" si="1"/>
        <v>44.26229508196721</v>
      </c>
    </row>
    <row r="43" spans="1:11" ht="14.25" customHeight="1">
      <c r="A43" s="462"/>
      <c r="B43" s="463" t="s">
        <v>424</v>
      </c>
      <c r="C43" s="459">
        <v>3</v>
      </c>
      <c r="D43" s="460">
        <f>C43/C40*100</f>
        <v>0.79575596816976124</v>
      </c>
      <c r="E43" s="459">
        <v>0</v>
      </c>
      <c r="F43" s="460">
        <f>E43/E40*100</f>
        <v>0</v>
      </c>
      <c r="G43" s="464">
        <v>3</v>
      </c>
      <c r="H43" s="460">
        <v>0.7</v>
      </c>
      <c r="I43" s="460">
        <v>0</v>
      </c>
      <c r="J43" s="460">
        <f t="shared" si="1"/>
        <v>100</v>
      </c>
    </row>
    <row r="44" spans="1:11" ht="14.25" customHeight="1">
      <c r="A44" s="462"/>
      <c r="B44" s="463" t="s">
        <v>425</v>
      </c>
      <c r="C44" s="459">
        <v>32</v>
      </c>
      <c r="D44" s="460">
        <f>C44/C40*100</f>
        <v>8.4880636604774526</v>
      </c>
      <c r="E44" s="459">
        <v>33</v>
      </c>
      <c r="F44" s="460">
        <f>E44/E40*100</f>
        <v>10.784313725490197</v>
      </c>
      <c r="G44" s="464">
        <v>22</v>
      </c>
      <c r="H44" s="460">
        <v>4.9000000000000004</v>
      </c>
      <c r="I44" s="460">
        <f t="shared" si="0"/>
        <v>66.666666666666657</v>
      </c>
      <c r="J44" s="460">
        <f t="shared" si="1"/>
        <v>68.75</v>
      </c>
    </row>
    <row r="45" spans="1:11" ht="14.25" customHeight="1">
      <c r="A45" s="462"/>
      <c r="B45" s="463" t="s">
        <v>426</v>
      </c>
      <c r="C45" s="459">
        <v>18</v>
      </c>
      <c r="D45" s="460">
        <f>C45/C40*100</f>
        <v>4.774535809018567</v>
      </c>
      <c r="E45" s="459">
        <v>59</v>
      </c>
      <c r="F45" s="460">
        <f>E45/E40*100</f>
        <v>19.281045751633989</v>
      </c>
      <c r="G45" s="464">
        <v>67</v>
      </c>
      <c r="H45" s="460">
        <v>15.1</v>
      </c>
      <c r="I45" s="460">
        <f t="shared" si="0"/>
        <v>113.55932203389831</v>
      </c>
      <c r="J45" s="460">
        <f t="shared" si="1"/>
        <v>372.22222222222223</v>
      </c>
    </row>
    <row r="46" spans="1:11" ht="14.25" customHeight="1">
      <c r="A46" s="462"/>
      <c r="B46" s="463" t="s">
        <v>427</v>
      </c>
      <c r="C46" s="459">
        <v>0</v>
      </c>
      <c r="D46" s="460">
        <f>C46/C40*100</f>
        <v>0</v>
      </c>
      <c r="E46" s="459">
        <v>2</v>
      </c>
      <c r="F46" s="460">
        <f>E46/E40*100</f>
        <v>0.65359477124183007</v>
      </c>
      <c r="G46" s="464">
        <v>0</v>
      </c>
      <c r="H46" s="460">
        <v>0</v>
      </c>
      <c r="I46" s="460">
        <f t="shared" si="0"/>
        <v>0</v>
      </c>
      <c r="J46" s="460">
        <v>0</v>
      </c>
    </row>
    <row r="47" spans="1:11" ht="14.25" customHeight="1">
      <c r="A47" s="462"/>
      <c r="B47" s="463" t="s">
        <v>428</v>
      </c>
      <c r="C47" s="459">
        <v>0</v>
      </c>
      <c r="D47" s="460">
        <f>C47/C40*100</f>
        <v>0</v>
      </c>
      <c r="E47" s="459">
        <v>1</v>
      </c>
      <c r="F47" s="460">
        <f>E47/E40*100</f>
        <v>0.32679738562091504</v>
      </c>
      <c r="G47" s="464">
        <v>0</v>
      </c>
      <c r="H47" s="460">
        <v>0</v>
      </c>
      <c r="I47" s="460">
        <f t="shared" si="0"/>
        <v>0</v>
      </c>
      <c r="J47" s="460">
        <v>0</v>
      </c>
    </row>
    <row r="48" spans="1:11" ht="14.25" customHeight="1">
      <c r="A48" s="462"/>
      <c r="B48" s="463" t="s">
        <v>429</v>
      </c>
      <c r="C48" s="459">
        <v>0</v>
      </c>
      <c r="D48" s="460">
        <f>C48/C40*100</f>
        <v>0</v>
      </c>
      <c r="E48" s="459">
        <v>1</v>
      </c>
      <c r="F48" s="460">
        <f>E48/E40*100</f>
        <v>0.32679738562091504</v>
      </c>
      <c r="G48" s="464">
        <v>0</v>
      </c>
      <c r="H48" s="460">
        <v>0</v>
      </c>
      <c r="I48" s="460">
        <f t="shared" si="0"/>
        <v>0</v>
      </c>
      <c r="J48" s="460">
        <v>0</v>
      </c>
    </row>
    <row r="49" spans="1:11" ht="14.25" customHeight="1">
      <c r="A49" s="462"/>
      <c r="B49" s="463" t="s">
        <v>430</v>
      </c>
      <c r="C49" s="459">
        <v>3</v>
      </c>
      <c r="D49" s="460">
        <f>C49/C40*100</f>
        <v>0.79575596816976124</v>
      </c>
      <c r="E49" s="459">
        <v>0</v>
      </c>
      <c r="F49" s="460">
        <f>E49/E40*100</f>
        <v>0</v>
      </c>
      <c r="G49" s="464">
        <v>5</v>
      </c>
      <c r="H49" s="460">
        <v>1.1000000000000001</v>
      </c>
      <c r="I49" s="460">
        <v>0</v>
      </c>
      <c r="J49" s="460">
        <f t="shared" si="1"/>
        <v>166.66666666666669</v>
      </c>
    </row>
    <row r="50" spans="1:11" ht="14.25" customHeight="1">
      <c r="A50" s="462"/>
      <c r="B50" s="463" t="s">
        <v>431</v>
      </c>
      <c r="C50" s="459">
        <v>14</v>
      </c>
      <c r="D50" s="460">
        <f>C50/C40*100</f>
        <v>3.7135278514588856</v>
      </c>
      <c r="E50" s="459">
        <v>16</v>
      </c>
      <c r="F50" s="460">
        <f>E50/E40*100</f>
        <v>5.2287581699346406</v>
      </c>
      <c r="G50" s="464">
        <v>26</v>
      </c>
      <c r="H50" s="460">
        <v>5.9</v>
      </c>
      <c r="I50" s="460">
        <f t="shared" si="0"/>
        <v>162.5</v>
      </c>
      <c r="J50" s="460">
        <f t="shared" si="1"/>
        <v>185.71428571428572</v>
      </c>
      <c r="K50" s="461"/>
    </row>
    <row r="51" spans="1:11" ht="14.25" customHeight="1">
      <c r="A51" s="462"/>
      <c r="B51" s="463" t="s">
        <v>432</v>
      </c>
      <c r="C51" s="459">
        <v>22</v>
      </c>
      <c r="D51" s="460">
        <f>C51/C40*100</f>
        <v>5.8355437665782492</v>
      </c>
      <c r="E51" s="459">
        <v>47</v>
      </c>
      <c r="F51" s="460">
        <f>E51/E40*100</f>
        <v>15.359477124183007</v>
      </c>
      <c r="G51" s="464">
        <v>55</v>
      </c>
      <c r="H51" s="460">
        <v>12.4</v>
      </c>
      <c r="I51" s="460">
        <f t="shared" si="0"/>
        <v>117.02127659574468</v>
      </c>
      <c r="J51" s="460">
        <f t="shared" si="1"/>
        <v>250</v>
      </c>
    </row>
    <row r="52" spans="1:11">
      <c r="A52" s="462"/>
      <c r="B52" s="465" t="s">
        <v>433</v>
      </c>
      <c r="C52" s="459">
        <v>59</v>
      </c>
      <c r="D52" s="460">
        <f>C52/C40*100</f>
        <v>15.649867374005305</v>
      </c>
      <c r="E52" s="459">
        <v>86</v>
      </c>
      <c r="F52" s="460">
        <f>E52/E40*100</f>
        <v>28.104575163398692</v>
      </c>
      <c r="G52" s="464">
        <v>71</v>
      </c>
      <c r="H52" s="460">
        <v>16</v>
      </c>
      <c r="I52" s="460">
        <f t="shared" si="0"/>
        <v>82.558139534883722</v>
      </c>
      <c r="J52" s="460">
        <f t="shared" si="1"/>
        <v>120.33898305084745</v>
      </c>
    </row>
    <row r="53" spans="1:11" ht="14.25" customHeight="1">
      <c r="A53" s="462"/>
      <c r="B53" s="463" t="s">
        <v>434</v>
      </c>
      <c r="C53" s="459">
        <v>4</v>
      </c>
      <c r="D53" s="460">
        <f>C53/C40*100</f>
        <v>1.0610079575596816</v>
      </c>
      <c r="E53" s="459">
        <v>3</v>
      </c>
      <c r="F53" s="460">
        <f>E53/E40*100</f>
        <v>0.98039215686274506</v>
      </c>
      <c r="G53" s="464">
        <v>1</v>
      </c>
      <c r="H53" s="460">
        <v>0.2</v>
      </c>
      <c r="I53" s="460">
        <f t="shared" si="0"/>
        <v>33.333333333333329</v>
      </c>
      <c r="J53" s="460">
        <f t="shared" si="1"/>
        <v>25</v>
      </c>
    </row>
    <row r="54" spans="1:11" ht="14.25" customHeight="1">
      <c r="A54" s="462"/>
      <c r="B54" s="463" t="s">
        <v>435</v>
      </c>
      <c r="C54" s="459">
        <v>1</v>
      </c>
      <c r="D54" s="460">
        <f>C54/C41*100</f>
        <v>0.625</v>
      </c>
      <c r="E54" s="459">
        <v>0</v>
      </c>
      <c r="F54" s="460">
        <f>E54/E41*100</f>
        <v>0</v>
      </c>
      <c r="G54" s="464">
        <v>3</v>
      </c>
      <c r="H54" s="460">
        <v>0.7</v>
      </c>
      <c r="I54" s="460">
        <v>0</v>
      </c>
      <c r="J54" s="460">
        <f t="shared" si="1"/>
        <v>300</v>
      </c>
    </row>
    <row r="55" spans="1:11" ht="14.25" customHeight="1">
      <c r="A55" s="462"/>
      <c r="B55" s="463" t="s">
        <v>436</v>
      </c>
      <c r="C55" s="459">
        <v>0</v>
      </c>
      <c r="D55" s="460">
        <v>0</v>
      </c>
      <c r="E55" s="459">
        <v>0</v>
      </c>
      <c r="F55" s="460">
        <f>E55/E40*100</f>
        <v>0</v>
      </c>
      <c r="G55" s="464">
        <v>2</v>
      </c>
      <c r="H55" s="460">
        <v>0.5</v>
      </c>
      <c r="I55" s="460">
        <v>0</v>
      </c>
      <c r="J55" s="460">
        <v>0</v>
      </c>
    </row>
    <row r="56" spans="1:11" ht="28.5" customHeight="1">
      <c r="A56" s="462"/>
      <c r="B56" s="463" t="s">
        <v>437</v>
      </c>
      <c r="C56" s="459">
        <v>0</v>
      </c>
      <c r="D56" s="460">
        <f>C56/C41*100</f>
        <v>0</v>
      </c>
      <c r="E56" s="459">
        <v>0</v>
      </c>
      <c r="F56" s="460">
        <v>0</v>
      </c>
      <c r="G56" s="464">
        <v>8</v>
      </c>
      <c r="H56" s="460">
        <v>1.8</v>
      </c>
      <c r="I56" s="460">
        <v>0</v>
      </c>
      <c r="J56" s="460">
        <v>0</v>
      </c>
      <c r="K56" s="461"/>
    </row>
    <row r="57" spans="1:11" ht="15" customHeight="1">
      <c r="A57" s="466"/>
      <c r="B57" s="467" t="s">
        <v>438</v>
      </c>
      <c r="C57" s="468">
        <v>0</v>
      </c>
      <c r="D57" s="469">
        <f>C57/C40*100</f>
        <v>0</v>
      </c>
      <c r="E57" s="470">
        <v>2</v>
      </c>
      <c r="F57" s="471">
        <f>E57/E40*100</f>
        <v>0.65359477124183007</v>
      </c>
      <c r="G57" s="468">
        <v>0</v>
      </c>
      <c r="H57" s="469">
        <v>0</v>
      </c>
      <c r="I57" s="469">
        <f t="shared" si="0"/>
        <v>0</v>
      </c>
      <c r="J57" s="469">
        <v>0</v>
      </c>
    </row>
    <row r="58" spans="1:11">
      <c r="K58" s="461"/>
    </row>
  </sheetData>
  <mergeCells count="9">
    <mergeCell ref="A40:B40"/>
    <mergeCell ref="A41:A57"/>
    <mergeCell ref="A36:J36"/>
    <mergeCell ref="A38:B39"/>
    <mergeCell ref="C38:D38"/>
    <mergeCell ref="E38:F38"/>
    <mergeCell ref="G38:H38"/>
    <mergeCell ref="I38:I39"/>
    <mergeCell ref="J38:J3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5"/>
  <sheetViews>
    <sheetView workbookViewId="0">
      <selection activeCell="G17" sqref="G17"/>
    </sheetView>
  </sheetViews>
  <sheetFormatPr defaultRowHeight="12.75"/>
  <cols>
    <col min="1" max="6" width="9.140625" style="42"/>
    <col min="7" max="7" width="29.85546875" style="42" customWidth="1"/>
    <col min="8" max="8" width="2.7109375" style="42" customWidth="1"/>
    <col min="9" max="9" width="18.7109375" style="496" customWidth="1"/>
    <col min="10" max="10" width="9" style="42" customWidth="1"/>
    <col min="11" max="11" width="9.140625" style="42" customWidth="1"/>
    <col min="12" max="12" width="9.140625" style="497" customWidth="1"/>
    <col min="13" max="13" width="9.42578125" style="42" customWidth="1"/>
    <col min="14" max="14" width="9.140625" style="42"/>
    <col min="15" max="15" width="13.28515625" style="42" customWidth="1"/>
    <col min="16" max="262" width="9.140625" style="42"/>
    <col min="263" max="263" width="29.85546875" style="42" customWidth="1"/>
    <col min="264" max="264" width="2.7109375" style="42" customWidth="1"/>
    <col min="265" max="265" width="18.7109375" style="42" customWidth="1"/>
    <col min="266" max="266" width="9" style="42" customWidth="1"/>
    <col min="267" max="268" width="9.140625" style="42" customWidth="1"/>
    <col min="269" max="269" width="9.42578125" style="42" customWidth="1"/>
    <col min="270" max="270" width="9.140625" style="42"/>
    <col min="271" max="271" width="13.28515625" style="42" customWidth="1"/>
    <col min="272" max="518" width="9.140625" style="42"/>
    <col min="519" max="519" width="29.85546875" style="42" customWidth="1"/>
    <col min="520" max="520" width="2.7109375" style="42" customWidth="1"/>
    <col min="521" max="521" width="18.7109375" style="42" customWidth="1"/>
    <col min="522" max="522" width="9" style="42" customWidth="1"/>
    <col min="523" max="524" width="9.140625" style="42" customWidth="1"/>
    <col min="525" max="525" width="9.42578125" style="42" customWidth="1"/>
    <col min="526" max="526" width="9.140625" style="42"/>
    <col min="527" max="527" width="13.28515625" style="42" customWidth="1"/>
    <col min="528" max="774" width="9.140625" style="42"/>
    <col min="775" max="775" width="29.85546875" style="42" customWidth="1"/>
    <col min="776" max="776" width="2.7109375" style="42" customWidth="1"/>
    <col min="777" max="777" width="18.7109375" style="42" customWidth="1"/>
    <col min="778" max="778" width="9" style="42" customWidth="1"/>
    <col min="779" max="780" width="9.140625" style="42" customWidth="1"/>
    <col min="781" max="781" width="9.42578125" style="42" customWidth="1"/>
    <col min="782" max="782" width="9.140625" style="42"/>
    <col min="783" max="783" width="13.28515625" style="42" customWidth="1"/>
    <col min="784" max="1030" width="9.140625" style="42"/>
    <col min="1031" max="1031" width="29.85546875" style="42" customWidth="1"/>
    <col min="1032" max="1032" width="2.7109375" style="42" customWidth="1"/>
    <col min="1033" max="1033" width="18.7109375" style="42" customWidth="1"/>
    <col min="1034" max="1034" width="9" style="42" customWidth="1"/>
    <col min="1035" max="1036" width="9.140625" style="42" customWidth="1"/>
    <col min="1037" max="1037" width="9.42578125" style="42" customWidth="1"/>
    <col min="1038" max="1038" width="9.140625" style="42"/>
    <col min="1039" max="1039" width="13.28515625" style="42" customWidth="1"/>
    <col min="1040" max="1286" width="9.140625" style="42"/>
    <col min="1287" max="1287" width="29.85546875" style="42" customWidth="1"/>
    <col min="1288" max="1288" width="2.7109375" style="42" customWidth="1"/>
    <col min="1289" max="1289" width="18.7109375" style="42" customWidth="1"/>
    <col min="1290" max="1290" width="9" style="42" customWidth="1"/>
    <col min="1291" max="1292" width="9.140625" style="42" customWidth="1"/>
    <col min="1293" max="1293" width="9.42578125" style="42" customWidth="1"/>
    <col min="1294" max="1294" width="9.140625" style="42"/>
    <col min="1295" max="1295" width="13.28515625" style="42" customWidth="1"/>
    <col min="1296" max="1542" width="9.140625" style="42"/>
    <col min="1543" max="1543" width="29.85546875" style="42" customWidth="1"/>
    <col min="1544" max="1544" width="2.7109375" style="42" customWidth="1"/>
    <col min="1545" max="1545" width="18.7109375" style="42" customWidth="1"/>
    <col min="1546" max="1546" width="9" style="42" customWidth="1"/>
    <col min="1547" max="1548" width="9.140625" style="42" customWidth="1"/>
    <col min="1549" max="1549" width="9.42578125" style="42" customWidth="1"/>
    <col min="1550" max="1550" width="9.140625" style="42"/>
    <col min="1551" max="1551" width="13.28515625" style="42" customWidth="1"/>
    <col min="1552" max="1798" width="9.140625" style="42"/>
    <col min="1799" max="1799" width="29.85546875" style="42" customWidth="1"/>
    <col min="1800" max="1800" width="2.7109375" style="42" customWidth="1"/>
    <col min="1801" max="1801" width="18.7109375" style="42" customWidth="1"/>
    <col min="1802" max="1802" width="9" style="42" customWidth="1"/>
    <col min="1803" max="1804" width="9.140625" style="42" customWidth="1"/>
    <col min="1805" max="1805" width="9.42578125" style="42" customWidth="1"/>
    <col min="1806" max="1806" width="9.140625" style="42"/>
    <col min="1807" max="1807" width="13.28515625" style="42" customWidth="1"/>
    <col min="1808" max="2054" width="9.140625" style="42"/>
    <col min="2055" max="2055" width="29.85546875" style="42" customWidth="1"/>
    <col min="2056" max="2056" width="2.7109375" style="42" customWidth="1"/>
    <col min="2057" max="2057" width="18.7109375" style="42" customWidth="1"/>
    <col min="2058" max="2058" width="9" style="42" customWidth="1"/>
    <col min="2059" max="2060" width="9.140625" style="42" customWidth="1"/>
    <col min="2061" max="2061" width="9.42578125" style="42" customWidth="1"/>
    <col min="2062" max="2062" width="9.140625" style="42"/>
    <col min="2063" max="2063" width="13.28515625" style="42" customWidth="1"/>
    <col min="2064" max="2310" width="9.140625" style="42"/>
    <col min="2311" max="2311" width="29.85546875" style="42" customWidth="1"/>
    <col min="2312" max="2312" width="2.7109375" style="42" customWidth="1"/>
    <col min="2313" max="2313" width="18.7109375" style="42" customWidth="1"/>
    <col min="2314" max="2314" width="9" style="42" customWidth="1"/>
    <col min="2315" max="2316" width="9.140625" style="42" customWidth="1"/>
    <col min="2317" max="2317" width="9.42578125" style="42" customWidth="1"/>
    <col min="2318" max="2318" width="9.140625" style="42"/>
    <col min="2319" max="2319" width="13.28515625" style="42" customWidth="1"/>
    <col min="2320" max="2566" width="9.140625" style="42"/>
    <col min="2567" max="2567" width="29.85546875" style="42" customWidth="1"/>
    <col min="2568" max="2568" width="2.7109375" style="42" customWidth="1"/>
    <col min="2569" max="2569" width="18.7109375" style="42" customWidth="1"/>
    <col min="2570" max="2570" width="9" style="42" customWidth="1"/>
    <col min="2571" max="2572" width="9.140625" style="42" customWidth="1"/>
    <col min="2573" max="2573" width="9.42578125" style="42" customWidth="1"/>
    <col min="2574" max="2574" width="9.140625" style="42"/>
    <col min="2575" max="2575" width="13.28515625" style="42" customWidth="1"/>
    <col min="2576" max="2822" width="9.140625" style="42"/>
    <col min="2823" max="2823" width="29.85546875" style="42" customWidth="1"/>
    <col min="2824" max="2824" width="2.7109375" style="42" customWidth="1"/>
    <col min="2825" max="2825" width="18.7109375" style="42" customWidth="1"/>
    <col min="2826" max="2826" width="9" style="42" customWidth="1"/>
    <col min="2827" max="2828" width="9.140625" style="42" customWidth="1"/>
    <col min="2829" max="2829" width="9.42578125" style="42" customWidth="1"/>
    <col min="2830" max="2830" width="9.140625" style="42"/>
    <col min="2831" max="2831" width="13.28515625" style="42" customWidth="1"/>
    <col min="2832" max="3078" width="9.140625" style="42"/>
    <col min="3079" max="3079" width="29.85546875" style="42" customWidth="1"/>
    <col min="3080" max="3080" width="2.7109375" style="42" customWidth="1"/>
    <col min="3081" max="3081" width="18.7109375" style="42" customWidth="1"/>
    <col min="3082" max="3082" width="9" style="42" customWidth="1"/>
    <col min="3083" max="3084" width="9.140625" style="42" customWidth="1"/>
    <col min="3085" max="3085" width="9.42578125" style="42" customWidth="1"/>
    <col min="3086" max="3086" width="9.140625" style="42"/>
    <col min="3087" max="3087" width="13.28515625" style="42" customWidth="1"/>
    <col min="3088" max="3334" width="9.140625" style="42"/>
    <col min="3335" max="3335" width="29.85546875" style="42" customWidth="1"/>
    <col min="3336" max="3336" width="2.7109375" style="42" customWidth="1"/>
    <col min="3337" max="3337" width="18.7109375" style="42" customWidth="1"/>
    <col min="3338" max="3338" width="9" style="42" customWidth="1"/>
    <col min="3339" max="3340" width="9.140625" style="42" customWidth="1"/>
    <col min="3341" max="3341" width="9.42578125" style="42" customWidth="1"/>
    <col min="3342" max="3342" width="9.140625" style="42"/>
    <col min="3343" max="3343" width="13.28515625" style="42" customWidth="1"/>
    <col min="3344" max="3590" width="9.140625" style="42"/>
    <col min="3591" max="3591" width="29.85546875" style="42" customWidth="1"/>
    <col min="3592" max="3592" width="2.7109375" style="42" customWidth="1"/>
    <col min="3593" max="3593" width="18.7109375" style="42" customWidth="1"/>
    <col min="3594" max="3594" width="9" style="42" customWidth="1"/>
    <col min="3595" max="3596" width="9.140625" style="42" customWidth="1"/>
    <col min="3597" max="3597" width="9.42578125" style="42" customWidth="1"/>
    <col min="3598" max="3598" width="9.140625" style="42"/>
    <col min="3599" max="3599" width="13.28515625" style="42" customWidth="1"/>
    <col min="3600" max="3846" width="9.140625" style="42"/>
    <col min="3847" max="3847" width="29.85546875" style="42" customWidth="1"/>
    <col min="3848" max="3848" width="2.7109375" style="42" customWidth="1"/>
    <col min="3849" max="3849" width="18.7109375" style="42" customWidth="1"/>
    <col min="3850" max="3850" width="9" style="42" customWidth="1"/>
    <col min="3851" max="3852" width="9.140625" style="42" customWidth="1"/>
    <col min="3853" max="3853" width="9.42578125" style="42" customWidth="1"/>
    <col min="3854" max="3854" width="9.140625" style="42"/>
    <col min="3855" max="3855" width="13.28515625" style="42" customWidth="1"/>
    <col min="3856" max="4102" width="9.140625" style="42"/>
    <col min="4103" max="4103" width="29.85546875" style="42" customWidth="1"/>
    <col min="4104" max="4104" width="2.7109375" style="42" customWidth="1"/>
    <col min="4105" max="4105" width="18.7109375" style="42" customWidth="1"/>
    <col min="4106" max="4106" width="9" style="42" customWidth="1"/>
    <col min="4107" max="4108" width="9.140625" style="42" customWidth="1"/>
    <col min="4109" max="4109" width="9.42578125" style="42" customWidth="1"/>
    <col min="4110" max="4110" width="9.140625" style="42"/>
    <col min="4111" max="4111" width="13.28515625" style="42" customWidth="1"/>
    <col min="4112" max="4358" width="9.140625" style="42"/>
    <col min="4359" max="4359" width="29.85546875" style="42" customWidth="1"/>
    <col min="4360" max="4360" width="2.7109375" style="42" customWidth="1"/>
    <col min="4361" max="4361" width="18.7109375" style="42" customWidth="1"/>
    <col min="4362" max="4362" width="9" style="42" customWidth="1"/>
    <col min="4363" max="4364" width="9.140625" style="42" customWidth="1"/>
    <col min="4365" max="4365" width="9.42578125" style="42" customWidth="1"/>
    <col min="4366" max="4366" width="9.140625" style="42"/>
    <col min="4367" max="4367" width="13.28515625" style="42" customWidth="1"/>
    <col min="4368" max="4614" width="9.140625" style="42"/>
    <col min="4615" max="4615" width="29.85546875" style="42" customWidth="1"/>
    <col min="4616" max="4616" width="2.7109375" style="42" customWidth="1"/>
    <col min="4617" max="4617" width="18.7109375" style="42" customWidth="1"/>
    <col min="4618" max="4618" width="9" style="42" customWidth="1"/>
    <col min="4619" max="4620" width="9.140625" style="42" customWidth="1"/>
    <col min="4621" max="4621" width="9.42578125" style="42" customWidth="1"/>
    <col min="4622" max="4622" width="9.140625" style="42"/>
    <col min="4623" max="4623" width="13.28515625" style="42" customWidth="1"/>
    <col min="4624" max="4870" width="9.140625" style="42"/>
    <col min="4871" max="4871" width="29.85546875" style="42" customWidth="1"/>
    <col min="4872" max="4872" width="2.7109375" style="42" customWidth="1"/>
    <col min="4873" max="4873" width="18.7109375" style="42" customWidth="1"/>
    <col min="4874" max="4874" width="9" style="42" customWidth="1"/>
    <col min="4875" max="4876" width="9.140625" style="42" customWidth="1"/>
    <col min="4877" max="4877" width="9.42578125" style="42" customWidth="1"/>
    <col min="4878" max="4878" width="9.140625" style="42"/>
    <col min="4879" max="4879" width="13.28515625" style="42" customWidth="1"/>
    <col min="4880" max="5126" width="9.140625" style="42"/>
    <col min="5127" max="5127" width="29.85546875" style="42" customWidth="1"/>
    <col min="5128" max="5128" width="2.7109375" style="42" customWidth="1"/>
    <col min="5129" max="5129" width="18.7109375" style="42" customWidth="1"/>
    <col min="5130" max="5130" width="9" style="42" customWidth="1"/>
    <col min="5131" max="5132" width="9.140625" style="42" customWidth="1"/>
    <col min="5133" max="5133" width="9.42578125" style="42" customWidth="1"/>
    <col min="5134" max="5134" width="9.140625" style="42"/>
    <col min="5135" max="5135" width="13.28515625" style="42" customWidth="1"/>
    <col min="5136" max="5382" width="9.140625" style="42"/>
    <col min="5383" max="5383" width="29.85546875" style="42" customWidth="1"/>
    <col min="5384" max="5384" width="2.7109375" style="42" customWidth="1"/>
    <col min="5385" max="5385" width="18.7109375" style="42" customWidth="1"/>
    <col min="5386" max="5386" width="9" style="42" customWidth="1"/>
    <col min="5387" max="5388" width="9.140625" style="42" customWidth="1"/>
    <col min="5389" max="5389" width="9.42578125" style="42" customWidth="1"/>
    <col min="5390" max="5390" width="9.140625" style="42"/>
    <col min="5391" max="5391" width="13.28515625" style="42" customWidth="1"/>
    <col min="5392" max="5638" width="9.140625" style="42"/>
    <col min="5639" max="5639" width="29.85546875" style="42" customWidth="1"/>
    <col min="5640" max="5640" width="2.7109375" style="42" customWidth="1"/>
    <col min="5641" max="5641" width="18.7109375" style="42" customWidth="1"/>
    <col min="5642" max="5642" width="9" style="42" customWidth="1"/>
    <col min="5643" max="5644" width="9.140625" style="42" customWidth="1"/>
    <col min="5645" max="5645" width="9.42578125" style="42" customWidth="1"/>
    <col min="5646" max="5646" width="9.140625" style="42"/>
    <col min="5647" max="5647" width="13.28515625" style="42" customWidth="1"/>
    <col min="5648" max="5894" width="9.140625" style="42"/>
    <col min="5895" max="5895" width="29.85546875" style="42" customWidth="1"/>
    <col min="5896" max="5896" width="2.7109375" style="42" customWidth="1"/>
    <col min="5897" max="5897" width="18.7109375" style="42" customWidth="1"/>
    <col min="5898" max="5898" width="9" style="42" customWidth="1"/>
    <col min="5899" max="5900" width="9.140625" style="42" customWidth="1"/>
    <col min="5901" max="5901" width="9.42578125" style="42" customWidth="1"/>
    <col min="5902" max="5902" width="9.140625" style="42"/>
    <col min="5903" max="5903" width="13.28515625" style="42" customWidth="1"/>
    <col min="5904" max="6150" width="9.140625" style="42"/>
    <col min="6151" max="6151" width="29.85546875" style="42" customWidth="1"/>
    <col min="6152" max="6152" width="2.7109375" style="42" customWidth="1"/>
    <col min="6153" max="6153" width="18.7109375" style="42" customWidth="1"/>
    <col min="6154" max="6154" width="9" style="42" customWidth="1"/>
    <col min="6155" max="6156" width="9.140625" style="42" customWidth="1"/>
    <col min="6157" max="6157" width="9.42578125" style="42" customWidth="1"/>
    <col min="6158" max="6158" width="9.140625" style="42"/>
    <col min="6159" max="6159" width="13.28515625" style="42" customWidth="1"/>
    <col min="6160" max="6406" width="9.140625" style="42"/>
    <col min="6407" max="6407" width="29.85546875" style="42" customWidth="1"/>
    <col min="6408" max="6408" width="2.7109375" style="42" customWidth="1"/>
    <col min="6409" max="6409" width="18.7109375" style="42" customWidth="1"/>
    <col min="6410" max="6410" width="9" style="42" customWidth="1"/>
    <col min="6411" max="6412" width="9.140625" style="42" customWidth="1"/>
    <col min="6413" max="6413" width="9.42578125" style="42" customWidth="1"/>
    <col min="6414" max="6414" width="9.140625" style="42"/>
    <col min="6415" max="6415" width="13.28515625" style="42" customWidth="1"/>
    <col min="6416" max="6662" width="9.140625" style="42"/>
    <col min="6663" max="6663" width="29.85546875" style="42" customWidth="1"/>
    <col min="6664" max="6664" width="2.7109375" style="42" customWidth="1"/>
    <col min="6665" max="6665" width="18.7109375" style="42" customWidth="1"/>
    <col min="6666" max="6666" width="9" style="42" customWidth="1"/>
    <col min="6667" max="6668" width="9.140625" style="42" customWidth="1"/>
    <col min="6669" max="6669" width="9.42578125" style="42" customWidth="1"/>
    <col min="6670" max="6670" width="9.140625" style="42"/>
    <col min="6671" max="6671" width="13.28515625" style="42" customWidth="1"/>
    <col min="6672" max="6918" width="9.140625" style="42"/>
    <col min="6919" max="6919" width="29.85546875" style="42" customWidth="1"/>
    <col min="6920" max="6920" width="2.7109375" style="42" customWidth="1"/>
    <col min="6921" max="6921" width="18.7109375" style="42" customWidth="1"/>
    <col min="6922" max="6922" width="9" style="42" customWidth="1"/>
    <col min="6923" max="6924" width="9.140625" style="42" customWidth="1"/>
    <col min="6925" max="6925" width="9.42578125" style="42" customWidth="1"/>
    <col min="6926" max="6926" width="9.140625" style="42"/>
    <col min="6927" max="6927" width="13.28515625" style="42" customWidth="1"/>
    <col min="6928" max="7174" width="9.140625" style="42"/>
    <col min="7175" max="7175" width="29.85546875" style="42" customWidth="1"/>
    <col min="7176" max="7176" width="2.7109375" style="42" customWidth="1"/>
    <col min="7177" max="7177" width="18.7109375" style="42" customWidth="1"/>
    <col min="7178" max="7178" width="9" style="42" customWidth="1"/>
    <col min="7179" max="7180" width="9.140625" style="42" customWidth="1"/>
    <col min="7181" max="7181" width="9.42578125" style="42" customWidth="1"/>
    <col min="7182" max="7182" width="9.140625" style="42"/>
    <col min="7183" max="7183" width="13.28515625" style="42" customWidth="1"/>
    <col min="7184" max="7430" width="9.140625" style="42"/>
    <col min="7431" max="7431" width="29.85546875" style="42" customWidth="1"/>
    <col min="7432" max="7432" width="2.7109375" style="42" customWidth="1"/>
    <col min="7433" max="7433" width="18.7109375" style="42" customWidth="1"/>
    <col min="7434" max="7434" width="9" style="42" customWidth="1"/>
    <col min="7435" max="7436" width="9.140625" style="42" customWidth="1"/>
    <col min="7437" max="7437" width="9.42578125" style="42" customWidth="1"/>
    <col min="7438" max="7438" width="9.140625" style="42"/>
    <col min="7439" max="7439" width="13.28515625" style="42" customWidth="1"/>
    <col min="7440" max="7686" width="9.140625" style="42"/>
    <col min="7687" max="7687" width="29.85546875" style="42" customWidth="1"/>
    <col min="7688" max="7688" width="2.7109375" style="42" customWidth="1"/>
    <col min="7689" max="7689" width="18.7109375" style="42" customWidth="1"/>
    <col min="7690" max="7690" width="9" style="42" customWidth="1"/>
    <col min="7691" max="7692" width="9.140625" style="42" customWidth="1"/>
    <col min="7693" max="7693" width="9.42578125" style="42" customWidth="1"/>
    <col min="7694" max="7694" width="9.140625" style="42"/>
    <col min="7695" max="7695" width="13.28515625" style="42" customWidth="1"/>
    <col min="7696" max="7942" width="9.140625" style="42"/>
    <col min="7943" max="7943" width="29.85546875" style="42" customWidth="1"/>
    <col min="7944" max="7944" width="2.7109375" style="42" customWidth="1"/>
    <col min="7945" max="7945" width="18.7109375" style="42" customWidth="1"/>
    <col min="7946" max="7946" width="9" style="42" customWidth="1"/>
    <col min="7947" max="7948" width="9.140625" style="42" customWidth="1"/>
    <col min="7949" max="7949" width="9.42578125" style="42" customWidth="1"/>
    <col min="7950" max="7950" width="9.140625" style="42"/>
    <col min="7951" max="7951" width="13.28515625" style="42" customWidth="1"/>
    <col min="7952" max="8198" width="9.140625" style="42"/>
    <col min="8199" max="8199" width="29.85546875" style="42" customWidth="1"/>
    <col min="8200" max="8200" width="2.7109375" style="42" customWidth="1"/>
    <col min="8201" max="8201" width="18.7109375" style="42" customWidth="1"/>
    <col min="8202" max="8202" width="9" style="42" customWidth="1"/>
    <col min="8203" max="8204" width="9.140625" style="42" customWidth="1"/>
    <col min="8205" max="8205" width="9.42578125" style="42" customWidth="1"/>
    <col min="8206" max="8206" width="9.140625" style="42"/>
    <col min="8207" max="8207" width="13.28515625" style="42" customWidth="1"/>
    <col min="8208" max="8454" width="9.140625" style="42"/>
    <col min="8455" max="8455" width="29.85546875" style="42" customWidth="1"/>
    <col min="8456" max="8456" width="2.7109375" style="42" customWidth="1"/>
    <col min="8457" max="8457" width="18.7109375" style="42" customWidth="1"/>
    <col min="8458" max="8458" width="9" style="42" customWidth="1"/>
    <col min="8459" max="8460" width="9.140625" style="42" customWidth="1"/>
    <col min="8461" max="8461" width="9.42578125" style="42" customWidth="1"/>
    <col min="8462" max="8462" width="9.140625" style="42"/>
    <col min="8463" max="8463" width="13.28515625" style="42" customWidth="1"/>
    <col min="8464" max="8710" width="9.140625" style="42"/>
    <col min="8711" max="8711" width="29.85546875" style="42" customWidth="1"/>
    <col min="8712" max="8712" width="2.7109375" style="42" customWidth="1"/>
    <col min="8713" max="8713" width="18.7109375" style="42" customWidth="1"/>
    <col min="8714" max="8714" width="9" style="42" customWidth="1"/>
    <col min="8715" max="8716" width="9.140625" style="42" customWidth="1"/>
    <col min="8717" max="8717" width="9.42578125" style="42" customWidth="1"/>
    <col min="8718" max="8718" width="9.140625" style="42"/>
    <col min="8719" max="8719" width="13.28515625" style="42" customWidth="1"/>
    <col min="8720" max="8966" width="9.140625" style="42"/>
    <col min="8967" max="8967" width="29.85546875" style="42" customWidth="1"/>
    <col min="8968" max="8968" width="2.7109375" style="42" customWidth="1"/>
    <col min="8969" max="8969" width="18.7109375" style="42" customWidth="1"/>
    <col min="8970" max="8970" width="9" style="42" customWidth="1"/>
    <col min="8971" max="8972" width="9.140625" style="42" customWidth="1"/>
    <col min="8973" max="8973" width="9.42578125" style="42" customWidth="1"/>
    <col min="8974" max="8974" width="9.140625" style="42"/>
    <col min="8975" max="8975" width="13.28515625" style="42" customWidth="1"/>
    <col min="8976" max="9222" width="9.140625" style="42"/>
    <col min="9223" max="9223" width="29.85546875" style="42" customWidth="1"/>
    <col min="9224" max="9224" width="2.7109375" style="42" customWidth="1"/>
    <col min="9225" max="9225" width="18.7109375" style="42" customWidth="1"/>
    <col min="9226" max="9226" width="9" style="42" customWidth="1"/>
    <col min="9227" max="9228" width="9.140625" style="42" customWidth="1"/>
    <col min="9229" max="9229" width="9.42578125" style="42" customWidth="1"/>
    <col min="9230" max="9230" width="9.140625" style="42"/>
    <col min="9231" max="9231" width="13.28515625" style="42" customWidth="1"/>
    <col min="9232" max="9478" width="9.140625" style="42"/>
    <col min="9479" max="9479" width="29.85546875" style="42" customWidth="1"/>
    <col min="9480" max="9480" width="2.7109375" style="42" customWidth="1"/>
    <col min="9481" max="9481" width="18.7109375" style="42" customWidth="1"/>
    <col min="9482" max="9482" width="9" style="42" customWidth="1"/>
    <col min="9483" max="9484" width="9.140625" style="42" customWidth="1"/>
    <col min="9485" max="9485" width="9.42578125" style="42" customWidth="1"/>
    <col min="9486" max="9486" width="9.140625" style="42"/>
    <col min="9487" max="9487" width="13.28515625" style="42" customWidth="1"/>
    <col min="9488" max="9734" width="9.140625" style="42"/>
    <col min="9735" max="9735" width="29.85546875" style="42" customWidth="1"/>
    <col min="9736" max="9736" width="2.7109375" style="42" customWidth="1"/>
    <col min="9737" max="9737" width="18.7109375" style="42" customWidth="1"/>
    <col min="9738" max="9738" width="9" style="42" customWidth="1"/>
    <col min="9739" max="9740" width="9.140625" style="42" customWidth="1"/>
    <col min="9741" max="9741" width="9.42578125" style="42" customWidth="1"/>
    <col min="9742" max="9742" width="9.140625" style="42"/>
    <col min="9743" max="9743" width="13.28515625" style="42" customWidth="1"/>
    <col min="9744" max="9990" width="9.140625" style="42"/>
    <col min="9991" max="9991" width="29.85546875" style="42" customWidth="1"/>
    <col min="9992" max="9992" width="2.7109375" style="42" customWidth="1"/>
    <col min="9993" max="9993" width="18.7109375" style="42" customWidth="1"/>
    <col min="9994" max="9994" width="9" style="42" customWidth="1"/>
    <col min="9995" max="9996" width="9.140625" style="42" customWidth="1"/>
    <col min="9997" max="9997" width="9.42578125" style="42" customWidth="1"/>
    <col min="9998" max="9998" width="9.140625" style="42"/>
    <col min="9999" max="9999" width="13.28515625" style="42" customWidth="1"/>
    <col min="10000" max="10246" width="9.140625" style="42"/>
    <col min="10247" max="10247" width="29.85546875" style="42" customWidth="1"/>
    <col min="10248" max="10248" width="2.7109375" style="42" customWidth="1"/>
    <col min="10249" max="10249" width="18.7109375" style="42" customWidth="1"/>
    <col min="10250" max="10250" width="9" style="42" customWidth="1"/>
    <col min="10251" max="10252" width="9.140625" style="42" customWidth="1"/>
    <col min="10253" max="10253" width="9.42578125" style="42" customWidth="1"/>
    <col min="10254" max="10254" width="9.140625" style="42"/>
    <col min="10255" max="10255" width="13.28515625" style="42" customWidth="1"/>
    <col min="10256" max="10502" width="9.140625" style="42"/>
    <col min="10503" max="10503" width="29.85546875" style="42" customWidth="1"/>
    <col min="10504" max="10504" width="2.7109375" style="42" customWidth="1"/>
    <col min="10505" max="10505" width="18.7109375" style="42" customWidth="1"/>
    <col min="10506" max="10506" width="9" style="42" customWidth="1"/>
    <col min="10507" max="10508" width="9.140625" style="42" customWidth="1"/>
    <col min="10509" max="10509" width="9.42578125" style="42" customWidth="1"/>
    <col min="10510" max="10510" width="9.140625" style="42"/>
    <col min="10511" max="10511" width="13.28515625" style="42" customWidth="1"/>
    <col min="10512" max="10758" width="9.140625" style="42"/>
    <col min="10759" max="10759" width="29.85546875" style="42" customWidth="1"/>
    <col min="10760" max="10760" width="2.7109375" style="42" customWidth="1"/>
    <col min="10761" max="10761" width="18.7109375" style="42" customWidth="1"/>
    <col min="10762" max="10762" width="9" style="42" customWidth="1"/>
    <col min="10763" max="10764" width="9.140625" style="42" customWidth="1"/>
    <col min="10765" max="10765" width="9.42578125" style="42" customWidth="1"/>
    <col min="10766" max="10766" width="9.140625" style="42"/>
    <col min="10767" max="10767" width="13.28515625" style="42" customWidth="1"/>
    <col min="10768" max="11014" width="9.140625" style="42"/>
    <col min="11015" max="11015" width="29.85546875" style="42" customWidth="1"/>
    <col min="11016" max="11016" width="2.7109375" style="42" customWidth="1"/>
    <col min="11017" max="11017" width="18.7109375" style="42" customWidth="1"/>
    <col min="11018" max="11018" width="9" style="42" customWidth="1"/>
    <col min="11019" max="11020" width="9.140625" style="42" customWidth="1"/>
    <col min="11021" max="11021" width="9.42578125" style="42" customWidth="1"/>
    <col min="11022" max="11022" width="9.140625" style="42"/>
    <col min="11023" max="11023" width="13.28515625" style="42" customWidth="1"/>
    <col min="11024" max="11270" width="9.140625" style="42"/>
    <col min="11271" max="11271" width="29.85546875" style="42" customWidth="1"/>
    <col min="11272" max="11272" width="2.7109375" style="42" customWidth="1"/>
    <col min="11273" max="11273" width="18.7109375" style="42" customWidth="1"/>
    <col min="11274" max="11274" width="9" style="42" customWidth="1"/>
    <col min="11275" max="11276" width="9.140625" style="42" customWidth="1"/>
    <col min="11277" max="11277" width="9.42578125" style="42" customWidth="1"/>
    <col min="11278" max="11278" width="9.140625" style="42"/>
    <col min="11279" max="11279" width="13.28515625" style="42" customWidth="1"/>
    <col min="11280" max="11526" width="9.140625" style="42"/>
    <col min="11527" max="11527" width="29.85546875" style="42" customWidth="1"/>
    <col min="11528" max="11528" width="2.7109375" style="42" customWidth="1"/>
    <col min="11529" max="11529" width="18.7109375" style="42" customWidth="1"/>
    <col min="11530" max="11530" width="9" style="42" customWidth="1"/>
    <col min="11531" max="11532" width="9.140625" style="42" customWidth="1"/>
    <col min="11533" max="11533" width="9.42578125" style="42" customWidth="1"/>
    <col min="11534" max="11534" width="9.140625" style="42"/>
    <col min="11535" max="11535" width="13.28515625" style="42" customWidth="1"/>
    <col min="11536" max="11782" width="9.140625" style="42"/>
    <col min="11783" max="11783" width="29.85546875" style="42" customWidth="1"/>
    <col min="11784" max="11784" width="2.7109375" style="42" customWidth="1"/>
    <col min="11785" max="11785" width="18.7109375" style="42" customWidth="1"/>
    <col min="11786" max="11786" width="9" style="42" customWidth="1"/>
    <col min="11787" max="11788" width="9.140625" style="42" customWidth="1"/>
    <col min="11789" max="11789" width="9.42578125" style="42" customWidth="1"/>
    <col min="11790" max="11790" width="9.140625" style="42"/>
    <col min="11791" max="11791" width="13.28515625" style="42" customWidth="1"/>
    <col min="11792" max="12038" width="9.140625" style="42"/>
    <col min="12039" max="12039" width="29.85546875" style="42" customWidth="1"/>
    <col min="12040" max="12040" width="2.7109375" style="42" customWidth="1"/>
    <col min="12041" max="12041" width="18.7109375" style="42" customWidth="1"/>
    <col min="12042" max="12042" width="9" style="42" customWidth="1"/>
    <col min="12043" max="12044" width="9.140625" style="42" customWidth="1"/>
    <col min="12045" max="12045" width="9.42578125" style="42" customWidth="1"/>
    <col min="12046" max="12046" width="9.140625" style="42"/>
    <col min="12047" max="12047" width="13.28515625" style="42" customWidth="1"/>
    <col min="12048" max="12294" width="9.140625" style="42"/>
    <col min="12295" max="12295" width="29.85546875" style="42" customWidth="1"/>
    <col min="12296" max="12296" width="2.7109375" style="42" customWidth="1"/>
    <col min="12297" max="12297" width="18.7109375" style="42" customWidth="1"/>
    <col min="12298" max="12298" width="9" style="42" customWidth="1"/>
    <col min="12299" max="12300" width="9.140625" style="42" customWidth="1"/>
    <col min="12301" max="12301" width="9.42578125" style="42" customWidth="1"/>
    <col min="12302" max="12302" width="9.140625" style="42"/>
    <col min="12303" max="12303" width="13.28515625" style="42" customWidth="1"/>
    <col min="12304" max="12550" width="9.140625" style="42"/>
    <col min="12551" max="12551" width="29.85546875" style="42" customWidth="1"/>
    <col min="12552" max="12552" width="2.7109375" style="42" customWidth="1"/>
    <col min="12553" max="12553" width="18.7109375" style="42" customWidth="1"/>
    <col min="12554" max="12554" width="9" style="42" customWidth="1"/>
    <col min="12555" max="12556" width="9.140625" style="42" customWidth="1"/>
    <col min="12557" max="12557" width="9.42578125" style="42" customWidth="1"/>
    <col min="12558" max="12558" width="9.140625" style="42"/>
    <col min="12559" max="12559" width="13.28515625" style="42" customWidth="1"/>
    <col min="12560" max="12806" width="9.140625" style="42"/>
    <col min="12807" max="12807" width="29.85546875" style="42" customWidth="1"/>
    <col min="12808" max="12808" width="2.7109375" style="42" customWidth="1"/>
    <col min="12809" max="12809" width="18.7109375" style="42" customWidth="1"/>
    <col min="12810" max="12810" width="9" style="42" customWidth="1"/>
    <col min="12811" max="12812" width="9.140625" style="42" customWidth="1"/>
    <col min="12813" max="12813" width="9.42578125" style="42" customWidth="1"/>
    <col min="12814" max="12814" width="9.140625" style="42"/>
    <col min="12815" max="12815" width="13.28515625" style="42" customWidth="1"/>
    <col min="12816" max="13062" width="9.140625" style="42"/>
    <col min="13063" max="13063" width="29.85546875" style="42" customWidth="1"/>
    <col min="13064" max="13064" width="2.7109375" style="42" customWidth="1"/>
    <col min="13065" max="13065" width="18.7109375" style="42" customWidth="1"/>
    <col min="13066" max="13066" width="9" style="42" customWidth="1"/>
    <col min="13067" max="13068" width="9.140625" style="42" customWidth="1"/>
    <col min="13069" max="13069" width="9.42578125" style="42" customWidth="1"/>
    <col min="13070" max="13070" width="9.140625" style="42"/>
    <col min="13071" max="13071" width="13.28515625" style="42" customWidth="1"/>
    <col min="13072" max="13318" width="9.140625" style="42"/>
    <col min="13319" max="13319" width="29.85546875" style="42" customWidth="1"/>
    <col min="13320" max="13320" width="2.7109375" style="42" customWidth="1"/>
    <col min="13321" max="13321" width="18.7109375" style="42" customWidth="1"/>
    <col min="13322" max="13322" width="9" style="42" customWidth="1"/>
    <col min="13323" max="13324" width="9.140625" style="42" customWidth="1"/>
    <col min="13325" max="13325" width="9.42578125" style="42" customWidth="1"/>
    <col min="13326" max="13326" width="9.140625" style="42"/>
    <col min="13327" max="13327" width="13.28515625" style="42" customWidth="1"/>
    <col min="13328" max="13574" width="9.140625" style="42"/>
    <col min="13575" max="13575" width="29.85546875" style="42" customWidth="1"/>
    <col min="13576" max="13576" width="2.7109375" style="42" customWidth="1"/>
    <col min="13577" max="13577" width="18.7109375" style="42" customWidth="1"/>
    <col min="13578" max="13578" width="9" style="42" customWidth="1"/>
    <col min="13579" max="13580" width="9.140625" style="42" customWidth="1"/>
    <col min="13581" max="13581" width="9.42578125" style="42" customWidth="1"/>
    <col min="13582" max="13582" width="9.140625" style="42"/>
    <col min="13583" max="13583" width="13.28515625" style="42" customWidth="1"/>
    <col min="13584" max="13830" width="9.140625" style="42"/>
    <col min="13831" max="13831" width="29.85546875" style="42" customWidth="1"/>
    <col min="13832" max="13832" width="2.7109375" style="42" customWidth="1"/>
    <col min="13833" max="13833" width="18.7109375" style="42" customWidth="1"/>
    <col min="13834" max="13834" width="9" style="42" customWidth="1"/>
    <col min="13835" max="13836" width="9.140625" style="42" customWidth="1"/>
    <col min="13837" max="13837" width="9.42578125" style="42" customWidth="1"/>
    <col min="13838" max="13838" width="9.140625" style="42"/>
    <col min="13839" max="13839" width="13.28515625" style="42" customWidth="1"/>
    <col min="13840" max="14086" width="9.140625" style="42"/>
    <col min="14087" max="14087" width="29.85546875" style="42" customWidth="1"/>
    <col min="14088" max="14088" width="2.7109375" style="42" customWidth="1"/>
    <col min="14089" max="14089" width="18.7109375" style="42" customWidth="1"/>
    <col min="14090" max="14090" width="9" style="42" customWidth="1"/>
    <col min="14091" max="14092" width="9.140625" style="42" customWidth="1"/>
    <col min="14093" max="14093" width="9.42578125" style="42" customWidth="1"/>
    <col min="14094" max="14094" width="9.140625" style="42"/>
    <col min="14095" max="14095" width="13.28515625" style="42" customWidth="1"/>
    <col min="14096" max="14342" width="9.140625" style="42"/>
    <col min="14343" max="14343" width="29.85546875" style="42" customWidth="1"/>
    <col min="14344" max="14344" width="2.7109375" style="42" customWidth="1"/>
    <col min="14345" max="14345" width="18.7109375" style="42" customWidth="1"/>
    <col min="14346" max="14346" width="9" style="42" customWidth="1"/>
    <col min="14347" max="14348" width="9.140625" style="42" customWidth="1"/>
    <col min="14349" max="14349" width="9.42578125" style="42" customWidth="1"/>
    <col min="14350" max="14350" width="9.140625" style="42"/>
    <col min="14351" max="14351" width="13.28515625" style="42" customWidth="1"/>
    <col min="14352" max="14598" width="9.140625" style="42"/>
    <col min="14599" max="14599" width="29.85546875" style="42" customWidth="1"/>
    <col min="14600" max="14600" width="2.7109375" style="42" customWidth="1"/>
    <col min="14601" max="14601" width="18.7109375" style="42" customWidth="1"/>
    <col min="14602" max="14602" width="9" style="42" customWidth="1"/>
    <col min="14603" max="14604" width="9.140625" style="42" customWidth="1"/>
    <col min="14605" max="14605" width="9.42578125" style="42" customWidth="1"/>
    <col min="14606" max="14606" width="9.140625" style="42"/>
    <col min="14607" max="14607" width="13.28515625" style="42" customWidth="1"/>
    <col min="14608" max="14854" width="9.140625" style="42"/>
    <col min="14855" max="14855" width="29.85546875" style="42" customWidth="1"/>
    <col min="14856" max="14856" width="2.7109375" style="42" customWidth="1"/>
    <col min="14857" max="14857" width="18.7109375" style="42" customWidth="1"/>
    <col min="14858" max="14858" width="9" style="42" customWidth="1"/>
    <col min="14859" max="14860" width="9.140625" style="42" customWidth="1"/>
    <col min="14861" max="14861" width="9.42578125" style="42" customWidth="1"/>
    <col min="14862" max="14862" width="9.140625" style="42"/>
    <col min="14863" max="14863" width="13.28515625" style="42" customWidth="1"/>
    <col min="14864" max="15110" width="9.140625" style="42"/>
    <col min="15111" max="15111" width="29.85546875" style="42" customWidth="1"/>
    <col min="15112" max="15112" width="2.7109375" style="42" customWidth="1"/>
    <col min="15113" max="15113" width="18.7109375" style="42" customWidth="1"/>
    <col min="15114" max="15114" width="9" style="42" customWidth="1"/>
    <col min="15115" max="15116" width="9.140625" style="42" customWidth="1"/>
    <col min="15117" max="15117" width="9.42578125" style="42" customWidth="1"/>
    <col min="15118" max="15118" width="9.140625" style="42"/>
    <col min="15119" max="15119" width="13.28515625" style="42" customWidth="1"/>
    <col min="15120" max="15366" width="9.140625" style="42"/>
    <col min="15367" max="15367" width="29.85546875" style="42" customWidth="1"/>
    <col min="15368" max="15368" width="2.7109375" style="42" customWidth="1"/>
    <col min="15369" max="15369" width="18.7109375" style="42" customWidth="1"/>
    <col min="15370" max="15370" width="9" style="42" customWidth="1"/>
    <col min="15371" max="15372" width="9.140625" style="42" customWidth="1"/>
    <col min="15373" max="15373" width="9.42578125" style="42" customWidth="1"/>
    <col min="15374" max="15374" width="9.140625" style="42"/>
    <col min="15375" max="15375" width="13.28515625" style="42" customWidth="1"/>
    <col min="15376" max="15622" width="9.140625" style="42"/>
    <col min="15623" max="15623" width="29.85546875" style="42" customWidth="1"/>
    <col min="15624" max="15624" width="2.7109375" style="42" customWidth="1"/>
    <col min="15625" max="15625" width="18.7109375" style="42" customWidth="1"/>
    <col min="15626" max="15626" width="9" style="42" customWidth="1"/>
    <col min="15627" max="15628" width="9.140625" style="42" customWidth="1"/>
    <col min="15629" max="15629" width="9.42578125" style="42" customWidth="1"/>
    <col min="15630" max="15630" width="9.140625" style="42"/>
    <col min="15631" max="15631" width="13.28515625" style="42" customWidth="1"/>
    <col min="15632" max="15878" width="9.140625" style="42"/>
    <col min="15879" max="15879" width="29.85546875" style="42" customWidth="1"/>
    <col min="15880" max="15880" width="2.7109375" style="42" customWidth="1"/>
    <col min="15881" max="15881" width="18.7109375" style="42" customWidth="1"/>
    <col min="15882" max="15882" width="9" style="42" customWidth="1"/>
    <col min="15883" max="15884" width="9.140625" style="42" customWidth="1"/>
    <col min="15885" max="15885" width="9.42578125" style="42" customWidth="1"/>
    <col min="15886" max="15886" width="9.140625" style="42"/>
    <col min="15887" max="15887" width="13.28515625" style="42" customWidth="1"/>
    <col min="15888" max="16134" width="9.140625" style="42"/>
    <col min="16135" max="16135" width="29.85546875" style="42" customWidth="1"/>
    <col min="16136" max="16136" width="2.7109375" style="42" customWidth="1"/>
    <col min="16137" max="16137" width="18.7109375" style="42" customWidth="1"/>
    <col min="16138" max="16138" width="9" style="42" customWidth="1"/>
    <col min="16139" max="16140" width="9.140625" style="42" customWidth="1"/>
    <col min="16141" max="16141" width="9.42578125" style="42" customWidth="1"/>
    <col min="16142" max="16142" width="9.140625" style="42"/>
    <col min="16143" max="16143" width="13.28515625" style="42" customWidth="1"/>
    <col min="16144" max="16384" width="9.140625" style="42"/>
  </cols>
  <sheetData>
    <row r="1" spans="8:15">
      <c r="I1" s="472" t="s">
        <v>439</v>
      </c>
      <c r="J1" s="472"/>
      <c r="K1" s="472"/>
      <c r="L1" s="472"/>
      <c r="M1" s="472"/>
    </row>
    <row r="2" spans="8:15">
      <c r="I2" s="473"/>
      <c r="J2" s="474"/>
      <c r="K2" s="474"/>
      <c r="L2" s="475" t="s">
        <v>440</v>
      </c>
      <c r="M2" s="475"/>
    </row>
    <row r="3" spans="8:15">
      <c r="H3" s="476" t="s">
        <v>441</v>
      </c>
      <c r="I3" s="477"/>
      <c r="J3" s="63" t="s">
        <v>442</v>
      </c>
      <c r="K3" s="63" t="s">
        <v>70</v>
      </c>
      <c r="L3" s="63" t="s">
        <v>443</v>
      </c>
      <c r="M3" s="63" t="s">
        <v>444</v>
      </c>
    </row>
    <row r="4" spans="8:15">
      <c r="H4" s="478"/>
      <c r="I4" s="478"/>
      <c r="J4" s="479"/>
      <c r="K4" s="480"/>
      <c r="L4" s="480"/>
      <c r="M4" s="480"/>
    </row>
    <row r="5" spans="8:15">
      <c r="H5" s="481"/>
      <c r="I5" s="482" t="s">
        <v>445</v>
      </c>
      <c r="J5" s="483" t="s">
        <v>446</v>
      </c>
      <c r="K5" s="484">
        <v>10.199999999999999</v>
      </c>
      <c r="L5" s="484">
        <v>10.4</v>
      </c>
      <c r="M5" s="229">
        <f>SUM(L5/K5*100)</f>
        <v>101.96078431372551</v>
      </c>
      <c r="O5" s="485"/>
    </row>
    <row r="6" spans="8:15">
      <c r="H6" s="486" t="s">
        <v>447</v>
      </c>
      <c r="I6" s="486"/>
      <c r="J6" s="483" t="s">
        <v>446</v>
      </c>
      <c r="K6" s="485">
        <v>9.6999999999999993</v>
      </c>
      <c r="L6" s="485">
        <v>17.100000000000001</v>
      </c>
      <c r="M6" s="227">
        <f t="shared" ref="M6:M20" si="0">SUM(L6/K6*100)</f>
        <v>176.28865979381445</v>
      </c>
      <c r="O6" s="485"/>
    </row>
    <row r="7" spans="8:15">
      <c r="H7" s="486" t="s">
        <v>448</v>
      </c>
      <c r="I7" s="486"/>
      <c r="J7" s="483" t="s">
        <v>449</v>
      </c>
      <c r="K7" s="487">
        <v>45.9</v>
      </c>
      <c r="L7" s="488">
        <v>45.9</v>
      </c>
      <c r="M7" s="227">
        <f t="shared" si="0"/>
        <v>100</v>
      </c>
      <c r="O7" s="488"/>
    </row>
    <row r="8" spans="8:15">
      <c r="H8" s="486" t="s">
        <v>450</v>
      </c>
      <c r="I8" s="486"/>
      <c r="J8" s="489" t="s">
        <v>451</v>
      </c>
      <c r="K8" s="485">
        <v>137.4</v>
      </c>
      <c r="L8" s="485">
        <v>133.9</v>
      </c>
      <c r="M8" s="485">
        <f t="shared" si="0"/>
        <v>97.452692867540023</v>
      </c>
      <c r="O8" s="485"/>
    </row>
    <row r="9" spans="8:15">
      <c r="H9" s="486" t="s">
        <v>452</v>
      </c>
      <c r="I9" s="486"/>
      <c r="J9" s="483" t="s">
        <v>453</v>
      </c>
      <c r="K9" s="227">
        <v>65.099999999999994</v>
      </c>
      <c r="L9" s="227">
        <v>71.599999999999994</v>
      </c>
      <c r="M9" s="227">
        <f t="shared" si="0"/>
        <v>109.98463901689708</v>
      </c>
      <c r="O9" s="227"/>
    </row>
    <row r="10" spans="8:15">
      <c r="H10" s="486" t="s">
        <v>454</v>
      </c>
      <c r="I10" s="486"/>
      <c r="J10" s="483" t="s">
        <v>453</v>
      </c>
      <c r="K10" s="227">
        <v>89.6</v>
      </c>
      <c r="L10" s="227">
        <v>78.8</v>
      </c>
      <c r="M10" s="227">
        <f>SUM(L10/K10*100)</f>
        <v>87.946428571428569</v>
      </c>
      <c r="O10" s="227"/>
    </row>
    <row r="11" spans="8:15">
      <c r="H11" s="486" t="s">
        <v>455</v>
      </c>
      <c r="I11" s="486"/>
      <c r="J11" s="483" t="s">
        <v>453</v>
      </c>
      <c r="K11" s="488">
        <v>1</v>
      </c>
      <c r="L11" s="227">
        <v>1.5</v>
      </c>
      <c r="M11" s="227">
        <f>SUM(L11/K11*100)</f>
        <v>150</v>
      </c>
      <c r="O11" s="227"/>
    </row>
    <row r="12" spans="8:15">
      <c r="H12" s="486" t="s">
        <v>456</v>
      </c>
      <c r="I12" s="486"/>
      <c r="J12" s="483" t="s">
        <v>457</v>
      </c>
      <c r="K12" s="227">
        <v>20</v>
      </c>
      <c r="L12" s="227">
        <v>15.3</v>
      </c>
      <c r="M12" s="227">
        <f t="shared" si="0"/>
        <v>76.5</v>
      </c>
      <c r="O12" s="227"/>
    </row>
    <row r="13" spans="8:15">
      <c r="H13" s="486" t="s">
        <v>458</v>
      </c>
      <c r="I13" s="486"/>
      <c r="J13" s="483" t="s">
        <v>453</v>
      </c>
      <c r="K13" s="227">
        <v>3.2</v>
      </c>
      <c r="L13" s="227">
        <v>1.2</v>
      </c>
      <c r="M13" s="227">
        <f t="shared" si="0"/>
        <v>37.499999999999993</v>
      </c>
      <c r="O13" s="227"/>
    </row>
    <row r="14" spans="8:15">
      <c r="H14" s="486" t="s">
        <v>459</v>
      </c>
      <c r="I14" s="486"/>
      <c r="J14" s="483" t="s">
        <v>457</v>
      </c>
      <c r="K14" s="485">
        <v>5.6</v>
      </c>
      <c r="L14" s="485">
        <v>17</v>
      </c>
      <c r="M14" s="227">
        <f t="shared" si="0"/>
        <v>303.57142857142861</v>
      </c>
      <c r="O14" s="485"/>
    </row>
    <row r="15" spans="8:15">
      <c r="H15" s="486" t="s">
        <v>460</v>
      </c>
      <c r="I15" s="486"/>
      <c r="J15" s="483" t="s">
        <v>457</v>
      </c>
      <c r="K15" s="227">
        <v>0.8</v>
      </c>
      <c r="L15" s="227">
        <v>0.4</v>
      </c>
      <c r="M15" s="227">
        <f t="shared" si="0"/>
        <v>50</v>
      </c>
      <c r="O15" s="227"/>
    </row>
    <row r="16" spans="8:15">
      <c r="H16" s="486" t="s">
        <v>461</v>
      </c>
      <c r="I16" s="486"/>
      <c r="J16" s="483" t="s">
        <v>453</v>
      </c>
      <c r="K16" s="227">
        <v>0.6</v>
      </c>
      <c r="L16" s="227">
        <v>1.3</v>
      </c>
      <c r="M16" s="485">
        <f>SUM(L16/K16*100)</f>
        <v>216.66666666666669</v>
      </c>
      <c r="O16" s="227"/>
    </row>
    <row r="17" spans="8:15">
      <c r="H17" s="490"/>
      <c r="I17" s="490" t="s">
        <v>462</v>
      </c>
      <c r="J17" s="483" t="s">
        <v>463</v>
      </c>
      <c r="K17" s="227">
        <v>345</v>
      </c>
      <c r="L17" s="491">
        <v>332</v>
      </c>
      <c r="M17" s="485">
        <f>SUM(L17/K17*100)</f>
        <v>96.231884057971016</v>
      </c>
      <c r="O17" s="491"/>
    </row>
    <row r="18" spans="8:15">
      <c r="H18" s="490"/>
      <c r="I18" s="490" t="s">
        <v>464</v>
      </c>
      <c r="J18" s="483" t="s">
        <v>463</v>
      </c>
      <c r="K18" s="387">
        <v>148</v>
      </c>
      <c r="L18" s="491">
        <v>188</v>
      </c>
      <c r="M18" s="485">
        <f>SUM(L18/K18*100)</f>
        <v>127.02702702702702</v>
      </c>
      <c r="O18" s="491"/>
    </row>
    <row r="19" spans="8:15">
      <c r="H19" s="490"/>
      <c r="I19" s="490" t="s">
        <v>465</v>
      </c>
      <c r="J19" s="483" t="s">
        <v>184</v>
      </c>
      <c r="K19" s="227">
        <v>54574</v>
      </c>
      <c r="L19" s="485">
        <v>127230</v>
      </c>
      <c r="M19" s="485">
        <f t="shared" si="0"/>
        <v>233.13299373327959</v>
      </c>
      <c r="O19" s="485"/>
    </row>
    <row r="20" spans="8:15" ht="14.25">
      <c r="H20" s="486" t="s">
        <v>466</v>
      </c>
      <c r="I20" s="486"/>
      <c r="J20" s="483" t="s">
        <v>467</v>
      </c>
      <c r="K20" s="227">
        <v>65.3</v>
      </c>
      <c r="L20" s="227">
        <v>60.3</v>
      </c>
      <c r="M20" s="485">
        <f t="shared" si="0"/>
        <v>92.343032159264922</v>
      </c>
      <c r="O20" s="227"/>
    </row>
    <row r="21" spans="8:15" ht="14.25">
      <c r="H21" s="486" t="s">
        <v>468</v>
      </c>
      <c r="I21" s="486"/>
      <c r="J21" s="483" t="s">
        <v>467</v>
      </c>
      <c r="K21" s="489">
        <v>34.4</v>
      </c>
      <c r="L21" s="489">
        <v>39.1</v>
      </c>
      <c r="M21" s="485">
        <f>SUM(L21/K21*100)</f>
        <v>113.66279069767442</v>
      </c>
      <c r="O21" s="489"/>
    </row>
    <row r="22" spans="8:15">
      <c r="H22" s="486" t="s">
        <v>469</v>
      </c>
      <c r="I22" s="486"/>
      <c r="J22" s="492" t="s">
        <v>184</v>
      </c>
      <c r="K22" s="227">
        <v>10864</v>
      </c>
      <c r="L22" s="488">
        <v>32549</v>
      </c>
      <c r="M22" s="485">
        <f>SUM(L22/K22*100)</f>
        <v>299.60419734904269</v>
      </c>
      <c r="O22" s="485"/>
    </row>
    <row r="23" spans="8:15">
      <c r="H23" s="493" t="s">
        <v>470</v>
      </c>
      <c r="I23" s="493"/>
      <c r="J23" s="494" t="s">
        <v>471</v>
      </c>
      <c r="K23" s="231">
        <v>32.6</v>
      </c>
      <c r="L23" s="495">
        <v>76.099999999999994</v>
      </c>
      <c r="M23" s="495">
        <f>SUM(L23/K23*100)</f>
        <v>233.43558282208585</v>
      </c>
      <c r="O23" s="485"/>
    </row>
    <row r="24" spans="8:15" ht="15">
      <c r="O24" s="498"/>
    </row>
    <row r="25" spans="8:15" ht="15">
      <c r="O25" s="498"/>
    </row>
  </sheetData>
  <mergeCells count="22">
    <mergeCell ref="H21:I21"/>
    <mergeCell ref="H22:I22"/>
    <mergeCell ref="H23:I23"/>
    <mergeCell ref="H12:I12"/>
    <mergeCell ref="H13:I13"/>
    <mergeCell ref="H14:I14"/>
    <mergeCell ref="H15:I15"/>
    <mergeCell ref="H16:I16"/>
    <mergeCell ref="H20:I20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J14" sqref="J14"/>
    </sheetView>
  </sheetViews>
  <sheetFormatPr defaultRowHeight="12.75"/>
  <cols>
    <col min="1" max="1" width="3.28515625" style="42" customWidth="1"/>
    <col min="2" max="2" width="29.85546875" style="42" customWidth="1"/>
    <col min="3" max="4" width="9.42578125" style="42" bestFit="1" customWidth="1"/>
    <col min="5" max="5" width="9.42578125" style="42" customWidth="1"/>
    <col min="6" max="6" width="9.140625" style="42"/>
    <col min="7" max="7" width="10.42578125" style="42" customWidth="1"/>
    <col min="8" max="8" width="9.140625" style="42"/>
    <col min="9" max="9" width="9.85546875" style="42" customWidth="1"/>
    <col min="10" max="256" width="9.140625" style="42"/>
    <col min="257" max="257" width="3.28515625" style="42" customWidth="1"/>
    <col min="258" max="258" width="29.85546875" style="42" customWidth="1"/>
    <col min="259" max="260" width="9.42578125" style="42" bestFit="1" customWidth="1"/>
    <col min="261" max="261" width="9.42578125" style="42" customWidth="1"/>
    <col min="262" max="262" width="9.140625" style="42"/>
    <col min="263" max="263" width="10.42578125" style="42" customWidth="1"/>
    <col min="264" max="264" width="9.140625" style="42"/>
    <col min="265" max="265" width="9.85546875" style="42" customWidth="1"/>
    <col min="266" max="512" width="9.140625" style="42"/>
    <col min="513" max="513" width="3.28515625" style="42" customWidth="1"/>
    <col min="514" max="514" width="29.85546875" style="42" customWidth="1"/>
    <col min="515" max="516" width="9.42578125" style="42" bestFit="1" customWidth="1"/>
    <col min="517" max="517" width="9.42578125" style="42" customWidth="1"/>
    <col min="518" max="518" width="9.140625" style="42"/>
    <col min="519" max="519" width="10.42578125" style="42" customWidth="1"/>
    <col min="520" max="520" width="9.140625" style="42"/>
    <col min="521" max="521" width="9.85546875" style="42" customWidth="1"/>
    <col min="522" max="768" width="9.140625" style="42"/>
    <col min="769" max="769" width="3.28515625" style="42" customWidth="1"/>
    <col min="770" max="770" width="29.85546875" style="42" customWidth="1"/>
    <col min="771" max="772" width="9.42578125" style="42" bestFit="1" customWidth="1"/>
    <col min="773" max="773" width="9.42578125" style="42" customWidth="1"/>
    <col min="774" max="774" width="9.140625" style="42"/>
    <col min="775" max="775" width="10.42578125" style="42" customWidth="1"/>
    <col min="776" max="776" width="9.140625" style="42"/>
    <col min="777" max="777" width="9.85546875" style="42" customWidth="1"/>
    <col min="778" max="1024" width="9.140625" style="42"/>
    <col min="1025" max="1025" width="3.28515625" style="42" customWidth="1"/>
    <col min="1026" max="1026" width="29.85546875" style="42" customWidth="1"/>
    <col min="1027" max="1028" width="9.42578125" style="42" bestFit="1" customWidth="1"/>
    <col min="1029" max="1029" width="9.42578125" style="42" customWidth="1"/>
    <col min="1030" max="1030" width="9.140625" style="42"/>
    <col min="1031" max="1031" width="10.42578125" style="42" customWidth="1"/>
    <col min="1032" max="1032" width="9.140625" style="42"/>
    <col min="1033" max="1033" width="9.85546875" style="42" customWidth="1"/>
    <col min="1034" max="1280" width="9.140625" style="42"/>
    <col min="1281" max="1281" width="3.28515625" style="42" customWidth="1"/>
    <col min="1282" max="1282" width="29.85546875" style="42" customWidth="1"/>
    <col min="1283" max="1284" width="9.42578125" style="42" bestFit="1" customWidth="1"/>
    <col min="1285" max="1285" width="9.42578125" style="42" customWidth="1"/>
    <col min="1286" max="1286" width="9.140625" style="42"/>
    <col min="1287" max="1287" width="10.42578125" style="42" customWidth="1"/>
    <col min="1288" max="1288" width="9.140625" style="42"/>
    <col min="1289" max="1289" width="9.85546875" style="42" customWidth="1"/>
    <col min="1290" max="1536" width="9.140625" style="42"/>
    <col min="1537" max="1537" width="3.28515625" style="42" customWidth="1"/>
    <col min="1538" max="1538" width="29.85546875" style="42" customWidth="1"/>
    <col min="1539" max="1540" width="9.42578125" style="42" bestFit="1" customWidth="1"/>
    <col min="1541" max="1541" width="9.42578125" style="42" customWidth="1"/>
    <col min="1542" max="1542" width="9.140625" style="42"/>
    <col min="1543" max="1543" width="10.42578125" style="42" customWidth="1"/>
    <col min="1544" max="1544" width="9.140625" style="42"/>
    <col min="1545" max="1545" width="9.85546875" style="42" customWidth="1"/>
    <col min="1546" max="1792" width="9.140625" style="42"/>
    <col min="1793" max="1793" width="3.28515625" style="42" customWidth="1"/>
    <col min="1794" max="1794" width="29.85546875" style="42" customWidth="1"/>
    <col min="1795" max="1796" width="9.42578125" style="42" bestFit="1" customWidth="1"/>
    <col min="1797" max="1797" width="9.42578125" style="42" customWidth="1"/>
    <col min="1798" max="1798" width="9.140625" style="42"/>
    <col min="1799" max="1799" width="10.42578125" style="42" customWidth="1"/>
    <col min="1800" max="1800" width="9.140625" style="42"/>
    <col min="1801" max="1801" width="9.85546875" style="42" customWidth="1"/>
    <col min="1802" max="2048" width="9.140625" style="42"/>
    <col min="2049" max="2049" width="3.28515625" style="42" customWidth="1"/>
    <col min="2050" max="2050" width="29.85546875" style="42" customWidth="1"/>
    <col min="2051" max="2052" width="9.42578125" style="42" bestFit="1" customWidth="1"/>
    <col min="2053" max="2053" width="9.42578125" style="42" customWidth="1"/>
    <col min="2054" max="2054" width="9.140625" style="42"/>
    <col min="2055" max="2055" width="10.42578125" style="42" customWidth="1"/>
    <col min="2056" max="2056" width="9.140625" style="42"/>
    <col min="2057" max="2057" width="9.85546875" style="42" customWidth="1"/>
    <col min="2058" max="2304" width="9.140625" style="42"/>
    <col min="2305" max="2305" width="3.28515625" style="42" customWidth="1"/>
    <col min="2306" max="2306" width="29.85546875" style="42" customWidth="1"/>
    <col min="2307" max="2308" width="9.42578125" style="42" bestFit="1" customWidth="1"/>
    <col min="2309" max="2309" width="9.42578125" style="42" customWidth="1"/>
    <col min="2310" max="2310" width="9.140625" style="42"/>
    <col min="2311" max="2311" width="10.42578125" style="42" customWidth="1"/>
    <col min="2312" max="2312" width="9.140625" style="42"/>
    <col min="2313" max="2313" width="9.85546875" style="42" customWidth="1"/>
    <col min="2314" max="2560" width="9.140625" style="42"/>
    <col min="2561" max="2561" width="3.28515625" style="42" customWidth="1"/>
    <col min="2562" max="2562" width="29.85546875" style="42" customWidth="1"/>
    <col min="2563" max="2564" width="9.42578125" style="42" bestFit="1" customWidth="1"/>
    <col min="2565" max="2565" width="9.42578125" style="42" customWidth="1"/>
    <col min="2566" max="2566" width="9.140625" style="42"/>
    <col min="2567" max="2567" width="10.42578125" style="42" customWidth="1"/>
    <col min="2568" max="2568" width="9.140625" style="42"/>
    <col min="2569" max="2569" width="9.85546875" style="42" customWidth="1"/>
    <col min="2570" max="2816" width="9.140625" style="42"/>
    <col min="2817" max="2817" width="3.28515625" style="42" customWidth="1"/>
    <col min="2818" max="2818" width="29.85546875" style="42" customWidth="1"/>
    <col min="2819" max="2820" width="9.42578125" style="42" bestFit="1" customWidth="1"/>
    <col min="2821" max="2821" width="9.42578125" style="42" customWidth="1"/>
    <col min="2822" max="2822" width="9.140625" style="42"/>
    <col min="2823" max="2823" width="10.42578125" style="42" customWidth="1"/>
    <col min="2824" max="2824" width="9.140625" style="42"/>
    <col min="2825" max="2825" width="9.85546875" style="42" customWidth="1"/>
    <col min="2826" max="3072" width="9.140625" style="42"/>
    <col min="3073" max="3073" width="3.28515625" style="42" customWidth="1"/>
    <col min="3074" max="3074" width="29.85546875" style="42" customWidth="1"/>
    <col min="3075" max="3076" width="9.42578125" style="42" bestFit="1" customWidth="1"/>
    <col min="3077" max="3077" width="9.42578125" style="42" customWidth="1"/>
    <col min="3078" max="3078" width="9.140625" style="42"/>
    <col min="3079" max="3079" width="10.42578125" style="42" customWidth="1"/>
    <col min="3080" max="3080" width="9.140625" style="42"/>
    <col min="3081" max="3081" width="9.85546875" style="42" customWidth="1"/>
    <col min="3082" max="3328" width="9.140625" style="42"/>
    <col min="3329" max="3329" width="3.28515625" style="42" customWidth="1"/>
    <col min="3330" max="3330" width="29.85546875" style="42" customWidth="1"/>
    <col min="3331" max="3332" width="9.42578125" style="42" bestFit="1" customWidth="1"/>
    <col min="3333" max="3333" width="9.42578125" style="42" customWidth="1"/>
    <col min="3334" max="3334" width="9.140625" style="42"/>
    <col min="3335" max="3335" width="10.42578125" style="42" customWidth="1"/>
    <col min="3336" max="3336" width="9.140625" style="42"/>
    <col min="3337" max="3337" width="9.85546875" style="42" customWidth="1"/>
    <col min="3338" max="3584" width="9.140625" style="42"/>
    <col min="3585" max="3585" width="3.28515625" style="42" customWidth="1"/>
    <col min="3586" max="3586" width="29.85546875" style="42" customWidth="1"/>
    <col min="3587" max="3588" width="9.42578125" style="42" bestFit="1" customWidth="1"/>
    <col min="3589" max="3589" width="9.42578125" style="42" customWidth="1"/>
    <col min="3590" max="3590" width="9.140625" style="42"/>
    <col min="3591" max="3591" width="10.42578125" style="42" customWidth="1"/>
    <col min="3592" max="3592" width="9.140625" style="42"/>
    <col min="3593" max="3593" width="9.85546875" style="42" customWidth="1"/>
    <col min="3594" max="3840" width="9.140625" style="42"/>
    <col min="3841" max="3841" width="3.28515625" style="42" customWidth="1"/>
    <col min="3842" max="3842" width="29.85546875" style="42" customWidth="1"/>
    <col min="3843" max="3844" width="9.42578125" style="42" bestFit="1" customWidth="1"/>
    <col min="3845" max="3845" width="9.42578125" style="42" customWidth="1"/>
    <col min="3846" max="3846" width="9.140625" style="42"/>
    <col min="3847" max="3847" width="10.42578125" style="42" customWidth="1"/>
    <col min="3848" max="3848" width="9.140625" style="42"/>
    <col min="3849" max="3849" width="9.85546875" style="42" customWidth="1"/>
    <col min="3850" max="4096" width="9.140625" style="42"/>
    <col min="4097" max="4097" width="3.28515625" style="42" customWidth="1"/>
    <col min="4098" max="4098" width="29.85546875" style="42" customWidth="1"/>
    <col min="4099" max="4100" width="9.42578125" style="42" bestFit="1" customWidth="1"/>
    <col min="4101" max="4101" width="9.42578125" style="42" customWidth="1"/>
    <col min="4102" max="4102" width="9.140625" style="42"/>
    <col min="4103" max="4103" width="10.42578125" style="42" customWidth="1"/>
    <col min="4104" max="4104" width="9.140625" style="42"/>
    <col min="4105" max="4105" width="9.85546875" style="42" customWidth="1"/>
    <col min="4106" max="4352" width="9.140625" style="42"/>
    <col min="4353" max="4353" width="3.28515625" style="42" customWidth="1"/>
    <col min="4354" max="4354" width="29.85546875" style="42" customWidth="1"/>
    <col min="4355" max="4356" width="9.42578125" style="42" bestFit="1" customWidth="1"/>
    <col min="4357" max="4357" width="9.42578125" style="42" customWidth="1"/>
    <col min="4358" max="4358" width="9.140625" style="42"/>
    <col min="4359" max="4359" width="10.42578125" style="42" customWidth="1"/>
    <col min="4360" max="4360" width="9.140625" style="42"/>
    <col min="4361" max="4361" width="9.85546875" style="42" customWidth="1"/>
    <col min="4362" max="4608" width="9.140625" style="42"/>
    <col min="4609" max="4609" width="3.28515625" style="42" customWidth="1"/>
    <col min="4610" max="4610" width="29.85546875" style="42" customWidth="1"/>
    <col min="4611" max="4612" width="9.42578125" style="42" bestFit="1" customWidth="1"/>
    <col min="4613" max="4613" width="9.42578125" style="42" customWidth="1"/>
    <col min="4614" max="4614" width="9.140625" style="42"/>
    <col min="4615" max="4615" width="10.42578125" style="42" customWidth="1"/>
    <col min="4616" max="4616" width="9.140625" style="42"/>
    <col min="4617" max="4617" width="9.85546875" style="42" customWidth="1"/>
    <col min="4618" max="4864" width="9.140625" style="42"/>
    <col min="4865" max="4865" width="3.28515625" style="42" customWidth="1"/>
    <col min="4866" max="4866" width="29.85546875" style="42" customWidth="1"/>
    <col min="4867" max="4868" width="9.42578125" style="42" bestFit="1" customWidth="1"/>
    <col min="4869" max="4869" width="9.42578125" style="42" customWidth="1"/>
    <col min="4870" max="4870" width="9.140625" style="42"/>
    <col min="4871" max="4871" width="10.42578125" style="42" customWidth="1"/>
    <col min="4872" max="4872" width="9.140625" style="42"/>
    <col min="4873" max="4873" width="9.85546875" style="42" customWidth="1"/>
    <col min="4874" max="5120" width="9.140625" style="42"/>
    <col min="5121" max="5121" width="3.28515625" style="42" customWidth="1"/>
    <col min="5122" max="5122" width="29.85546875" style="42" customWidth="1"/>
    <col min="5123" max="5124" width="9.42578125" style="42" bestFit="1" customWidth="1"/>
    <col min="5125" max="5125" width="9.42578125" style="42" customWidth="1"/>
    <col min="5126" max="5126" width="9.140625" style="42"/>
    <col min="5127" max="5127" width="10.42578125" style="42" customWidth="1"/>
    <col min="5128" max="5128" width="9.140625" style="42"/>
    <col min="5129" max="5129" width="9.85546875" style="42" customWidth="1"/>
    <col min="5130" max="5376" width="9.140625" style="42"/>
    <col min="5377" max="5377" width="3.28515625" style="42" customWidth="1"/>
    <col min="5378" max="5378" width="29.85546875" style="42" customWidth="1"/>
    <col min="5379" max="5380" width="9.42578125" style="42" bestFit="1" customWidth="1"/>
    <col min="5381" max="5381" width="9.42578125" style="42" customWidth="1"/>
    <col min="5382" max="5382" width="9.140625" style="42"/>
    <col min="5383" max="5383" width="10.42578125" style="42" customWidth="1"/>
    <col min="5384" max="5384" width="9.140625" style="42"/>
    <col min="5385" max="5385" width="9.85546875" style="42" customWidth="1"/>
    <col min="5386" max="5632" width="9.140625" style="42"/>
    <col min="5633" max="5633" width="3.28515625" style="42" customWidth="1"/>
    <col min="5634" max="5634" width="29.85546875" style="42" customWidth="1"/>
    <col min="5635" max="5636" width="9.42578125" style="42" bestFit="1" customWidth="1"/>
    <col min="5637" max="5637" width="9.42578125" style="42" customWidth="1"/>
    <col min="5638" max="5638" width="9.140625" style="42"/>
    <col min="5639" max="5639" width="10.42578125" style="42" customWidth="1"/>
    <col min="5640" max="5640" width="9.140625" style="42"/>
    <col min="5641" max="5641" width="9.85546875" style="42" customWidth="1"/>
    <col min="5642" max="5888" width="9.140625" style="42"/>
    <col min="5889" max="5889" width="3.28515625" style="42" customWidth="1"/>
    <col min="5890" max="5890" width="29.85546875" style="42" customWidth="1"/>
    <col min="5891" max="5892" width="9.42578125" style="42" bestFit="1" customWidth="1"/>
    <col min="5893" max="5893" width="9.42578125" style="42" customWidth="1"/>
    <col min="5894" max="5894" width="9.140625" style="42"/>
    <col min="5895" max="5895" width="10.42578125" style="42" customWidth="1"/>
    <col min="5896" max="5896" width="9.140625" style="42"/>
    <col min="5897" max="5897" width="9.85546875" style="42" customWidth="1"/>
    <col min="5898" max="6144" width="9.140625" style="42"/>
    <col min="6145" max="6145" width="3.28515625" style="42" customWidth="1"/>
    <col min="6146" max="6146" width="29.85546875" style="42" customWidth="1"/>
    <col min="6147" max="6148" width="9.42578125" style="42" bestFit="1" customWidth="1"/>
    <col min="6149" max="6149" width="9.42578125" style="42" customWidth="1"/>
    <col min="6150" max="6150" width="9.140625" style="42"/>
    <col min="6151" max="6151" width="10.42578125" style="42" customWidth="1"/>
    <col min="6152" max="6152" width="9.140625" style="42"/>
    <col min="6153" max="6153" width="9.85546875" style="42" customWidth="1"/>
    <col min="6154" max="6400" width="9.140625" style="42"/>
    <col min="6401" max="6401" width="3.28515625" style="42" customWidth="1"/>
    <col min="6402" max="6402" width="29.85546875" style="42" customWidth="1"/>
    <col min="6403" max="6404" width="9.42578125" style="42" bestFit="1" customWidth="1"/>
    <col min="6405" max="6405" width="9.42578125" style="42" customWidth="1"/>
    <col min="6406" max="6406" width="9.140625" style="42"/>
    <col min="6407" max="6407" width="10.42578125" style="42" customWidth="1"/>
    <col min="6408" max="6408" width="9.140625" style="42"/>
    <col min="6409" max="6409" width="9.85546875" style="42" customWidth="1"/>
    <col min="6410" max="6656" width="9.140625" style="42"/>
    <col min="6657" max="6657" width="3.28515625" style="42" customWidth="1"/>
    <col min="6658" max="6658" width="29.85546875" style="42" customWidth="1"/>
    <col min="6659" max="6660" width="9.42578125" style="42" bestFit="1" customWidth="1"/>
    <col min="6661" max="6661" width="9.42578125" style="42" customWidth="1"/>
    <col min="6662" max="6662" width="9.140625" style="42"/>
    <col min="6663" max="6663" width="10.42578125" style="42" customWidth="1"/>
    <col min="6664" max="6664" width="9.140625" style="42"/>
    <col min="6665" max="6665" width="9.85546875" style="42" customWidth="1"/>
    <col min="6666" max="6912" width="9.140625" style="42"/>
    <col min="6913" max="6913" width="3.28515625" style="42" customWidth="1"/>
    <col min="6914" max="6914" width="29.85546875" style="42" customWidth="1"/>
    <col min="6915" max="6916" width="9.42578125" style="42" bestFit="1" customWidth="1"/>
    <col min="6917" max="6917" width="9.42578125" style="42" customWidth="1"/>
    <col min="6918" max="6918" width="9.140625" style="42"/>
    <col min="6919" max="6919" width="10.42578125" style="42" customWidth="1"/>
    <col min="6920" max="6920" width="9.140625" style="42"/>
    <col min="6921" max="6921" width="9.85546875" style="42" customWidth="1"/>
    <col min="6922" max="7168" width="9.140625" style="42"/>
    <col min="7169" max="7169" width="3.28515625" style="42" customWidth="1"/>
    <col min="7170" max="7170" width="29.85546875" style="42" customWidth="1"/>
    <col min="7171" max="7172" width="9.42578125" style="42" bestFit="1" customWidth="1"/>
    <col min="7173" max="7173" width="9.42578125" style="42" customWidth="1"/>
    <col min="7174" max="7174" width="9.140625" style="42"/>
    <col min="7175" max="7175" width="10.42578125" style="42" customWidth="1"/>
    <col min="7176" max="7176" width="9.140625" style="42"/>
    <col min="7177" max="7177" width="9.85546875" style="42" customWidth="1"/>
    <col min="7178" max="7424" width="9.140625" style="42"/>
    <col min="7425" max="7425" width="3.28515625" style="42" customWidth="1"/>
    <col min="7426" max="7426" width="29.85546875" style="42" customWidth="1"/>
    <col min="7427" max="7428" width="9.42578125" style="42" bestFit="1" customWidth="1"/>
    <col min="7429" max="7429" width="9.42578125" style="42" customWidth="1"/>
    <col min="7430" max="7430" width="9.140625" style="42"/>
    <col min="7431" max="7431" width="10.42578125" style="42" customWidth="1"/>
    <col min="7432" max="7432" width="9.140625" style="42"/>
    <col min="7433" max="7433" width="9.85546875" style="42" customWidth="1"/>
    <col min="7434" max="7680" width="9.140625" style="42"/>
    <col min="7681" max="7681" width="3.28515625" style="42" customWidth="1"/>
    <col min="7682" max="7682" width="29.85546875" style="42" customWidth="1"/>
    <col min="7683" max="7684" width="9.42578125" style="42" bestFit="1" customWidth="1"/>
    <col min="7685" max="7685" width="9.42578125" style="42" customWidth="1"/>
    <col min="7686" max="7686" width="9.140625" style="42"/>
    <col min="7687" max="7687" width="10.42578125" style="42" customWidth="1"/>
    <col min="7688" max="7688" width="9.140625" style="42"/>
    <col min="7689" max="7689" width="9.85546875" style="42" customWidth="1"/>
    <col min="7690" max="7936" width="9.140625" style="42"/>
    <col min="7937" max="7937" width="3.28515625" style="42" customWidth="1"/>
    <col min="7938" max="7938" width="29.85546875" style="42" customWidth="1"/>
    <col min="7939" max="7940" width="9.42578125" style="42" bestFit="1" customWidth="1"/>
    <col min="7941" max="7941" width="9.42578125" style="42" customWidth="1"/>
    <col min="7942" max="7942" width="9.140625" style="42"/>
    <col min="7943" max="7943" width="10.42578125" style="42" customWidth="1"/>
    <col min="7944" max="7944" width="9.140625" style="42"/>
    <col min="7945" max="7945" width="9.85546875" style="42" customWidth="1"/>
    <col min="7946" max="8192" width="9.140625" style="42"/>
    <col min="8193" max="8193" width="3.28515625" style="42" customWidth="1"/>
    <col min="8194" max="8194" width="29.85546875" style="42" customWidth="1"/>
    <col min="8195" max="8196" width="9.42578125" style="42" bestFit="1" customWidth="1"/>
    <col min="8197" max="8197" width="9.42578125" style="42" customWidth="1"/>
    <col min="8198" max="8198" width="9.140625" style="42"/>
    <col min="8199" max="8199" width="10.42578125" style="42" customWidth="1"/>
    <col min="8200" max="8200" width="9.140625" style="42"/>
    <col min="8201" max="8201" width="9.85546875" style="42" customWidth="1"/>
    <col min="8202" max="8448" width="9.140625" style="42"/>
    <col min="8449" max="8449" width="3.28515625" style="42" customWidth="1"/>
    <col min="8450" max="8450" width="29.85546875" style="42" customWidth="1"/>
    <col min="8451" max="8452" width="9.42578125" style="42" bestFit="1" customWidth="1"/>
    <col min="8453" max="8453" width="9.42578125" style="42" customWidth="1"/>
    <col min="8454" max="8454" width="9.140625" style="42"/>
    <col min="8455" max="8455" width="10.42578125" style="42" customWidth="1"/>
    <col min="8456" max="8456" width="9.140625" style="42"/>
    <col min="8457" max="8457" width="9.85546875" style="42" customWidth="1"/>
    <col min="8458" max="8704" width="9.140625" style="42"/>
    <col min="8705" max="8705" width="3.28515625" style="42" customWidth="1"/>
    <col min="8706" max="8706" width="29.85546875" style="42" customWidth="1"/>
    <col min="8707" max="8708" width="9.42578125" style="42" bestFit="1" customWidth="1"/>
    <col min="8709" max="8709" width="9.42578125" style="42" customWidth="1"/>
    <col min="8710" max="8710" width="9.140625" style="42"/>
    <col min="8711" max="8711" width="10.42578125" style="42" customWidth="1"/>
    <col min="8712" max="8712" width="9.140625" style="42"/>
    <col min="8713" max="8713" width="9.85546875" style="42" customWidth="1"/>
    <col min="8714" max="8960" width="9.140625" style="42"/>
    <col min="8961" max="8961" width="3.28515625" style="42" customWidth="1"/>
    <col min="8962" max="8962" width="29.85546875" style="42" customWidth="1"/>
    <col min="8963" max="8964" width="9.42578125" style="42" bestFit="1" customWidth="1"/>
    <col min="8965" max="8965" width="9.42578125" style="42" customWidth="1"/>
    <col min="8966" max="8966" width="9.140625" style="42"/>
    <col min="8967" max="8967" width="10.42578125" style="42" customWidth="1"/>
    <col min="8968" max="8968" width="9.140625" style="42"/>
    <col min="8969" max="8969" width="9.85546875" style="42" customWidth="1"/>
    <col min="8970" max="9216" width="9.140625" style="42"/>
    <col min="9217" max="9217" width="3.28515625" style="42" customWidth="1"/>
    <col min="9218" max="9218" width="29.85546875" style="42" customWidth="1"/>
    <col min="9219" max="9220" width="9.42578125" style="42" bestFit="1" customWidth="1"/>
    <col min="9221" max="9221" width="9.42578125" style="42" customWidth="1"/>
    <col min="9222" max="9222" width="9.140625" style="42"/>
    <col min="9223" max="9223" width="10.42578125" style="42" customWidth="1"/>
    <col min="9224" max="9224" width="9.140625" style="42"/>
    <col min="9225" max="9225" width="9.85546875" style="42" customWidth="1"/>
    <col min="9226" max="9472" width="9.140625" style="42"/>
    <col min="9473" max="9473" width="3.28515625" style="42" customWidth="1"/>
    <col min="9474" max="9474" width="29.85546875" style="42" customWidth="1"/>
    <col min="9475" max="9476" width="9.42578125" style="42" bestFit="1" customWidth="1"/>
    <col min="9477" max="9477" width="9.42578125" style="42" customWidth="1"/>
    <col min="9478" max="9478" width="9.140625" style="42"/>
    <col min="9479" max="9479" width="10.42578125" style="42" customWidth="1"/>
    <col min="9480" max="9480" width="9.140625" style="42"/>
    <col min="9481" max="9481" width="9.85546875" style="42" customWidth="1"/>
    <col min="9482" max="9728" width="9.140625" style="42"/>
    <col min="9729" max="9729" width="3.28515625" style="42" customWidth="1"/>
    <col min="9730" max="9730" width="29.85546875" style="42" customWidth="1"/>
    <col min="9731" max="9732" width="9.42578125" style="42" bestFit="1" customWidth="1"/>
    <col min="9733" max="9733" width="9.42578125" style="42" customWidth="1"/>
    <col min="9734" max="9734" width="9.140625" style="42"/>
    <col min="9735" max="9735" width="10.42578125" style="42" customWidth="1"/>
    <col min="9736" max="9736" width="9.140625" style="42"/>
    <col min="9737" max="9737" width="9.85546875" style="42" customWidth="1"/>
    <col min="9738" max="9984" width="9.140625" style="42"/>
    <col min="9985" max="9985" width="3.28515625" style="42" customWidth="1"/>
    <col min="9986" max="9986" width="29.85546875" style="42" customWidth="1"/>
    <col min="9987" max="9988" width="9.42578125" style="42" bestFit="1" customWidth="1"/>
    <col min="9989" max="9989" width="9.42578125" style="42" customWidth="1"/>
    <col min="9990" max="9990" width="9.140625" style="42"/>
    <col min="9991" max="9991" width="10.42578125" style="42" customWidth="1"/>
    <col min="9992" max="9992" width="9.140625" style="42"/>
    <col min="9993" max="9993" width="9.85546875" style="42" customWidth="1"/>
    <col min="9994" max="10240" width="9.140625" style="42"/>
    <col min="10241" max="10241" width="3.28515625" style="42" customWidth="1"/>
    <col min="10242" max="10242" width="29.85546875" style="42" customWidth="1"/>
    <col min="10243" max="10244" width="9.42578125" style="42" bestFit="1" customWidth="1"/>
    <col min="10245" max="10245" width="9.42578125" style="42" customWidth="1"/>
    <col min="10246" max="10246" width="9.140625" style="42"/>
    <col min="10247" max="10247" width="10.42578125" style="42" customWidth="1"/>
    <col min="10248" max="10248" width="9.140625" style="42"/>
    <col min="10249" max="10249" width="9.85546875" style="42" customWidth="1"/>
    <col min="10250" max="10496" width="9.140625" style="42"/>
    <col min="10497" max="10497" width="3.28515625" style="42" customWidth="1"/>
    <col min="10498" max="10498" width="29.85546875" style="42" customWidth="1"/>
    <col min="10499" max="10500" width="9.42578125" style="42" bestFit="1" customWidth="1"/>
    <col min="10501" max="10501" width="9.42578125" style="42" customWidth="1"/>
    <col min="10502" max="10502" width="9.140625" style="42"/>
    <col min="10503" max="10503" width="10.42578125" style="42" customWidth="1"/>
    <col min="10504" max="10504" width="9.140625" style="42"/>
    <col min="10505" max="10505" width="9.85546875" style="42" customWidth="1"/>
    <col min="10506" max="10752" width="9.140625" style="42"/>
    <col min="10753" max="10753" width="3.28515625" style="42" customWidth="1"/>
    <col min="10754" max="10754" width="29.85546875" style="42" customWidth="1"/>
    <col min="10755" max="10756" width="9.42578125" style="42" bestFit="1" customWidth="1"/>
    <col min="10757" max="10757" width="9.42578125" style="42" customWidth="1"/>
    <col min="10758" max="10758" width="9.140625" style="42"/>
    <col min="10759" max="10759" width="10.42578125" style="42" customWidth="1"/>
    <col min="10760" max="10760" width="9.140625" style="42"/>
    <col min="10761" max="10761" width="9.85546875" style="42" customWidth="1"/>
    <col min="10762" max="11008" width="9.140625" style="42"/>
    <col min="11009" max="11009" width="3.28515625" style="42" customWidth="1"/>
    <col min="11010" max="11010" width="29.85546875" style="42" customWidth="1"/>
    <col min="11011" max="11012" width="9.42578125" style="42" bestFit="1" customWidth="1"/>
    <col min="11013" max="11013" width="9.42578125" style="42" customWidth="1"/>
    <col min="11014" max="11014" width="9.140625" style="42"/>
    <col min="11015" max="11015" width="10.42578125" style="42" customWidth="1"/>
    <col min="11016" max="11016" width="9.140625" style="42"/>
    <col min="11017" max="11017" width="9.85546875" style="42" customWidth="1"/>
    <col min="11018" max="11264" width="9.140625" style="42"/>
    <col min="11265" max="11265" width="3.28515625" style="42" customWidth="1"/>
    <col min="11266" max="11266" width="29.85546875" style="42" customWidth="1"/>
    <col min="11267" max="11268" width="9.42578125" style="42" bestFit="1" customWidth="1"/>
    <col min="11269" max="11269" width="9.42578125" style="42" customWidth="1"/>
    <col min="11270" max="11270" width="9.140625" style="42"/>
    <col min="11271" max="11271" width="10.42578125" style="42" customWidth="1"/>
    <col min="11272" max="11272" width="9.140625" style="42"/>
    <col min="11273" max="11273" width="9.85546875" style="42" customWidth="1"/>
    <col min="11274" max="11520" width="9.140625" style="42"/>
    <col min="11521" max="11521" width="3.28515625" style="42" customWidth="1"/>
    <col min="11522" max="11522" width="29.85546875" style="42" customWidth="1"/>
    <col min="11523" max="11524" width="9.42578125" style="42" bestFit="1" customWidth="1"/>
    <col min="11525" max="11525" width="9.42578125" style="42" customWidth="1"/>
    <col min="11526" max="11526" width="9.140625" style="42"/>
    <col min="11527" max="11527" width="10.42578125" style="42" customWidth="1"/>
    <col min="11528" max="11528" width="9.140625" style="42"/>
    <col min="11529" max="11529" width="9.85546875" style="42" customWidth="1"/>
    <col min="11530" max="11776" width="9.140625" style="42"/>
    <col min="11777" max="11777" width="3.28515625" style="42" customWidth="1"/>
    <col min="11778" max="11778" width="29.85546875" style="42" customWidth="1"/>
    <col min="11779" max="11780" width="9.42578125" style="42" bestFit="1" customWidth="1"/>
    <col min="11781" max="11781" width="9.42578125" style="42" customWidth="1"/>
    <col min="11782" max="11782" width="9.140625" style="42"/>
    <col min="11783" max="11783" width="10.42578125" style="42" customWidth="1"/>
    <col min="11784" max="11784" width="9.140625" style="42"/>
    <col min="11785" max="11785" width="9.85546875" style="42" customWidth="1"/>
    <col min="11786" max="12032" width="9.140625" style="42"/>
    <col min="12033" max="12033" width="3.28515625" style="42" customWidth="1"/>
    <col min="12034" max="12034" width="29.85546875" style="42" customWidth="1"/>
    <col min="12035" max="12036" width="9.42578125" style="42" bestFit="1" customWidth="1"/>
    <col min="12037" max="12037" width="9.42578125" style="42" customWidth="1"/>
    <col min="12038" max="12038" width="9.140625" style="42"/>
    <col min="12039" max="12039" width="10.42578125" style="42" customWidth="1"/>
    <col min="12040" max="12040" width="9.140625" style="42"/>
    <col min="12041" max="12041" width="9.85546875" style="42" customWidth="1"/>
    <col min="12042" max="12288" width="9.140625" style="42"/>
    <col min="12289" max="12289" width="3.28515625" style="42" customWidth="1"/>
    <col min="12290" max="12290" width="29.85546875" style="42" customWidth="1"/>
    <col min="12291" max="12292" width="9.42578125" style="42" bestFit="1" customWidth="1"/>
    <col min="12293" max="12293" width="9.42578125" style="42" customWidth="1"/>
    <col min="12294" max="12294" width="9.140625" style="42"/>
    <col min="12295" max="12295" width="10.42578125" style="42" customWidth="1"/>
    <col min="12296" max="12296" width="9.140625" style="42"/>
    <col min="12297" max="12297" width="9.85546875" style="42" customWidth="1"/>
    <col min="12298" max="12544" width="9.140625" style="42"/>
    <col min="12545" max="12545" width="3.28515625" style="42" customWidth="1"/>
    <col min="12546" max="12546" width="29.85546875" style="42" customWidth="1"/>
    <col min="12547" max="12548" width="9.42578125" style="42" bestFit="1" customWidth="1"/>
    <col min="12549" max="12549" width="9.42578125" style="42" customWidth="1"/>
    <col min="12550" max="12550" width="9.140625" style="42"/>
    <col min="12551" max="12551" width="10.42578125" style="42" customWidth="1"/>
    <col min="12552" max="12552" width="9.140625" style="42"/>
    <col min="12553" max="12553" width="9.85546875" style="42" customWidth="1"/>
    <col min="12554" max="12800" width="9.140625" style="42"/>
    <col min="12801" max="12801" width="3.28515625" style="42" customWidth="1"/>
    <col min="12802" max="12802" width="29.85546875" style="42" customWidth="1"/>
    <col min="12803" max="12804" width="9.42578125" style="42" bestFit="1" customWidth="1"/>
    <col min="12805" max="12805" width="9.42578125" style="42" customWidth="1"/>
    <col min="12806" max="12806" width="9.140625" style="42"/>
    <col min="12807" max="12807" width="10.42578125" style="42" customWidth="1"/>
    <col min="12808" max="12808" width="9.140625" style="42"/>
    <col min="12809" max="12809" width="9.85546875" style="42" customWidth="1"/>
    <col min="12810" max="13056" width="9.140625" style="42"/>
    <col min="13057" max="13057" width="3.28515625" style="42" customWidth="1"/>
    <col min="13058" max="13058" width="29.85546875" style="42" customWidth="1"/>
    <col min="13059" max="13060" width="9.42578125" style="42" bestFit="1" customWidth="1"/>
    <col min="13061" max="13061" width="9.42578125" style="42" customWidth="1"/>
    <col min="13062" max="13062" width="9.140625" style="42"/>
    <col min="13063" max="13063" width="10.42578125" style="42" customWidth="1"/>
    <col min="13064" max="13064" width="9.140625" style="42"/>
    <col min="13065" max="13065" width="9.85546875" style="42" customWidth="1"/>
    <col min="13066" max="13312" width="9.140625" style="42"/>
    <col min="13313" max="13313" width="3.28515625" style="42" customWidth="1"/>
    <col min="13314" max="13314" width="29.85546875" style="42" customWidth="1"/>
    <col min="13315" max="13316" width="9.42578125" style="42" bestFit="1" customWidth="1"/>
    <col min="13317" max="13317" width="9.42578125" style="42" customWidth="1"/>
    <col min="13318" max="13318" width="9.140625" style="42"/>
    <col min="13319" max="13319" width="10.42578125" style="42" customWidth="1"/>
    <col min="13320" max="13320" width="9.140625" style="42"/>
    <col min="13321" max="13321" width="9.85546875" style="42" customWidth="1"/>
    <col min="13322" max="13568" width="9.140625" style="42"/>
    <col min="13569" max="13569" width="3.28515625" style="42" customWidth="1"/>
    <col min="13570" max="13570" width="29.85546875" style="42" customWidth="1"/>
    <col min="13571" max="13572" width="9.42578125" style="42" bestFit="1" customWidth="1"/>
    <col min="13573" max="13573" width="9.42578125" style="42" customWidth="1"/>
    <col min="13574" max="13574" width="9.140625" style="42"/>
    <col min="13575" max="13575" width="10.42578125" style="42" customWidth="1"/>
    <col min="13576" max="13576" width="9.140625" style="42"/>
    <col min="13577" max="13577" width="9.85546875" style="42" customWidth="1"/>
    <col min="13578" max="13824" width="9.140625" style="42"/>
    <col min="13825" max="13825" width="3.28515625" style="42" customWidth="1"/>
    <col min="13826" max="13826" width="29.85546875" style="42" customWidth="1"/>
    <col min="13827" max="13828" width="9.42578125" style="42" bestFit="1" customWidth="1"/>
    <col min="13829" max="13829" width="9.42578125" style="42" customWidth="1"/>
    <col min="13830" max="13830" width="9.140625" style="42"/>
    <col min="13831" max="13831" width="10.42578125" style="42" customWidth="1"/>
    <col min="13832" max="13832" width="9.140625" style="42"/>
    <col min="13833" max="13833" width="9.85546875" style="42" customWidth="1"/>
    <col min="13834" max="14080" width="9.140625" style="42"/>
    <col min="14081" max="14081" width="3.28515625" style="42" customWidth="1"/>
    <col min="14082" max="14082" width="29.85546875" style="42" customWidth="1"/>
    <col min="14083" max="14084" width="9.42578125" style="42" bestFit="1" customWidth="1"/>
    <col min="14085" max="14085" width="9.42578125" style="42" customWidth="1"/>
    <col min="14086" max="14086" width="9.140625" style="42"/>
    <col min="14087" max="14087" width="10.42578125" style="42" customWidth="1"/>
    <col min="14088" max="14088" width="9.140625" style="42"/>
    <col min="14089" max="14089" width="9.85546875" style="42" customWidth="1"/>
    <col min="14090" max="14336" width="9.140625" style="42"/>
    <col min="14337" max="14337" width="3.28515625" style="42" customWidth="1"/>
    <col min="14338" max="14338" width="29.85546875" style="42" customWidth="1"/>
    <col min="14339" max="14340" width="9.42578125" style="42" bestFit="1" customWidth="1"/>
    <col min="14341" max="14341" width="9.42578125" style="42" customWidth="1"/>
    <col min="14342" max="14342" width="9.140625" style="42"/>
    <col min="14343" max="14343" width="10.42578125" style="42" customWidth="1"/>
    <col min="14344" max="14344" width="9.140625" style="42"/>
    <col min="14345" max="14345" width="9.85546875" style="42" customWidth="1"/>
    <col min="14346" max="14592" width="9.140625" style="42"/>
    <col min="14593" max="14593" width="3.28515625" style="42" customWidth="1"/>
    <col min="14594" max="14594" width="29.85546875" style="42" customWidth="1"/>
    <col min="14595" max="14596" width="9.42578125" style="42" bestFit="1" customWidth="1"/>
    <col min="14597" max="14597" width="9.42578125" style="42" customWidth="1"/>
    <col min="14598" max="14598" width="9.140625" style="42"/>
    <col min="14599" max="14599" width="10.42578125" style="42" customWidth="1"/>
    <col min="14600" max="14600" width="9.140625" style="42"/>
    <col min="14601" max="14601" width="9.85546875" style="42" customWidth="1"/>
    <col min="14602" max="14848" width="9.140625" style="42"/>
    <col min="14849" max="14849" width="3.28515625" style="42" customWidth="1"/>
    <col min="14850" max="14850" width="29.85546875" style="42" customWidth="1"/>
    <col min="14851" max="14852" width="9.42578125" style="42" bestFit="1" customWidth="1"/>
    <col min="14853" max="14853" width="9.42578125" style="42" customWidth="1"/>
    <col min="14854" max="14854" width="9.140625" style="42"/>
    <col min="14855" max="14855" width="10.42578125" style="42" customWidth="1"/>
    <col min="14856" max="14856" width="9.140625" style="42"/>
    <col min="14857" max="14857" width="9.85546875" style="42" customWidth="1"/>
    <col min="14858" max="15104" width="9.140625" style="42"/>
    <col min="15105" max="15105" width="3.28515625" style="42" customWidth="1"/>
    <col min="15106" max="15106" width="29.85546875" style="42" customWidth="1"/>
    <col min="15107" max="15108" width="9.42578125" style="42" bestFit="1" customWidth="1"/>
    <col min="15109" max="15109" width="9.42578125" style="42" customWidth="1"/>
    <col min="15110" max="15110" width="9.140625" style="42"/>
    <col min="15111" max="15111" width="10.42578125" style="42" customWidth="1"/>
    <col min="15112" max="15112" width="9.140625" style="42"/>
    <col min="15113" max="15113" width="9.85546875" style="42" customWidth="1"/>
    <col min="15114" max="15360" width="9.140625" style="42"/>
    <col min="15361" max="15361" width="3.28515625" style="42" customWidth="1"/>
    <col min="15362" max="15362" width="29.85546875" style="42" customWidth="1"/>
    <col min="15363" max="15364" width="9.42578125" style="42" bestFit="1" customWidth="1"/>
    <col min="15365" max="15365" width="9.42578125" style="42" customWidth="1"/>
    <col min="15366" max="15366" width="9.140625" style="42"/>
    <col min="15367" max="15367" width="10.42578125" style="42" customWidth="1"/>
    <col min="15368" max="15368" width="9.140625" style="42"/>
    <col min="15369" max="15369" width="9.85546875" style="42" customWidth="1"/>
    <col min="15370" max="15616" width="9.140625" style="42"/>
    <col min="15617" max="15617" width="3.28515625" style="42" customWidth="1"/>
    <col min="15618" max="15618" width="29.85546875" style="42" customWidth="1"/>
    <col min="15619" max="15620" width="9.42578125" style="42" bestFit="1" customWidth="1"/>
    <col min="15621" max="15621" width="9.42578125" style="42" customWidth="1"/>
    <col min="15622" max="15622" width="9.140625" style="42"/>
    <col min="15623" max="15623" width="10.42578125" style="42" customWidth="1"/>
    <col min="15624" max="15624" width="9.140625" style="42"/>
    <col min="15625" max="15625" width="9.85546875" style="42" customWidth="1"/>
    <col min="15626" max="15872" width="9.140625" style="42"/>
    <col min="15873" max="15873" width="3.28515625" style="42" customWidth="1"/>
    <col min="15874" max="15874" width="29.85546875" style="42" customWidth="1"/>
    <col min="15875" max="15876" width="9.42578125" style="42" bestFit="1" customWidth="1"/>
    <col min="15877" max="15877" width="9.42578125" style="42" customWidth="1"/>
    <col min="15878" max="15878" width="9.140625" style="42"/>
    <col min="15879" max="15879" width="10.42578125" style="42" customWidth="1"/>
    <col min="15880" max="15880" width="9.140625" style="42"/>
    <col min="15881" max="15881" width="9.85546875" style="42" customWidth="1"/>
    <col min="15882" max="16128" width="9.140625" style="42"/>
    <col min="16129" max="16129" width="3.28515625" style="42" customWidth="1"/>
    <col min="16130" max="16130" width="29.85546875" style="42" customWidth="1"/>
    <col min="16131" max="16132" width="9.42578125" style="42" bestFit="1" customWidth="1"/>
    <col min="16133" max="16133" width="9.42578125" style="42" customWidth="1"/>
    <col min="16134" max="16134" width="9.140625" style="42"/>
    <col min="16135" max="16135" width="10.42578125" style="42" customWidth="1"/>
    <col min="16136" max="16136" width="9.140625" style="42"/>
    <col min="16137" max="16137" width="9.85546875" style="42" customWidth="1"/>
    <col min="16138" max="16384" width="9.140625" style="42"/>
  </cols>
  <sheetData>
    <row r="1" spans="1:9">
      <c r="B1" s="499" t="s">
        <v>472</v>
      </c>
      <c r="C1" s="499"/>
      <c r="D1" s="499"/>
      <c r="E1" s="499"/>
    </row>
    <row r="2" spans="1:9" ht="15">
      <c r="B2" s="500" t="s">
        <v>440</v>
      </c>
      <c r="C2" s="474"/>
      <c r="D2" s="501"/>
      <c r="E2" s="501"/>
    </row>
    <row r="3" spans="1:9">
      <c r="A3" s="502"/>
      <c r="B3" s="500"/>
      <c r="C3" s="503"/>
      <c r="D3" s="503"/>
      <c r="E3" s="504" t="s">
        <v>473</v>
      </c>
    </row>
    <row r="4" spans="1:9" ht="24">
      <c r="A4" s="505" t="s">
        <v>474</v>
      </c>
      <c r="B4" s="505"/>
      <c r="C4" s="506">
        <v>2013</v>
      </c>
      <c r="D4" s="506">
        <v>2014</v>
      </c>
      <c r="E4" s="507" t="s">
        <v>444</v>
      </c>
      <c r="F4" s="2"/>
    </row>
    <row r="5" spans="1:9" ht="15">
      <c r="A5" s="319" t="s">
        <v>475</v>
      </c>
      <c r="B5" s="319"/>
      <c r="C5" s="508">
        <f>SUM(C6+C9+C13)</f>
        <v>2939497.3000000003</v>
      </c>
      <c r="D5" s="508">
        <f>SUM(D6+D9+D13)</f>
        <v>3593445</v>
      </c>
      <c r="E5" s="49">
        <f>D5/C5*100</f>
        <v>122.24692296876746</v>
      </c>
      <c r="G5" s="509"/>
      <c r="I5" s="510"/>
    </row>
    <row r="6" spans="1:9" ht="15">
      <c r="A6" s="511" t="s">
        <v>476</v>
      </c>
      <c r="B6" s="511"/>
      <c r="C6" s="508">
        <f>C7+C8</f>
        <v>888747.9</v>
      </c>
      <c r="D6" s="508">
        <f>D7+D8</f>
        <v>1505503.4</v>
      </c>
      <c r="E6" s="49">
        <f>(D6/C6)*100</f>
        <v>169.39600082318057</v>
      </c>
      <c r="G6" s="509"/>
      <c r="I6" s="512"/>
    </row>
    <row r="7" spans="1:9" ht="15">
      <c r="A7" s="513" t="s">
        <v>477</v>
      </c>
      <c r="B7" s="513"/>
      <c r="C7" s="508">
        <v>209747.9</v>
      </c>
      <c r="D7" s="508">
        <v>196753.4</v>
      </c>
      <c r="E7" s="49">
        <f>(D7/C7)*100</f>
        <v>93.804705553667048</v>
      </c>
      <c r="G7" s="514"/>
      <c r="I7" s="512"/>
    </row>
    <row r="8" spans="1:9" ht="15">
      <c r="A8" s="513" t="s">
        <v>478</v>
      </c>
      <c r="B8" s="515"/>
      <c r="C8" s="508">
        <v>679000</v>
      </c>
      <c r="D8" s="508">
        <v>1308750</v>
      </c>
      <c r="E8" s="49">
        <f>(D8/C8)*100</f>
        <v>192.74668630338735</v>
      </c>
      <c r="G8" s="516"/>
      <c r="I8" s="512"/>
    </row>
    <row r="9" spans="1:9" ht="15">
      <c r="A9" s="511" t="s">
        <v>479</v>
      </c>
      <c r="B9" s="511"/>
      <c r="C9" s="508">
        <f>C10+C11+C12</f>
        <v>670394.30000000005</v>
      </c>
      <c r="D9" s="508">
        <f>D10+D11+D12</f>
        <v>816748.9</v>
      </c>
      <c r="E9" s="49">
        <f t="shared" ref="E9:E15" si="0">(D9/C9)*100</f>
        <v>121.83112237081968</v>
      </c>
      <c r="G9" s="516"/>
      <c r="I9" s="512"/>
    </row>
    <row r="10" spans="1:9" ht="15">
      <c r="A10" s="517" t="s">
        <v>480</v>
      </c>
      <c r="B10" s="517"/>
      <c r="C10" s="508">
        <v>492778.5</v>
      </c>
      <c r="D10" s="518">
        <v>544531.5</v>
      </c>
      <c r="E10" s="49">
        <f t="shared" si="0"/>
        <v>110.50228449496072</v>
      </c>
      <c r="G10" s="514"/>
      <c r="I10" s="512"/>
    </row>
    <row r="11" spans="1:9" ht="15">
      <c r="A11" s="519" t="s">
        <v>481</v>
      </c>
      <c r="B11" s="519"/>
      <c r="C11" s="508">
        <v>9573.9</v>
      </c>
      <c r="D11" s="508">
        <v>9379.4</v>
      </c>
      <c r="E11" s="49">
        <f>(D11/C11)*100</f>
        <v>97.968435016033169</v>
      </c>
      <c r="G11" s="514"/>
      <c r="H11" s="520"/>
      <c r="I11" s="512"/>
    </row>
    <row r="12" spans="1:9" ht="15">
      <c r="A12" s="521"/>
      <c r="B12" s="521" t="s">
        <v>482</v>
      </c>
      <c r="C12" s="508">
        <v>168041.9</v>
      </c>
      <c r="D12" s="518">
        <v>262838</v>
      </c>
      <c r="E12" s="49">
        <f>(D12/C12)*100</f>
        <v>156.4121805335455</v>
      </c>
      <c r="G12" s="514"/>
      <c r="H12" s="520"/>
      <c r="I12" s="512"/>
    </row>
    <row r="13" spans="1:9" ht="15">
      <c r="A13" s="511" t="s">
        <v>483</v>
      </c>
      <c r="B13" s="511"/>
      <c r="C13" s="508">
        <f>C14+C15</f>
        <v>1380355.1</v>
      </c>
      <c r="D13" s="508">
        <f>D14+D15</f>
        <v>1271192.7</v>
      </c>
      <c r="E13" s="49">
        <f t="shared" si="0"/>
        <v>92.091716109861864</v>
      </c>
      <c r="G13" s="516"/>
      <c r="I13" s="510"/>
    </row>
    <row r="14" spans="1:9" ht="24">
      <c r="A14" s="522"/>
      <c r="B14" s="523" t="s">
        <v>484</v>
      </c>
      <c r="C14" s="508">
        <v>1075305.1000000001</v>
      </c>
      <c r="D14" s="508">
        <v>972715.9</v>
      </c>
      <c r="E14" s="49">
        <f t="shared" si="0"/>
        <v>90.459526324203239</v>
      </c>
      <c r="G14" s="514"/>
      <c r="I14" s="510"/>
    </row>
    <row r="15" spans="1:9" ht="15">
      <c r="A15" s="524" t="s">
        <v>485</v>
      </c>
      <c r="B15" s="524"/>
      <c r="C15" s="525">
        <v>305050</v>
      </c>
      <c r="D15" s="525">
        <v>298476.79999999999</v>
      </c>
      <c r="E15" s="53">
        <f t="shared" si="0"/>
        <v>97.845205703982955</v>
      </c>
      <c r="G15" s="514"/>
      <c r="I15" s="512"/>
    </row>
    <row r="16" spans="1:9">
      <c r="B16" s="526"/>
      <c r="C16" s="508"/>
      <c r="D16" s="526"/>
    </row>
    <row r="17" spans="2:4">
      <c r="B17" s="526"/>
      <c r="C17" s="526"/>
      <c r="D17" s="526"/>
    </row>
  </sheetData>
  <mergeCells count="11">
    <mergeCell ref="A9:B9"/>
    <mergeCell ref="A10:B10"/>
    <mergeCell ref="A11:B11"/>
    <mergeCell ref="A13:B13"/>
    <mergeCell ref="A15:B15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AA16" sqref="AA16"/>
    </sheetView>
  </sheetViews>
  <sheetFormatPr defaultRowHeight="12.75"/>
  <cols>
    <col min="1" max="1" width="13.28515625" style="528" customWidth="1"/>
    <col min="2" max="2" width="6.7109375" style="567" customWidth="1"/>
    <col min="3" max="3" width="7.28515625" style="567" customWidth="1"/>
    <col min="4" max="4" width="4.42578125" style="567" customWidth="1"/>
    <col min="5" max="5" width="4.28515625" style="567" customWidth="1"/>
    <col min="6" max="6" width="8.42578125" style="568" customWidth="1"/>
    <col min="7" max="20" width="3.7109375" style="567" customWidth="1"/>
    <col min="21" max="256" width="9.140625" style="528"/>
    <col min="257" max="257" width="13.28515625" style="528" customWidth="1"/>
    <col min="258" max="258" width="6.7109375" style="528" customWidth="1"/>
    <col min="259" max="259" width="7.28515625" style="528" customWidth="1"/>
    <col min="260" max="260" width="4.42578125" style="528" customWidth="1"/>
    <col min="261" max="261" width="4.28515625" style="528" customWidth="1"/>
    <col min="262" max="262" width="8.42578125" style="528" customWidth="1"/>
    <col min="263" max="276" width="3.7109375" style="528" customWidth="1"/>
    <col min="277" max="512" width="9.140625" style="528"/>
    <col min="513" max="513" width="13.28515625" style="528" customWidth="1"/>
    <col min="514" max="514" width="6.7109375" style="528" customWidth="1"/>
    <col min="515" max="515" width="7.28515625" style="528" customWidth="1"/>
    <col min="516" max="516" width="4.42578125" style="528" customWidth="1"/>
    <col min="517" max="517" width="4.28515625" style="528" customWidth="1"/>
    <col min="518" max="518" width="8.42578125" style="528" customWidth="1"/>
    <col min="519" max="532" width="3.7109375" style="528" customWidth="1"/>
    <col min="533" max="768" width="9.140625" style="528"/>
    <col min="769" max="769" width="13.28515625" style="528" customWidth="1"/>
    <col min="770" max="770" width="6.7109375" style="528" customWidth="1"/>
    <col min="771" max="771" width="7.28515625" style="528" customWidth="1"/>
    <col min="772" max="772" width="4.42578125" style="528" customWidth="1"/>
    <col min="773" max="773" width="4.28515625" style="528" customWidth="1"/>
    <col min="774" max="774" width="8.42578125" style="528" customWidth="1"/>
    <col min="775" max="788" width="3.7109375" style="528" customWidth="1"/>
    <col min="789" max="1024" width="9.140625" style="528"/>
    <col min="1025" max="1025" width="13.28515625" style="528" customWidth="1"/>
    <col min="1026" max="1026" width="6.7109375" style="528" customWidth="1"/>
    <col min="1027" max="1027" width="7.28515625" style="528" customWidth="1"/>
    <col min="1028" max="1028" width="4.42578125" style="528" customWidth="1"/>
    <col min="1029" max="1029" width="4.28515625" style="528" customWidth="1"/>
    <col min="1030" max="1030" width="8.42578125" style="528" customWidth="1"/>
    <col min="1031" max="1044" width="3.7109375" style="528" customWidth="1"/>
    <col min="1045" max="1280" width="9.140625" style="528"/>
    <col min="1281" max="1281" width="13.28515625" style="528" customWidth="1"/>
    <col min="1282" max="1282" width="6.7109375" style="528" customWidth="1"/>
    <col min="1283" max="1283" width="7.28515625" style="528" customWidth="1"/>
    <col min="1284" max="1284" width="4.42578125" style="528" customWidth="1"/>
    <col min="1285" max="1285" width="4.28515625" style="528" customWidth="1"/>
    <col min="1286" max="1286" width="8.42578125" style="528" customWidth="1"/>
    <col min="1287" max="1300" width="3.7109375" style="528" customWidth="1"/>
    <col min="1301" max="1536" width="9.140625" style="528"/>
    <col min="1537" max="1537" width="13.28515625" style="528" customWidth="1"/>
    <col min="1538" max="1538" width="6.7109375" style="528" customWidth="1"/>
    <col min="1539" max="1539" width="7.28515625" style="528" customWidth="1"/>
    <col min="1540" max="1540" width="4.42578125" style="528" customWidth="1"/>
    <col min="1541" max="1541" width="4.28515625" style="528" customWidth="1"/>
    <col min="1542" max="1542" width="8.42578125" style="528" customWidth="1"/>
    <col min="1543" max="1556" width="3.7109375" style="528" customWidth="1"/>
    <col min="1557" max="1792" width="9.140625" style="528"/>
    <col min="1793" max="1793" width="13.28515625" style="528" customWidth="1"/>
    <col min="1794" max="1794" width="6.7109375" style="528" customWidth="1"/>
    <col min="1795" max="1795" width="7.28515625" style="528" customWidth="1"/>
    <col min="1796" max="1796" width="4.42578125" style="528" customWidth="1"/>
    <col min="1797" max="1797" width="4.28515625" style="528" customWidth="1"/>
    <col min="1798" max="1798" width="8.42578125" style="528" customWidth="1"/>
    <col min="1799" max="1812" width="3.7109375" style="528" customWidth="1"/>
    <col min="1813" max="2048" width="9.140625" style="528"/>
    <col min="2049" max="2049" width="13.28515625" style="528" customWidth="1"/>
    <col min="2050" max="2050" width="6.7109375" style="528" customWidth="1"/>
    <col min="2051" max="2051" width="7.28515625" style="528" customWidth="1"/>
    <col min="2052" max="2052" width="4.42578125" style="528" customWidth="1"/>
    <col min="2053" max="2053" width="4.28515625" style="528" customWidth="1"/>
    <col min="2054" max="2054" width="8.42578125" style="528" customWidth="1"/>
    <col min="2055" max="2068" width="3.7109375" style="528" customWidth="1"/>
    <col min="2069" max="2304" width="9.140625" style="528"/>
    <col min="2305" max="2305" width="13.28515625" style="528" customWidth="1"/>
    <col min="2306" max="2306" width="6.7109375" style="528" customWidth="1"/>
    <col min="2307" max="2307" width="7.28515625" style="528" customWidth="1"/>
    <col min="2308" max="2308" width="4.42578125" style="528" customWidth="1"/>
    <col min="2309" max="2309" width="4.28515625" style="528" customWidth="1"/>
    <col min="2310" max="2310" width="8.42578125" style="528" customWidth="1"/>
    <col min="2311" max="2324" width="3.7109375" style="528" customWidth="1"/>
    <col min="2325" max="2560" width="9.140625" style="528"/>
    <col min="2561" max="2561" width="13.28515625" style="528" customWidth="1"/>
    <col min="2562" max="2562" width="6.7109375" style="528" customWidth="1"/>
    <col min="2563" max="2563" width="7.28515625" style="528" customWidth="1"/>
    <col min="2564" max="2564" width="4.42578125" style="528" customWidth="1"/>
    <col min="2565" max="2565" width="4.28515625" style="528" customWidth="1"/>
    <col min="2566" max="2566" width="8.42578125" style="528" customWidth="1"/>
    <col min="2567" max="2580" width="3.7109375" style="528" customWidth="1"/>
    <col min="2581" max="2816" width="9.140625" style="528"/>
    <col min="2817" max="2817" width="13.28515625" style="528" customWidth="1"/>
    <col min="2818" max="2818" width="6.7109375" style="528" customWidth="1"/>
    <col min="2819" max="2819" width="7.28515625" style="528" customWidth="1"/>
    <col min="2820" max="2820" width="4.42578125" style="528" customWidth="1"/>
    <col min="2821" max="2821" width="4.28515625" style="528" customWidth="1"/>
    <col min="2822" max="2822" width="8.42578125" style="528" customWidth="1"/>
    <col min="2823" max="2836" width="3.7109375" style="528" customWidth="1"/>
    <col min="2837" max="3072" width="9.140625" style="528"/>
    <col min="3073" max="3073" width="13.28515625" style="528" customWidth="1"/>
    <col min="3074" max="3074" width="6.7109375" style="528" customWidth="1"/>
    <col min="3075" max="3075" width="7.28515625" style="528" customWidth="1"/>
    <col min="3076" max="3076" width="4.42578125" style="528" customWidth="1"/>
    <col min="3077" max="3077" width="4.28515625" style="528" customWidth="1"/>
    <col min="3078" max="3078" width="8.42578125" style="528" customWidth="1"/>
    <col min="3079" max="3092" width="3.7109375" style="528" customWidth="1"/>
    <col min="3093" max="3328" width="9.140625" style="528"/>
    <col min="3329" max="3329" width="13.28515625" style="528" customWidth="1"/>
    <col min="3330" max="3330" width="6.7109375" style="528" customWidth="1"/>
    <col min="3331" max="3331" width="7.28515625" style="528" customWidth="1"/>
    <col min="3332" max="3332" width="4.42578125" style="528" customWidth="1"/>
    <col min="3333" max="3333" width="4.28515625" style="528" customWidth="1"/>
    <col min="3334" max="3334" width="8.42578125" style="528" customWidth="1"/>
    <col min="3335" max="3348" width="3.7109375" style="528" customWidth="1"/>
    <col min="3349" max="3584" width="9.140625" style="528"/>
    <col min="3585" max="3585" width="13.28515625" style="528" customWidth="1"/>
    <col min="3586" max="3586" width="6.7109375" style="528" customWidth="1"/>
    <col min="3587" max="3587" width="7.28515625" style="528" customWidth="1"/>
    <col min="3588" max="3588" width="4.42578125" style="528" customWidth="1"/>
    <col min="3589" max="3589" width="4.28515625" style="528" customWidth="1"/>
    <col min="3590" max="3590" width="8.42578125" style="528" customWidth="1"/>
    <col min="3591" max="3604" width="3.7109375" style="528" customWidth="1"/>
    <col min="3605" max="3840" width="9.140625" style="528"/>
    <col min="3841" max="3841" width="13.28515625" style="528" customWidth="1"/>
    <col min="3842" max="3842" width="6.7109375" style="528" customWidth="1"/>
    <col min="3843" max="3843" width="7.28515625" style="528" customWidth="1"/>
    <col min="3844" max="3844" width="4.42578125" style="528" customWidth="1"/>
    <col min="3845" max="3845" width="4.28515625" style="528" customWidth="1"/>
    <col min="3846" max="3846" width="8.42578125" style="528" customWidth="1"/>
    <col min="3847" max="3860" width="3.7109375" style="528" customWidth="1"/>
    <col min="3861" max="4096" width="9.140625" style="528"/>
    <col min="4097" max="4097" width="13.28515625" style="528" customWidth="1"/>
    <col min="4098" max="4098" width="6.7109375" style="528" customWidth="1"/>
    <col min="4099" max="4099" width="7.28515625" style="528" customWidth="1"/>
    <col min="4100" max="4100" width="4.42578125" style="528" customWidth="1"/>
    <col min="4101" max="4101" width="4.28515625" style="528" customWidth="1"/>
    <col min="4102" max="4102" width="8.42578125" style="528" customWidth="1"/>
    <col min="4103" max="4116" width="3.7109375" style="528" customWidth="1"/>
    <col min="4117" max="4352" width="9.140625" style="528"/>
    <col min="4353" max="4353" width="13.28515625" style="528" customWidth="1"/>
    <col min="4354" max="4354" width="6.7109375" style="528" customWidth="1"/>
    <col min="4355" max="4355" width="7.28515625" style="528" customWidth="1"/>
    <col min="4356" max="4356" width="4.42578125" style="528" customWidth="1"/>
    <col min="4357" max="4357" width="4.28515625" style="528" customWidth="1"/>
    <col min="4358" max="4358" width="8.42578125" style="528" customWidth="1"/>
    <col min="4359" max="4372" width="3.7109375" style="528" customWidth="1"/>
    <col min="4373" max="4608" width="9.140625" style="528"/>
    <col min="4609" max="4609" width="13.28515625" style="528" customWidth="1"/>
    <col min="4610" max="4610" width="6.7109375" style="528" customWidth="1"/>
    <col min="4611" max="4611" width="7.28515625" style="528" customWidth="1"/>
    <col min="4612" max="4612" width="4.42578125" style="528" customWidth="1"/>
    <col min="4613" max="4613" width="4.28515625" style="528" customWidth="1"/>
    <col min="4614" max="4614" width="8.42578125" style="528" customWidth="1"/>
    <col min="4615" max="4628" width="3.7109375" style="528" customWidth="1"/>
    <col min="4629" max="4864" width="9.140625" style="528"/>
    <col min="4865" max="4865" width="13.28515625" style="528" customWidth="1"/>
    <col min="4866" max="4866" width="6.7109375" style="528" customWidth="1"/>
    <col min="4867" max="4867" width="7.28515625" style="528" customWidth="1"/>
    <col min="4868" max="4868" width="4.42578125" style="528" customWidth="1"/>
    <col min="4869" max="4869" width="4.28515625" style="528" customWidth="1"/>
    <col min="4870" max="4870" width="8.42578125" style="528" customWidth="1"/>
    <col min="4871" max="4884" width="3.7109375" style="528" customWidth="1"/>
    <col min="4885" max="5120" width="9.140625" style="528"/>
    <col min="5121" max="5121" width="13.28515625" style="528" customWidth="1"/>
    <col min="5122" max="5122" width="6.7109375" style="528" customWidth="1"/>
    <col min="5123" max="5123" width="7.28515625" style="528" customWidth="1"/>
    <col min="5124" max="5124" width="4.42578125" style="528" customWidth="1"/>
    <col min="5125" max="5125" width="4.28515625" style="528" customWidth="1"/>
    <col min="5126" max="5126" width="8.42578125" style="528" customWidth="1"/>
    <col min="5127" max="5140" width="3.7109375" style="528" customWidth="1"/>
    <col min="5141" max="5376" width="9.140625" style="528"/>
    <col min="5377" max="5377" width="13.28515625" style="528" customWidth="1"/>
    <col min="5378" max="5378" width="6.7109375" style="528" customWidth="1"/>
    <col min="5379" max="5379" width="7.28515625" style="528" customWidth="1"/>
    <col min="5380" max="5380" width="4.42578125" style="528" customWidth="1"/>
    <col min="5381" max="5381" width="4.28515625" style="528" customWidth="1"/>
    <col min="5382" max="5382" width="8.42578125" style="528" customWidth="1"/>
    <col min="5383" max="5396" width="3.7109375" style="528" customWidth="1"/>
    <col min="5397" max="5632" width="9.140625" style="528"/>
    <col min="5633" max="5633" width="13.28515625" style="528" customWidth="1"/>
    <col min="5634" max="5634" width="6.7109375" style="528" customWidth="1"/>
    <col min="5635" max="5635" width="7.28515625" style="528" customWidth="1"/>
    <col min="5636" max="5636" width="4.42578125" style="528" customWidth="1"/>
    <col min="5637" max="5637" width="4.28515625" style="528" customWidth="1"/>
    <col min="5638" max="5638" width="8.42578125" style="528" customWidth="1"/>
    <col min="5639" max="5652" width="3.7109375" style="528" customWidth="1"/>
    <col min="5653" max="5888" width="9.140625" style="528"/>
    <col min="5889" max="5889" width="13.28515625" style="528" customWidth="1"/>
    <col min="5890" max="5890" width="6.7109375" style="528" customWidth="1"/>
    <col min="5891" max="5891" width="7.28515625" style="528" customWidth="1"/>
    <col min="5892" max="5892" width="4.42578125" style="528" customWidth="1"/>
    <col min="5893" max="5893" width="4.28515625" style="528" customWidth="1"/>
    <col min="5894" max="5894" width="8.42578125" style="528" customWidth="1"/>
    <col min="5895" max="5908" width="3.7109375" style="528" customWidth="1"/>
    <col min="5909" max="6144" width="9.140625" style="528"/>
    <col min="6145" max="6145" width="13.28515625" style="528" customWidth="1"/>
    <col min="6146" max="6146" width="6.7109375" style="528" customWidth="1"/>
    <col min="6147" max="6147" width="7.28515625" style="528" customWidth="1"/>
    <col min="6148" max="6148" width="4.42578125" style="528" customWidth="1"/>
    <col min="6149" max="6149" width="4.28515625" style="528" customWidth="1"/>
    <col min="6150" max="6150" width="8.42578125" style="528" customWidth="1"/>
    <col min="6151" max="6164" width="3.7109375" style="528" customWidth="1"/>
    <col min="6165" max="6400" width="9.140625" style="528"/>
    <col min="6401" max="6401" width="13.28515625" style="528" customWidth="1"/>
    <col min="6402" max="6402" width="6.7109375" style="528" customWidth="1"/>
    <col min="6403" max="6403" width="7.28515625" style="528" customWidth="1"/>
    <col min="6404" max="6404" width="4.42578125" style="528" customWidth="1"/>
    <col min="6405" max="6405" width="4.28515625" style="528" customWidth="1"/>
    <col min="6406" max="6406" width="8.42578125" style="528" customWidth="1"/>
    <col min="6407" max="6420" width="3.7109375" style="528" customWidth="1"/>
    <col min="6421" max="6656" width="9.140625" style="528"/>
    <col min="6657" max="6657" width="13.28515625" style="528" customWidth="1"/>
    <col min="6658" max="6658" width="6.7109375" style="528" customWidth="1"/>
    <col min="6659" max="6659" width="7.28515625" style="528" customWidth="1"/>
    <col min="6660" max="6660" width="4.42578125" style="528" customWidth="1"/>
    <col min="6661" max="6661" width="4.28515625" style="528" customWidth="1"/>
    <col min="6662" max="6662" width="8.42578125" style="528" customWidth="1"/>
    <col min="6663" max="6676" width="3.7109375" style="528" customWidth="1"/>
    <col min="6677" max="6912" width="9.140625" style="528"/>
    <col min="6913" max="6913" width="13.28515625" style="528" customWidth="1"/>
    <col min="6914" max="6914" width="6.7109375" style="528" customWidth="1"/>
    <col min="6915" max="6915" width="7.28515625" style="528" customWidth="1"/>
    <col min="6916" max="6916" width="4.42578125" style="528" customWidth="1"/>
    <col min="6917" max="6917" width="4.28515625" style="528" customWidth="1"/>
    <col min="6918" max="6918" width="8.42578125" style="528" customWidth="1"/>
    <col min="6919" max="6932" width="3.7109375" style="528" customWidth="1"/>
    <col min="6933" max="7168" width="9.140625" style="528"/>
    <col min="7169" max="7169" width="13.28515625" style="528" customWidth="1"/>
    <col min="7170" max="7170" width="6.7109375" style="528" customWidth="1"/>
    <col min="7171" max="7171" width="7.28515625" style="528" customWidth="1"/>
    <col min="7172" max="7172" width="4.42578125" style="528" customWidth="1"/>
    <col min="7173" max="7173" width="4.28515625" style="528" customWidth="1"/>
    <col min="7174" max="7174" width="8.42578125" style="528" customWidth="1"/>
    <col min="7175" max="7188" width="3.7109375" style="528" customWidth="1"/>
    <col min="7189" max="7424" width="9.140625" style="528"/>
    <col min="7425" max="7425" width="13.28515625" style="528" customWidth="1"/>
    <col min="7426" max="7426" width="6.7109375" style="528" customWidth="1"/>
    <col min="7427" max="7427" width="7.28515625" style="528" customWidth="1"/>
    <col min="7428" max="7428" width="4.42578125" style="528" customWidth="1"/>
    <col min="7429" max="7429" width="4.28515625" style="528" customWidth="1"/>
    <col min="7430" max="7430" width="8.42578125" style="528" customWidth="1"/>
    <col min="7431" max="7444" width="3.7109375" style="528" customWidth="1"/>
    <col min="7445" max="7680" width="9.140625" style="528"/>
    <col min="7681" max="7681" width="13.28515625" style="528" customWidth="1"/>
    <col min="7682" max="7682" width="6.7109375" style="528" customWidth="1"/>
    <col min="7683" max="7683" width="7.28515625" style="528" customWidth="1"/>
    <col min="7684" max="7684" width="4.42578125" style="528" customWidth="1"/>
    <col min="7685" max="7685" width="4.28515625" style="528" customWidth="1"/>
    <col min="7686" max="7686" width="8.42578125" style="528" customWidth="1"/>
    <col min="7687" max="7700" width="3.7109375" style="528" customWidth="1"/>
    <col min="7701" max="7936" width="9.140625" style="528"/>
    <col min="7937" max="7937" width="13.28515625" style="528" customWidth="1"/>
    <col min="7938" max="7938" width="6.7109375" style="528" customWidth="1"/>
    <col min="7939" max="7939" width="7.28515625" style="528" customWidth="1"/>
    <col min="7940" max="7940" width="4.42578125" style="528" customWidth="1"/>
    <col min="7941" max="7941" width="4.28515625" style="528" customWidth="1"/>
    <col min="7942" max="7942" width="8.42578125" style="528" customWidth="1"/>
    <col min="7943" max="7956" width="3.7109375" style="528" customWidth="1"/>
    <col min="7957" max="8192" width="9.140625" style="528"/>
    <col min="8193" max="8193" width="13.28515625" style="528" customWidth="1"/>
    <col min="8194" max="8194" width="6.7109375" style="528" customWidth="1"/>
    <col min="8195" max="8195" width="7.28515625" style="528" customWidth="1"/>
    <col min="8196" max="8196" width="4.42578125" style="528" customWidth="1"/>
    <col min="8197" max="8197" width="4.28515625" style="528" customWidth="1"/>
    <col min="8198" max="8198" width="8.42578125" style="528" customWidth="1"/>
    <col min="8199" max="8212" width="3.7109375" style="528" customWidth="1"/>
    <col min="8213" max="8448" width="9.140625" style="528"/>
    <col min="8449" max="8449" width="13.28515625" style="528" customWidth="1"/>
    <col min="8450" max="8450" width="6.7109375" style="528" customWidth="1"/>
    <col min="8451" max="8451" width="7.28515625" style="528" customWidth="1"/>
    <col min="8452" max="8452" width="4.42578125" style="528" customWidth="1"/>
    <col min="8453" max="8453" width="4.28515625" style="528" customWidth="1"/>
    <col min="8454" max="8454" width="8.42578125" style="528" customWidth="1"/>
    <col min="8455" max="8468" width="3.7109375" style="528" customWidth="1"/>
    <col min="8469" max="8704" width="9.140625" style="528"/>
    <col min="8705" max="8705" width="13.28515625" style="528" customWidth="1"/>
    <col min="8706" max="8706" width="6.7109375" style="528" customWidth="1"/>
    <col min="8707" max="8707" width="7.28515625" style="528" customWidth="1"/>
    <col min="8708" max="8708" width="4.42578125" style="528" customWidth="1"/>
    <col min="8709" max="8709" width="4.28515625" style="528" customWidth="1"/>
    <col min="8710" max="8710" width="8.42578125" style="528" customWidth="1"/>
    <col min="8711" max="8724" width="3.7109375" style="528" customWidth="1"/>
    <col min="8725" max="8960" width="9.140625" style="528"/>
    <col min="8961" max="8961" width="13.28515625" style="528" customWidth="1"/>
    <col min="8962" max="8962" width="6.7109375" style="528" customWidth="1"/>
    <col min="8963" max="8963" width="7.28515625" style="528" customWidth="1"/>
    <col min="8964" max="8964" width="4.42578125" style="528" customWidth="1"/>
    <col min="8965" max="8965" width="4.28515625" style="528" customWidth="1"/>
    <col min="8966" max="8966" width="8.42578125" style="528" customWidth="1"/>
    <col min="8967" max="8980" width="3.7109375" style="528" customWidth="1"/>
    <col min="8981" max="9216" width="9.140625" style="528"/>
    <col min="9217" max="9217" width="13.28515625" style="528" customWidth="1"/>
    <col min="9218" max="9218" width="6.7109375" style="528" customWidth="1"/>
    <col min="9219" max="9219" width="7.28515625" style="528" customWidth="1"/>
    <col min="9220" max="9220" width="4.42578125" style="528" customWidth="1"/>
    <col min="9221" max="9221" width="4.28515625" style="528" customWidth="1"/>
    <col min="9222" max="9222" width="8.42578125" style="528" customWidth="1"/>
    <col min="9223" max="9236" width="3.7109375" style="528" customWidth="1"/>
    <col min="9237" max="9472" width="9.140625" style="528"/>
    <col min="9473" max="9473" width="13.28515625" style="528" customWidth="1"/>
    <col min="9474" max="9474" width="6.7109375" style="528" customWidth="1"/>
    <col min="9475" max="9475" width="7.28515625" style="528" customWidth="1"/>
    <col min="9476" max="9476" width="4.42578125" style="528" customWidth="1"/>
    <col min="9477" max="9477" width="4.28515625" style="528" customWidth="1"/>
    <col min="9478" max="9478" width="8.42578125" style="528" customWidth="1"/>
    <col min="9479" max="9492" width="3.7109375" style="528" customWidth="1"/>
    <col min="9493" max="9728" width="9.140625" style="528"/>
    <col min="9729" max="9729" width="13.28515625" style="528" customWidth="1"/>
    <col min="9730" max="9730" width="6.7109375" style="528" customWidth="1"/>
    <col min="9731" max="9731" width="7.28515625" style="528" customWidth="1"/>
    <col min="9732" max="9732" width="4.42578125" style="528" customWidth="1"/>
    <col min="9733" max="9733" width="4.28515625" style="528" customWidth="1"/>
    <col min="9734" max="9734" width="8.42578125" style="528" customWidth="1"/>
    <col min="9735" max="9748" width="3.7109375" style="528" customWidth="1"/>
    <col min="9749" max="9984" width="9.140625" style="528"/>
    <col min="9985" max="9985" width="13.28515625" style="528" customWidth="1"/>
    <col min="9986" max="9986" width="6.7109375" style="528" customWidth="1"/>
    <col min="9987" max="9987" width="7.28515625" style="528" customWidth="1"/>
    <col min="9988" max="9988" width="4.42578125" style="528" customWidth="1"/>
    <col min="9989" max="9989" width="4.28515625" style="528" customWidth="1"/>
    <col min="9990" max="9990" width="8.42578125" style="528" customWidth="1"/>
    <col min="9991" max="10004" width="3.7109375" style="528" customWidth="1"/>
    <col min="10005" max="10240" width="9.140625" style="528"/>
    <col min="10241" max="10241" width="13.28515625" style="528" customWidth="1"/>
    <col min="10242" max="10242" width="6.7109375" style="528" customWidth="1"/>
    <col min="10243" max="10243" width="7.28515625" style="528" customWidth="1"/>
    <col min="10244" max="10244" width="4.42578125" style="528" customWidth="1"/>
    <col min="10245" max="10245" width="4.28515625" style="528" customWidth="1"/>
    <col min="10246" max="10246" width="8.42578125" style="528" customWidth="1"/>
    <col min="10247" max="10260" width="3.7109375" style="528" customWidth="1"/>
    <col min="10261" max="10496" width="9.140625" style="528"/>
    <col min="10497" max="10497" width="13.28515625" style="528" customWidth="1"/>
    <col min="10498" max="10498" width="6.7109375" style="528" customWidth="1"/>
    <col min="10499" max="10499" width="7.28515625" style="528" customWidth="1"/>
    <col min="10500" max="10500" width="4.42578125" style="528" customWidth="1"/>
    <col min="10501" max="10501" width="4.28515625" style="528" customWidth="1"/>
    <col min="10502" max="10502" width="8.42578125" style="528" customWidth="1"/>
    <col min="10503" max="10516" width="3.7109375" style="528" customWidth="1"/>
    <col min="10517" max="10752" width="9.140625" style="528"/>
    <col min="10753" max="10753" width="13.28515625" style="528" customWidth="1"/>
    <col min="10754" max="10754" width="6.7109375" style="528" customWidth="1"/>
    <col min="10755" max="10755" width="7.28515625" style="528" customWidth="1"/>
    <col min="10756" max="10756" width="4.42578125" style="528" customWidth="1"/>
    <col min="10757" max="10757" width="4.28515625" style="528" customWidth="1"/>
    <col min="10758" max="10758" width="8.42578125" style="528" customWidth="1"/>
    <col min="10759" max="10772" width="3.7109375" style="528" customWidth="1"/>
    <col min="10773" max="11008" width="9.140625" style="528"/>
    <col min="11009" max="11009" width="13.28515625" style="528" customWidth="1"/>
    <col min="11010" max="11010" width="6.7109375" style="528" customWidth="1"/>
    <col min="11011" max="11011" width="7.28515625" style="528" customWidth="1"/>
    <col min="11012" max="11012" width="4.42578125" style="528" customWidth="1"/>
    <col min="11013" max="11013" width="4.28515625" style="528" customWidth="1"/>
    <col min="11014" max="11014" width="8.42578125" style="528" customWidth="1"/>
    <col min="11015" max="11028" width="3.7109375" style="528" customWidth="1"/>
    <col min="11029" max="11264" width="9.140625" style="528"/>
    <col min="11265" max="11265" width="13.28515625" style="528" customWidth="1"/>
    <col min="11266" max="11266" width="6.7109375" style="528" customWidth="1"/>
    <col min="11267" max="11267" width="7.28515625" style="528" customWidth="1"/>
    <col min="11268" max="11268" width="4.42578125" style="528" customWidth="1"/>
    <col min="11269" max="11269" width="4.28515625" style="528" customWidth="1"/>
    <col min="11270" max="11270" width="8.42578125" style="528" customWidth="1"/>
    <col min="11271" max="11284" width="3.7109375" style="528" customWidth="1"/>
    <col min="11285" max="11520" width="9.140625" style="528"/>
    <col min="11521" max="11521" width="13.28515625" style="528" customWidth="1"/>
    <col min="11522" max="11522" width="6.7109375" style="528" customWidth="1"/>
    <col min="11523" max="11523" width="7.28515625" style="528" customWidth="1"/>
    <col min="11524" max="11524" width="4.42578125" style="528" customWidth="1"/>
    <col min="11525" max="11525" width="4.28515625" style="528" customWidth="1"/>
    <col min="11526" max="11526" width="8.42578125" style="528" customWidth="1"/>
    <col min="11527" max="11540" width="3.7109375" style="528" customWidth="1"/>
    <col min="11541" max="11776" width="9.140625" style="528"/>
    <col min="11777" max="11777" width="13.28515625" style="528" customWidth="1"/>
    <col min="11778" max="11778" width="6.7109375" style="528" customWidth="1"/>
    <col min="11779" max="11779" width="7.28515625" style="528" customWidth="1"/>
    <col min="11780" max="11780" width="4.42578125" style="528" customWidth="1"/>
    <col min="11781" max="11781" width="4.28515625" style="528" customWidth="1"/>
    <col min="11782" max="11782" width="8.42578125" style="528" customWidth="1"/>
    <col min="11783" max="11796" width="3.7109375" style="528" customWidth="1"/>
    <col min="11797" max="12032" width="9.140625" style="528"/>
    <col min="12033" max="12033" width="13.28515625" style="528" customWidth="1"/>
    <col min="12034" max="12034" width="6.7109375" style="528" customWidth="1"/>
    <col min="12035" max="12035" width="7.28515625" style="528" customWidth="1"/>
    <col min="12036" max="12036" width="4.42578125" style="528" customWidth="1"/>
    <col min="12037" max="12037" width="4.28515625" style="528" customWidth="1"/>
    <col min="12038" max="12038" width="8.42578125" style="528" customWidth="1"/>
    <col min="12039" max="12052" width="3.7109375" style="528" customWidth="1"/>
    <col min="12053" max="12288" width="9.140625" style="528"/>
    <col min="12289" max="12289" width="13.28515625" style="528" customWidth="1"/>
    <col min="12290" max="12290" width="6.7109375" style="528" customWidth="1"/>
    <col min="12291" max="12291" width="7.28515625" style="528" customWidth="1"/>
    <col min="12292" max="12292" width="4.42578125" style="528" customWidth="1"/>
    <col min="12293" max="12293" width="4.28515625" style="528" customWidth="1"/>
    <col min="12294" max="12294" width="8.42578125" style="528" customWidth="1"/>
    <col min="12295" max="12308" width="3.7109375" style="528" customWidth="1"/>
    <col min="12309" max="12544" width="9.140625" style="528"/>
    <col min="12545" max="12545" width="13.28515625" style="528" customWidth="1"/>
    <col min="12546" max="12546" width="6.7109375" style="528" customWidth="1"/>
    <col min="12547" max="12547" width="7.28515625" style="528" customWidth="1"/>
    <col min="12548" max="12548" width="4.42578125" style="528" customWidth="1"/>
    <col min="12549" max="12549" width="4.28515625" style="528" customWidth="1"/>
    <col min="12550" max="12550" width="8.42578125" style="528" customWidth="1"/>
    <col min="12551" max="12564" width="3.7109375" style="528" customWidth="1"/>
    <col min="12565" max="12800" width="9.140625" style="528"/>
    <col min="12801" max="12801" width="13.28515625" style="528" customWidth="1"/>
    <col min="12802" max="12802" width="6.7109375" style="528" customWidth="1"/>
    <col min="12803" max="12803" width="7.28515625" style="528" customWidth="1"/>
    <col min="12804" max="12804" width="4.42578125" style="528" customWidth="1"/>
    <col min="12805" max="12805" width="4.28515625" style="528" customWidth="1"/>
    <col min="12806" max="12806" width="8.42578125" style="528" customWidth="1"/>
    <col min="12807" max="12820" width="3.7109375" style="528" customWidth="1"/>
    <col min="12821" max="13056" width="9.140625" style="528"/>
    <col min="13057" max="13057" width="13.28515625" style="528" customWidth="1"/>
    <col min="13058" max="13058" width="6.7109375" style="528" customWidth="1"/>
    <col min="13059" max="13059" width="7.28515625" style="528" customWidth="1"/>
    <col min="13060" max="13060" width="4.42578125" style="528" customWidth="1"/>
    <col min="13061" max="13061" width="4.28515625" style="528" customWidth="1"/>
    <col min="13062" max="13062" width="8.42578125" style="528" customWidth="1"/>
    <col min="13063" max="13076" width="3.7109375" style="528" customWidth="1"/>
    <col min="13077" max="13312" width="9.140625" style="528"/>
    <col min="13313" max="13313" width="13.28515625" style="528" customWidth="1"/>
    <col min="13314" max="13314" width="6.7109375" style="528" customWidth="1"/>
    <col min="13315" max="13315" width="7.28515625" style="528" customWidth="1"/>
    <col min="13316" max="13316" width="4.42578125" style="528" customWidth="1"/>
    <col min="13317" max="13317" width="4.28515625" style="528" customWidth="1"/>
    <col min="13318" max="13318" width="8.42578125" style="528" customWidth="1"/>
    <col min="13319" max="13332" width="3.7109375" style="528" customWidth="1"/>
    <col min="13333" max="13568" width="9.140625" style="528"/>
    <col min="13569" max="13569" width="13.28515625" style="528" customWidth="1"/>
    <col min="13570" max="13570" width="6.7109375" style="528" customWidth="1"/>
    <col min="13571" max="13571" width="7.28515625" style="528" customWidth="1"/>
    <col min="13572" max="13572" width="4.42578125" style="528" customWidth="1"/>
    <col min="13573" max="13573" width="4.28515625" style="528" customWidth="1"/>
    <col min="13574" max="13574" width="8.42578125" style="528" customWidth="1"/>
    <col min="13575" max="13588" width="3.7109375" style="528" customWidth="1"/>
    <col min="13589" max="13824" width="9.140625" style="528"/>
    <col min="13825" max="13825" width="13.28515625" style="528" customWidth="1"/>
    <col min="13826" max="13826" width="6.7109375" style="528" customWidth="1"/>
    <col min="13827" max="13827" width="7.28515625" style="528" customWidth="1"/>
    <col min="13828" max="13828" width="4.42578125" style="528" customWidth="1"/>
    <col min="13829" max="13829" width="4.28515625" style="528" customWidth="1"/>
    <col min="13830" max="13830" width="8.42578125" style="528" customWidth="1"/>
    <col min="13831" max="13844" width="3.7109375" style="528" customWidth="1"/>
    <col min="13845" max="14080" width="9.140625" style="528"/>
    <col min="14081" max="14081" width="13.28515625" style="528" customWidth="1"/>
    <col min="14082" max="14082" width="6.7109375" style="528" customWidth="1"/>
    <col min="14083" max="14083" width="7.28515625" style="528" customWidth="1"/>
    <col min="14084" max="14084" width="4.42578125" style="528" customWidth="1"/>
    <col min="14085" max="14085" width="4.28515625" style="528" customWidth="1"/>
    <col min="14086" max="14086" width="8.42578125" style="528" customWidth="1"/>
    <col min="14087" max="14100" width="3.7109375" style="528" customWidth="1"/>
    <col min="14101" max="14336" width="9.140625" style="528"/>
    <col min="14337" max="14337" width="13.28515625" style="528" customWidth="1"/>
    <col min="14338" max="14338" width="6.7109375" style="528" customWidth="1"/>
    <col min="14339" max="14339" width="7.28515625" style="528" customWidth="1"/>
    <col min="14340" max="14340" width="4.42578125" style="528" customWidth="1"/>
    <col min="14341" max="14341" width="4.28515625" style="528" customWidth="1"/>
    <col min="14342" max="14342" width="8.42578125" style="528" customWidth="1"/>
    <col min="14343" max="14356" width="3.7109375" style="528" customWidth="1"/>
    <col min="14357" max="14592" width="9.140625" style="528"/>
    <col min="14593" max="14593" width="13.28515625" style="528" customWidth="1"/>
    <col min="14594" max="14594" width="6.7109375" style="528" customWidth="1"/>
    <col min="14595" max="14595" width="7.28515625" style="528" customWidth="1"/>
    <col min="14596" max="14596" width="4.42578125" style="528" customWidth="1"/>
    <col min="14597" max="14597" width="4.28515625" style="528" customWidth="1"/>
    <col min="14598" max="14598" width="8.42578125" style="528" customWidth="1"/>
    <col min="14599" max="14612" width="3.7109375" style="528" customWidth="1"/>
    <col min="14613" max="14848" width="9.140625" style="528"/>
    <col min="14849" max="14849" width="13.28515625" style="528" customWidth="1"/>
    <col min="14850" max="14850" width="6.7109375" style="528" customWidth="1"/>
    <col min="14851" max="14851" width="7.28515625" style="528" customWidth="1"/>
    <col min="14852" max="14852" width="4.42578125" style="528" customWidth="1"/>
    <col min="14853" max="14853" width="4.28515625" style="528" customWidth="1"/>
    <col min="14854" max="14854" width="8.42578125" style="528" customWidth="1"/>
    <col min="14855" max="14868" width="3.7109375" style="528" customWidth="1"/>
    <col min="14869" max="15104" width="9.140625" style="528"/>
    <col min="15105" max="15105" width="13.28515625" style="528" customWidth="1"/>
    <col min="15106" max="15106" width="6.7109375" style="528" customWidth="1"/>
    <col min="15107" max="15107" width="7.28515625" style="528" customWidth="1"/>
    <col min="15108" max="15108" width="4.42578125" style="528" customWidth="1"/>
    <col min="15109" max="15109" width="4.28515625" style="528" customWidth="1"/>
    <col min="15110" max="15110" width="8.42578125" style="528" customWidth="1"/>
    <col min="15111" max="15124" width="3.7109375" style="528" customWidth="1"/>
    <col min="15125" max="15360" width="9.140625" style="528"/>
    <col min="15361" max="15361" width="13.28515625" style="528" customWidth="1"/>
    <col min="15362" max="15362" width="6.7109375" style="528" customWidth="1"/>
    <col min="15363" max="15363" width="7.28515625" style="528" customWidth="1"/>
    <col min="15364" max="15364" width="4.42578125" style="528" customWidth="1"/>
    <col min="15365" max="15365" width="4.28515625" style="528" customWidth="1"/>
    <col min="15366" max="15366" width="8.42578125" style="528" customWidth="1"/>
    <col min="15367" max="15380" width="3.7109375" style="528" customWidth="1"/>
    <col min="15381" max="15616" width="9.140625" style="528"/>
    <col min="15617" max="15617" width="13.28515625" style="528" customWidth="1"/>
    <col min="15618" max="15618" width="6.7109375" style="528" customWidth="1"/>
    <col min="15619" max="15619" width="7.28515625" style="528" customWidth="1"/>
    <col min="15620" max="15620" width="4.42578125" style="528" customWidth="1"/>
    <col min="15621" max="15621" width="4.28515625" style="528" customWidth="1"/>
    <col min="15622" max="15622" width="8.42578125" style="528" customWidth="1"/>
    <col min="15623" max="15636" width="3.7109375" style="528" customWidth="1"/>
    <col min="15637" max="15872" width="9.140625" style="528"/>
    <col min="15873" max="15873" width="13.28515625" style="528" customWidth="1"/>
    <col min="15874" max="15874" width="6.7109375" style="528" customWidth="1"/>
    <col min="15875" max="15875" width="7.28515625" style="528" customWidth="1"/>
    <col min="15876" max="15876" width="4.42578125" style="528" customWidth="1"/>
    <col min="15877" max="15877" width="4.28515625" style="528" customWidth="1"/>
    <col min="15878" max="15878" width="8.42578125" style="528" customWidth="1"/>
    <col min="15879" max="15892" width="3.7109375" style="528" customWidth="1"/>
    <col min="15893" max="16128" width="9.140625" style="528"/>
    <col min="16129" max="16129" width="13.28515625" style="528" customWidth="1"/>
    <col min="16130" max="16130" width="6.7109375" style="528" customWidth="1"/>
    <col min="16131" max="16131" width="7.28515625" style="528" customWidth="1"/>
    <col min="16132" max="16132" width="4.42578125" style="528" customWidth="1"/>
    <col min="16133" max="16133" width="4.28515625" style="528" customWidth="1"/>
    <col min="16134" max="16134" width="8.42578125" style="528" customWidth="1"/>
    <col min="16135" max="16148" width="3.7109375" style="528" customWidth="1"/>
    <col min="16149" max="16384" width="9.140625" style="528"/>
  </cols>
  <sheetData>
    <row r="1" spans="1:21" ht="15" customHeight="1">
      <c r="A1" s="527" t="s">
        <v>486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</row>
    <row r="2" spans="1:21">
      <c r="A2" s="529" t="s">
        <v>487</v>
      </c>
      <c r="B2" s="530"/>
      <c r="C2" s="530"/>
      <c r="D2" s="530"/>
      <c r="E2" s="530"/>
      <c r="F2" s="531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</row>
    <row r="3" spans="1:21" s="542" customFormat="1" ht="12.75" customHeight="1">
      <c r="A3" s="532"/>
      <c r="B3" s="533" t="s">
        <v>488</v>
      </c>
      <c r="C3" s="534" t="s">
        <v>489</v>
      </c>
      <c r="D3" s="535" t="s">
        <v>490</v>
      </c>
      <c r="E3" s="533" t="s">
        <v>491</v>
      </c>
      <c r="F3" s="536" t="s">
        <v>492</v>
      </c>
      <c r="G3" s="533" t="s">
        <v>493</v>
      </c>
      <c r="H3" s="533" t="s">
        <v>494</v>
      </c>
      <c r="I3" s="533" t="s">
        <v>495</v>
      </c>
      <c r="J3" s="533" t="s">
        <v>496</v>
      </c>
      <c r="K3" s="537"/>
      <c r="L3" s="533" t="s">
        <v>497</v>
      </c>
      <c r="M3" s="538" t="s">
        <v>498</v>
      </c>
      <c r="N3" s="539" t="s">
        <v>499</v>
      </c>
      <c r="O3" s="540" t="s">
        <v>500</v>
      </c>
      <c r="P3" s="541" t="s">
        <v>501</v>
      </c>
      <c r="Q3" s="535" t="s">
        <v>502</v>
      </c>
      <c r="R3" s="535" t="s">
        <v>503</v>
      </c>
      <c r="S3" s="533" t="s">
        <v>504</v>
      </c>
      <c r="T3" s="533" t="s">
        <v>505</v>
      </c>
    </row>
    <row r="4" spans="1:21" ht="42">
      <c r="A4" s="543" t="s">
        <v>506</v>
      </c>
      <c r="B4" s="544"/>
      <c r="C4" s="533"/>
      <c r="D4" s="545"/>
      <c r="E4" s="544"/>
      <c r="F4" s="546"/>
      <c r="G4" s="544"/>
      <c r="H4" s="544"/>
      <c r="I4" s="544"/>
      <c r="J4" s="544"/>
      <c r="K4" s="547" t="s">
        <v>507</v>
      </c>
      <c r="L4" s="544"/>
      <c r="M4" s="548"/>
      <c r="N4" s="549"/>
      <c r="O4" s="550"/>
      <c r="P4" s="551"/>
      <c r="Q4" s="545"/>
      <c r="R4" s="545"/>
      <c r="S4" s="544"/>
      <c r="T4" s="544"/>
    </row>
    <row r="5" spans="1:21" s="555" customFormat="1">
      <c r="A5" s="228" t="s">
        <v>51</v>
      </c>
      <c r="B5" s="481">
        <v>1053</v>
      </c>
      <c r="C5" s="380">
        <f>D5/B5*10000</f>
        <v>161.44349477682812</v>
      </c>
      <c r="D5" s="552">
        <f>SUM(G5:T5)</f>
        <v>17</v>
      </c>
      <c r="E5" s="553">
        <v>8</v>
      </c>
      <c r="F5" s="554">
        <v>54650.6</v>
      </c>
      <c r="G5" s="553" t="s">
        <v>362</v>
      </c>
      <c r="H5" s="553" t="s">
        <v>362</v>
      </c>
      <c r="I5" s="553" t="s">
        <v>362</v>
      </c>
      <c r="J5" s="553" t="s">
        <v>362</v>
      </c>
      <c r="K5" s="553" t="s">
        <v>362</v>
      </c>
      <c r="L5" s="553" t="s">
        <v>362</v>
      </c>
      <c r="M5" s="553">
        <v>4</v>
      </c>
      <c r="N5" s="553">
        <v>1</v>
      </c>
      <c r="O5" s="553">
        <v>6</v>
      </c>
      <c r="P5" s="553">
        <v>6</v>
      </c>
      <c r="Q5" s="553" t="s">
        <v>362</v>
      </c>
      <c r="R5" s="553" t="s">
        <v>362</v>
      </c>
      <c r="S5" s="553" t="s">
        <v>362</v>
      </c>
      <c r="T5" s="553" t="s">
        <v>362</v>
      </c>
    </row>
    <row r="6" spans="1:21" s="555" customFormat="1">
      <c r="A6" s="47" t="s">
        <v>52</v>
      </c>
      <c r="B6" s="526">
        <v>1300</v>
      </c>
      <c r="C6" s="386">
        <f t="shared" ref="C6:C19" si="0">D6/B6*10000</f>
        <v>107.69230769230769</v>
      </c>
      <c r="D6" s="556">
        <f t="shared" ref="D6:D20" si="1">SUM(G6:T6)</f>
        <v>14</v>
      </c>
      <c r="E6" s="556">
        <v>8</v>
      </c>
      <c r="F6" s="485">
        <v>31527.9</v>
      </c>
      <c r="G6" s="556" t="s">
        <v>362</v>
      </c>
      <c r="H6" s="556" t="s">
        <v>362</v>
      </c>
      <c r="I6" s="556" t="s">
        <v>362</v>
      </c>
      <c r="J6" s="556" t="s">
        <v>362</v>
      </c>
      <c r="K6" s="556" t="s">
        <v>362</v>
      </c>
      <c r="L6" s="556" t="s">
        <v>362</v>
      </c>
      <c r="M6" s="556">
        <v>5</v>
      </c>
      <c r="N6" s="556">
        <v>2</v>
      </c>
      <c r="O6" s="556">
        <v>5</v>
      </c>
      <c r="P6" s="556">
        <v>2</v>
      </c>
      <c r="Q6" s="556" t="s">
        <v>362</v>
      </c>
      <c r="R6" s="556" t="s">
        <v>362</v>
      </c>
      <c r="S6" s="556" t="s">
        <v>362</v>
      </c>
      <c r="T6" s="556" t="s">
        <v>362</v>
      </c>
      <c r="U6" s="557"/>
    </row>
    <row r="7" spans="1:21" s="555" customFormat="1">
      <c r="A7" s="47" t="s">
        <v>53</v>
      </c>
      <c r="B7" s="526">
        <v>1008</v>
      </c>
      <c r="C7" s="386">
        <f t="shared" si="0"/>
        <v>59.523809523809518</v>
      </c>
      <c r="D7" s="556">
        <f t="shared" si="1"/>
        <v>6</v>
      </c>
      <c r="E7" s="556">
        <v>6</v>
      </c>
      <c r="F7" s="485">
        <v>16000</v>
      </c>
      <c r="G7" s="556" t="s">
        <v>362</v>
      </c>
      <c r="H7" s="556" t="s">
        <v>362</v>
      </c>
      <c r="I7" s="556" t="s">
        <v>362</v>
      </c>
      <c r="J7" s="556" t="s">
        <v>362</v>
      </c>
      <c r="K7" s="556" t="s">
        <v>362</v>
      </c>
      <c r="L7" s="556" t="s">
        <v>362</v>
      </c>
      <c r="M7" s="556">
        <v>4</v>
      </c>
      <c r="N7" s="556">
        <v>2</v>
      </c>
      <c r="O7" s="556"/>
      <c r="P7" s="556" t="s">
        <v>362</v>
      </c>
      <c r="Q7" s="558" t="s">
        <v>362</v>
      </c>
      <c r="R7" s="558" t="s">
        <v>362</v>
      </c>
      <c r="S7" s="558" t="s">
        <v>362</v>
      </c>
      <c r="T7" s="558" t="s">
        <v>362</v>
      </c>
      <c r="U7" s="557"/>
    </row>
    <row r="8" spans="1:21" s="555" customFormat="1">
      <c r="A8" s="47" t="s">
        <v>54</v>
      </c>
      <c r="B8" s="526">
        <v>669</v>
      </c>
      <c r="C8" s="386">
        <f t="shared" si="0"/>
        <v>104.6337817638266</v>
      </c>
      <c r="D8" s="556">
        <f t="shared" si="1"/>
        <v>7</v>
      </c>
      <c r="E8" s="556">
        <v>0</v>
      </c>
      <c r="F8" s="485">
        <v>10700</v>
      </c>
      <c r="G8" s="556" t="s">
        <v>362</v>
      </c>
      <c r="H8" s="556" t="s">
        <v>362</v>
      </c>
      <c r="I8" s="556" t="s">
        <v>362</v>
      </c>
      <c r="J8" s="556" t="s">
        <v>362</v>
      </c>
      <c r="K8" s="556" t="s">
        <v>362</v>
      </c>
      <c r="L8" s="556" t="s">
        <v>362</v>
      </c>
      <c r="M8" s="556">
        <v>1</v>
      </c>
      <c r="N8" s="556" t="s">
        <v>362</v>
      </c>
      <c r="O8" s="556">
        <v>5</v>
      </c>
      <c r="P8" s="556">
        <v>1</v>
      </c>
      <c r="Q8" s="556" t="s">
        <v>362</v>
      </c>
      <c r="R8" s="556" t="s">
        <v>362</v>
      </c>
      <c r="S8" s="556" t="s">
        <v>362</v>
      </c>
      <c r="T8" s="556" t="s">
        <v>362</v>
      </c>
      <c r="U8" s="557"/>
    </row>
    <row r="9" spans="1:21" s="555" customFormat="1">
      <c r="A9" s="47" t="s">
        <v>55</v>
      </c>
      <c r="B9" s="526">
        <v>757</v>
      </c>
      <c r="C9" s="386">
        <f t="shared" si="0"/>
        <v>92.470277410832239</v>
      </c>
      <c r="D9" s="556">
        <f t="shared" si="1"/>
        <v>7</v>
      </c>
      <c r="E9" s="556">
        <v>1</v>
      </c>
      <c r="F9" s="485">
        <v>20300</v>
      </c>
      <c r="G9" s="556" t="s">
        <v>362</v>
      </c>
      <c r="H9" s="556" t="s">
        <v>362</v>
      </c>
      <c r="I9" s="556">
        <v>2</v>
      </c>
      <c r="J9" s="556" t="s">
        <v>362</v>
      </c>
      <c r="K9" s="556" t="s">
        <v>362</v>
      </c>
      <c r="L9" s="556" t="s">
        <v>362</v>
      </c>
      <c r="M9" s="556">
        <v>1</v>
      </c>
      <c r="N9" s="556">
        <v>1</v>
      </c>
      <c r="O9" s="556">
        <v>1</v>
      </c>
      <c r="P9" s="556">
        <v>1</v>
      </c>
      <c r="Q9" s="558" t="s">
        <v>362</v>
      </c>
      <c r="R9" s="558" t="s">
        <v>362</v>
      </c>
      <c r="S9" s="558" t="s">
        <v>362</v>
      </c>
      <c r="T9" s="556">
        <v>1</v>
      </c>
      <c r="U9" s="557"/>
    </row>
    <row r="10" spans="1:21" s="555" customFormat="1">
      <c r="A10" s="47" t="s">
        <v>56</v>
      </c>
      <c r="B10" s="526">
        <v>952</v>
      </c>
      <c r="C10" s="386">
        <f t="shared" si="0"/>
        <v>42.016806722689076</v>
      </c>
      <c r="D10" s="556">
        <f t="shared" si="1"/>
        <v>4</v>
      </c>
      <c r="E10" s="556">
        <v>2</v>
      </c>
      <c r="F10" s="485">
        <v>24000</v>
      </c>
      <c r="G10" s="556" t="s">
        <v>362</v>
      </c>
      <c r="H10" s="556" t="s">
        <v>362</v>
      </c>
      <c r="I10" s="556"/>
      <c r="J10" s="556" t="s">
        <v>362</v>
      </c>
      <c r="K10" s="556" t="s">
        <v>362</v>
      </c>
      <c r="L10" s="556" t="s">
        <v>362</v>
      </c>
      <c r="M10" s="556">
        <v>2</v>
      </c>
      <c r="N10" s="556">
        <v>1</v>
      </c>
      <c r="O10" s="556">
        <v>1</v>
      </c>
      <c r="P10" s="556" t="s">
        <v>362</v>
      </c>
      <c r="Q10" s="556" t="s">
        <v>362</v>
      </c>
      <c r="R10" s="556" t="s">
        <v>362</v>
      </c>
      <c r="S10" s="556" t="s">
        <v>362</v>
      </c>
      <c r="T10" s="556" t="s">
        <v>362</v>
      </c>
      <c r="U10" s="557"/>
    </row>
    <row r="11" spans="1:21" s="555" customFormat="1">
      <c r="A11" s="47" t="s">
        <v>57</v>
      </c>
      <c r="B11" s="526">
        <v>1376</v>
      </c>
      <c r="C11" s="386">
        <f t="shared" si="0"/>
        <v>101.74418604651163</v>
      </c>
      <c r="D11" s="556">
        <f t="shared" si="1"/>
        <v>14</v>
      </c>
      <c r="E11" s="556">
        <v>16</v>
      </c>
      <c r="F11" s="485">
        <v>26934.7</v>
      </c>
      <c r="G11" s="556">
        <v>1</v>
      </c>
      <c r="H11" s="556" t="s">
        <v>362</v>
      </c>
      <c r="I11" s="556"/>
      <c r="J11" s="556" t="s">
        <v>362</v>
      </c>
      <c r="K11" s="556" t="s">
        <v>362</v>
      </c>
      <c r="L11" s="556">
        <v>1</v>
      </c>
      <c r="M11" s="556">
        <v>3</v>
      </c>
      <c r="N11" s="556">
        <v>3</v>
      </c>
      <c r="O11" s="556">
        <v>5</v>
      </c>
      <c r="P11" s="556" t="s">
        <v>362</v>
      </c>
      <c r="Q11" s="558" t="s">
        <v>362</v>
      </c>
      <c r="R11" s="558" t="s">
        <v>362</v>
      </c>
      <c r="S11" s="558" t="s">
        <v>362</v>
      </c>
      <c r="T11" s="556">
        <v>1</v>
      </c>
      <c r="U11" s="557"/>
    </row>
    <row r="12" spans="1:21" s="555" customFormat="1">
      <c r="A12" s="47" t="s">
        <v>58</v>
      </c>
      <c r="B12" s="526">
        <v>1491</v>
      </c>
      <c r="C12" s="386">
        <f t="shared" si="0"/>
        <v>73.775989268947015</v>
      </c>
      <c r="D12" s="556">
        <f t="shared" si="1"/>
        <v>11</v>
      </c>
      <c r="E12" s="556">
        <v>10</v>
      </c>
      <c r="F12" s="485">
        <v>10660</v>
      </c>
      <c r="G12" s="556">
        <v>1</v>
      </c>
      <c r="H12" s="556" t="s">
        <v>362</v>
      </c>
      <c r="I12" s="556">
        <v>2</v>
      </c>
      <c r="J12" s="556" t="s">
        <v>362</v>
      </c>
      <c r="K12" s="556" t="s">
        <v>362</v>
      </c>
      <c r="L12" s="556" t="s">
        <v>362</v>
      </c>
      <c r="M12" s="556">
        <v>1</v>
      </c>
      <c r="N12" s="556">
        <v>3</v>
      </c>
      <c r="O12" s="556">
        <v>2</v>
      </c>
      <c r="P12" s="556" t="s">
        <v>362</v>
      </c>
      <c r="Q12" s="556" t="s">
        <v>362</v>
      </c>
      <c r="R12" s="556" t="s">
        <v>362</v>
      </c>
      <c r="S12" s="556" t="s">
        <v>362</v>
      </c>
      <c r="T12" s="556">
        <v>2</v>
      </c>
      <c r="U12" s="557"/>
    </row>
    <row r="13" spans="1:21" s="555" customFormat="1">
      <c r="A13" s="47" t="s">
        <v>59</v>
      </c>
      <c r="B13" s="526">
        <v>1511</v>
      </c>
      <c r="C13" s="386">
        <f t="shared" si="0"/>
        <v>59.563203176704171</v>
      </c>
      <c r="D13" s="556">
        <f t="shared" si="1"/>
        <v>9</v>
      </c>
      <c r="E13" s="559">
        <v>9</v>
      </c>
      <c r="F13" s="488">
        <v>46000</v>
      </c>
      <c r="G13" s="559" t="s">
        <v>362</v>
      </c>
      <c r="H13" s="556" t="s">
        <v>362</v>
      </c>
      <c r="I13" s="559"/>
      <c r="J13" s="556" t="s">
        <v>362</v>
      </c>
      <c r="K13" s="556" t="s">
        <v>362</v>
      </c>
      <c r="L13" s="559" t="s">
        <v>362</v>
      </c>
      <c r="M13" s="559">
        <v>4</v>
      </c>
      <c r="N13" s="559">
        <v>1</v>
      </c>
      <c r="O13" s="559">
        <v>1</v>
      </c>
      <c r="P13" s="559">
        <v>2</v>
      </c>
      <c r="Q13" s="558" t="s">
        <v>362</v>
      </c>
      <c r="R13" s="558" t="s">
        <v>362</v>
      </c>
      <c r="S13" s="558" t="s">
        <v>362</v>
      </c>
      <c r="T13" s="556">
        <v>1</v>
      </c>
    </row>
    <row r="14" spans="1:21" s="555" customFormat="1">
      <c r="A14" s="47" t="s">
        <v>60</v>
      </c>
      <c r="B14" s="526">
        <v>1210</v>
      </c>
      <c r="C14" s="386">
        <f t="shared" si="0"/>
        <v>41.32231404958678</v>
      </c>
      <c r="D14" s="556">
        <f t="shared" si="1"/>
        <v>5</v>
      </c>
      <c r="E14" s="559">
        <v>2</v>
      </c>
      <c r="F14" s="488">
        <v>5350</v>
      </c>
      <c r="G14" s="559" t="s">
        <v>362</v>
      </c>
      <c r="H14" s="556" t="s">
        <v>362</v>
      </c>
      <c r="I14" s="559"/>
      <c r="J14" s="556" t="s">
        <v>362</v>
      </c>
      <c r="K14" s="556" t="s">
        <v>362</v>
      </c>
      <c r="L14" s="559">
        <v>1</v>
      </c>
      <c r="M14" s="559">
        <v>1</v>
      </c>
      <c r="N14" s="559" t="s">
        <v>362</v>
      </c>
      <c r="O14" s="559">
        <v>1</v>
      </c>
      <c r="P14" s="559">
        <v>2</v>
      </c>
      <c r="Q14" s="556" t="s">
        <v>362</v>
      </c>
      <c r="R14" s="556" t="s">
        <v>362</v>
      </c>
      <c r="S14" s="556" t="s">
        <v>362</v>
      </c>
      <c r="T14" s="556" t="s">
        <v>362</v>
      </c>
    </row>
    <row r="15" spans="1:21" s="555" customFormat="1">
      <c r="A15" s="47" t="s">
        <v>61</v>
      </c>
      <c r="B15" s="526">
        <v>1429</v>
      </c>
      <c r="C15" s="386">
        <f t="shared" si="0"/>
        <v>20.993701889433169</v>
      </c>
      <c r="D15" s="556">
        <f t="shared" si="1"/>
        <v>3</v>
      </c>
      <c r="E15" s="559">
        <v>2</v>
      </c>
      <c r="F15" s="488">
        <v>2500</v>
      </c>
      <c r="G15" s="559" t="s">
        <v>362</v>
      </c>
      <c r="H15" s="556" t="s">
        <v>362</v>
      </c>
      <c r="I15" s="559"/>
      <c r="J15" s="556" t="s">
        <v>362</v>
      </c>
      <c r="K15" s="556" t="s">
        <v>362</v>
      </c>
      <c r="L15" s="559" t="s">
        <v>362</v>
      </c>
      <c r="M15" s="559"/>
      <c r="N15" s="559">
        <v>2</v>
      </c>
      <c r="O15" s="559"/>
      <c r="P15" s="559" t="s">
        <v>362</v>
      </c>
      <c r="Q15" s="558" t="s">
        <v>362</v>
      </c>
      <c r="R15" s="558" t="s">
        <v>362</v>
      </c>
      <c r="S15" s="558" t="s">
        <v>362</v>
      </c>
      <c r="T15" s="556">
        <v>1</v>
      </c>
    </row>
    <row r="16" spans="1:21" s="555" customFormat="1">
      <c r="A16" s="47" t="s">
        <v>62</v>
      </c>
      <c r="B16" s="526">
        <v>1467</v>
      </c>
      <c r="C16" s="386">
        <f t="shared" si="0"/>
        <v>27.266530334014998</v>
      </c>
      <c r="D16" s="556">
        <f t="shared" si="1"/>
        <v>4</v>
      </c>
      <c r="E16" s="559">
        <v>3</v>
      </c>
      <c r="F16" s="488">
        <v>5291</v>
      </c>
      <c r="G16" s="559" t="s">
        <v>362</v>
      </c>
      <c r="H16" s="556" t="s">
        <v>362</v>
      </c>
      <c r="I16" s="559"/>
      <c r="J16" s="556" t="s">
        <v>362</v>
      </c>
      <c r="K16" s="556" t="s">
        <v>362</v>
      </c>
      <c r="L16" s="559" t="s">
        <v>362</v>
      </c>
      <c r="M16" s="559">
        <v>1</v>
      </c>
      <c r="N16" s="559" t="s">
        <v>362</v>
      </c>
      <c r="O16" s="559">
        <v>1</v>
      </c>
      <c r="P16" s="559">
        <v>2</v>
      </c>
      <c r="Q16" s="556" t="s">
        <v>362</v>
      </c>
      <c r="R16" s="556" t="s">
        <v>362</v>
      </c>
      <c r="S16" s="556" t="s">
        <v>362</v>
      </c>
      <c r="T16" s="556" t="s">
        <v>362</v>
      </c>
    </row>
    <row r="17" spans="1:20" s="555" customFormat="1">
      <c r="A17" s="47" t="s">
        <v>63</v>
      </c>
      <c r="B17" s="526">
        <v>3744</v>
      </c>
      <c r="C17" s="386">
        <f t="shared" si="0"/>
        <v>24.03846153846154</v>
      </c>
      <c r="D17" s="556">
        <f t="shared" si="1"/>
        <v>9</v>
      </c>
      <c r="E17" s="559">
        <v>8</v>
      </c>
      <c r="F17" s="488">
        <v>15000</v>
      </c>
      <c r="G17" s="559" t="s">
        <v>362</v>
      </c>
      <c r="H17" s="556" t="s">
        <v>362</v>
      </c>
      <c r="I17" s="559"/>
      <c r="J17" s="556" t="s">
        <v>362</v>
      </c>
      <c r="K17" s="556" t="s">
        <v>362</v>
      </c>
      <c r="L17" s="559">
        <v>1</v>
      </c>
      <c r="M17" s="559">
        <v>3</v>
      </c>
      <c r="N17" s="559">
        <v>1</v>
      </c>
      <c r="O17" s="559"/>
      <c r="P17" s="559">
        <v>3</v>
      </c>
      <c r="Q17" s="558" t="s">
        <v>362</v>
      </c>
      <c r="R17" s="558" t="s">
        <v>362</v>
      </c>
      <c r="S17" s="558" t="s">
        <v>362</v>
      </c>
      <c r="T17" s="556">
        <v>1</v>
      </c>
    </row>
    <row r="18" spans="1:20" s="555" customFormat="1">
      <c r="A18" s="47" t="s">
        <v>64</v>
      </c>
      <c r="B18" s="526">
        <v>9549</v>
      </c>
      <c r="C18" s="386">
        <f t="shared" si="0"/>
        <v>100.53408733898837</v>
      </c>
      <c r="D18" s="556">
        <f t="shared" si="1"/>
        <v>96</v>
      </c>
      <c r="E18" s="559">
        <v>87</v>
      </c>
      <c r="F18" s="488">
        <v>209895</v>
      </c>
      <c r="G18" s="559">
        <v>2</v>
      </c>
      <c r="H18" s="556" t="s">
        <v>362</v>
      </c>
      <c r="I18" s="559">
        <v>1</v>
      </c>
      <c r="J18" s="556" t="s">
        <v>362</v>
      </c>
      <c r="K18" s="556" t="s">
        <v>362</v>
      </c>
      <c r="L18" s="559">
        <v>6</v>
      </c>
      <c r="M18" s="559">
        <v>35</v>
      </c>
      <c r="N18" s="559">
        <v>24</v>
      </c>
      <c r="O18" s="559">
        <v>8</v>
      </c>
      <c r="P18" s="559">
        <v>6</v>
      </c>
      <c r="Q18" s="556" t="s">
        <v>362</v>
      </c>
      <c r="R18" s="558" t="s">
        <v>362</v>
      </c>
      <c r="S18" s="559">
        <v>4</v>
      </c>
      <c r="T18" s="556">
        <v>10</v>
      </c>
    </row>
    <row r="19" spans="1:20" s="555" customFormat="1">
      <c r="A19" s="47" t="s">
        <v>65</v>
      </c>
      <c r="B19" s="526">
        <v>1873</v>
      </c>
      <c r="C19" s="386">
        <f t="shared" si="0"/>
        <v>64.068339562199682</v>
      </c>
      <c r="D19" s="556">
        <f t="shared" si="1"/>
        <v>12</v>
      </c>
      <c r="E19" s="559">
        <v>10</v>
      </c>
      <c r="F19" s="488">
        <v>12900</v>
      </c>
      <c r="G19" s="559" t="s">
        <v>362</v>
      </c>
      <c r="H19" s="556" t="s">
        <v>362</v>
      </c>
      <c r="I19" s="559">
        <v>2</v>
      </c>
      <c r="J19" s="556" t="s">
        <v>362</v>
      </c>
      <c r="K19" s="556" t="s">
        <v>362</v>
      </c>
      <c r="L19" s="559">
        <v>2</v>
      </c>
      <c r="M19" s="559">
        <v>5</v>
      </c>
      <c r="N19" s="559" t="s">
        <v>362</v>
      </c>
      <c r="O19" s="559">
        <v>3</v>
      </c>
      <c r="P19" s="559" t="s">
        <v>362</v>
      </c>
      <c r="Q19" s="558" t="s">
        <v>362</v>
      </c>
      <c r="R19" s="558" t="s">
        <v>362</v>
      </c>
      <c r="S19" s="558" t="s">
        <v>362</v>
      </c>
      <c r="T19" s="556" t="s">
        <v>362</v>
      </c>
    </row>
    <row r="20" spans="1:20" s="555" customFormat="1">
      <c r="A20" s="47" t="s">
        <v>508</v>
      </c>
      <c r="B20" s="556" t="s">
        <v>362</v>
      </c>
      <c r="C20" s="560" t="s">
        <v>362</v>
      </c>
      <c r="D20" s="561">
        <f t="shared" si="1"/>
        <v>0</v>
      </c>
      <c r="E20" s="562">
        <v>12</v>
      </c>
      <c r="F20" s="495" t="s">
        <v>362</v>
      </c>
      <c r="G20" s="562" t="s">
        <v>362</v>
      </c>
      <c r="H20" s="561" t="s">
        <v>362</v>
      </c>
      <c r="I20" s="561" t="s">
        <v>362</v>
      </c>
      <c r="J20" s="561" t="s">
        <v>362</v>
      </c>
      <c r="K20" s="561" t="s">
        <v>362</v>
      </c>
      <c r="L20" s="561" t="s">
        <v>362</v>
      </c>
      <c r="M20" s="561" t="s">
        <v>362</v>
      </c>
      <c r="N20" s="561" t="s">
        <v>362</v>
      </c>
      <c r="O20" s="556" t="s">
        <v>362</v>
      </c>
      <c r="P20" s="556" t="s">
        <v>362</v>
      </c>
      <c r="Q20" s="556" t="s">
        <v>362</v>
      </c>
      <c r="R20" s="556" t="s">
        <v>362</v>
      </c>
      <c r="S20" s="556" t="s">
        <v>362</v>
      </c>
      <c r="T20" s="556" t="s">
        <v>362</v>
      </c>
    </row>
    <row r="21" spans="1:20" s="555" customFormat="1">
      <c r="A21" s="563" t="s">
        <v>140</v>
      </c>
      <c r="B21" s="564">
        <f>SUM(B5:B19)</f>
        <v>29389</v>
      </c>
      <c r="C21" s="560">
        <f>D21/B21*10000</f>
        <v>74.177413317908062</v>
      </c>
      <c r="D21" s="561">
        <f>SUM(D5:D19)</f>
        <v>218</v>
      </c>
      <c r="E21" s="562">
        <f>SUM(E5:E20)</f>
        <v>184</v>
      </c>
      <c r="F21" s="565">
        <f>SUM(F5:F20)</f>
        <v>491709.2</v>
      </c>
      <c r="G21" s="562">
        <f>SUM(G5:G19)</f>
        <v>4</v>
      </c>
      <c r="H21" s="562">
        <f>SUM(H5:H19)</f>
        <v>0</v>
      </c>
      <c r="I21" s="562">
        <f t="shared" ref="I21:T21" si="2">SUM(I5:I19)</f>
        <v>7</v>
      </c>
      <c r="J21" s="562">
        <f t="shared" si="2"/>
        <v>0</v>
      </c>
      <c r="K21" s="562">
        <f t="shared" si="2"/>
        <v>0</v>
      </c>
      <c r="L21" s="562">
        <f t="shared" si="2"/>
        <v>11</v>
      </c>
      <c r="M21" s="562">
        <f t="shared" si="2"/>
        <v>70</v>
      </c>
      <c r="N21" s="562">
        <f t="shared" si="2"/>
        <v>41</v>
      </c>
      <c r="O21" s="566">
        <f t="shared" si="2"/>
        <v>39</v>
      </c>
      <c r="P21" s="566">
        <f t="shared" si="2"/>
        <v>25</v>
      </c>
      <c r="Q21" s="566">
        <f t="shared" si="2"/>
        <v>0</v>
      </c>
      <c r="R21" s="566">
        <f t="shared" si="2"/>
        <v>0</v>
      </c>
      <c r="S21" s="566">
        <f t="shared" si="2"/>
        <v>4</v>
      </c>
      <c r="T21" s="566">
        <f t="shared" si="2"/>
        <v>17</v>
      </c>
    </row>
  </sheetData>
  <mergeCells count="19">
    <mergeCell ref="R3:R4"/>
    <mergeCell ref="S3:S4"/>
    <mergeCell ref="T3:T4"/>
    <mergeCell ref="L3:L4"/>
    <mergeCell ref="M3:M4"/>
    <mergeCell ref="N3:N4"/>
    <mergeCell ref="O3:O4"/>
    <mergeCell ref="P3:P4"/>
    <mergeCell ref="Q3:Q4"/>
    <mergeCell ref="A1:T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H58"/>
  <sheetViews>
    <sheetView topLeftCell="A34" workbookViewId="0">
      <selection activeCell="E13" sqref="E13"/>
    </sheetView>
  </sheetViews>
  <sheetFormatPr defaultRowHeight="12.75"/>
  <cols>
    <col min="1" max="1" width="16.42578125" style="42" customWidth="1"/>
    <col min="2" max="2" width="12.140625" style="43" customWidth="1"/>
    <col min="3" max="3" width="14.42578125" style="43" customWidth="1"/>
    <col min="4" max="5" width="12.42578125" style="43" customWidth="1"/>
    <col min="6" max="7" width="12" style="43" customWidth="1"/>
    <col min="8" max="256" width="9.140625" style="42"/>
    <col min="257" max="257" width="16.42578125" style="42" customWidth="1"/>
    <col min="258" max="258" width="12.140625" style="42" customWidth="1"/>
    <col min="259" max="259" width="14.42578125" style="42" customWidth="1"/>
    <col min="260" max="261" width="12.42578125" style="42" customWidth="1"/>
    <col min="262" max="263" width="12" style="42" customWidth="1"/>
    <col min="264" max="512" width="9.140625" style="42"/>
    <col min="513" max="513" width="16.42578125" style="42" customWidth="1"/>
    <col min="514" max="514" width="12.140625" style="42" customWidth="1"/>
    <col min="515" max="515" width="14.42578125" style="42" customWidth="1"/>
    <col min="516" max="517" width="12.42578125" style="42" customWidth="1"/>
    <col min="518" max="519" width="12" style="42" customWidth="1"/>
    <col min="520" max="768" width="9.140625" style="42"/>
    <col min="769" max="769" width="16.42578125" style="42" customWidth="1"/>
    <col min="770" max="770" width="12.140625" style="42" customWidth="1"/>
    <col min="771" max="771" width="14.42578125" style="42" customWidth="1"/>
    <col min="772" max="773" width="12.42578125" style="42" customWidth="1"/>
    <col min="774" max="775" width="12" style="42" customWidth="1"/>
    <col min="776" max="1024" width="9.140625" style="42"/>
    <col min="1025" max="1025" width="16.42578125" style="42" customWidth="1"/>
    <col min="1026" max="1026" width="12.140625" style="42" customWidth="1"/>
    <col min="1027" max="1027" width="14.42578125" style="42" customWidth="1"/>
    <col min="1028" max="1029" width="12.42578125" style="42" customWidth="1"/>
    <col min="1030" max="1031" width="12" style="42" customWidth="1"/>
    <col min="1032" max="1280" width="9.140625" style="42"/>
    <col min="1281" max="1281" width="16.42578125" style="42" customWidth="1"/>
    <col min="1282" max="1282" width="12.140625" style="42" customWidth="1"/>
    <col min="1283" max="1283" width="14.42578125" style="42" customWidth="1"/>
    <col min="1284" max="1285" width="12.42578125" style="42" customWidth="1"/>
    <col min="1286" max="1287" width="12" style="42" customWidth="1"/>
    <col min="1288" max="1536" width="9.140625" style="42"/>
    <col min="1537" max="1537" width="16.42578125" style="42" customWidth="1"/>
    <col min="1538" max="1538" width="12.140625" style="42" customWidth="1"/>
    <col min="1539" max="1539" width="14.42578125" style="42" customWidth="1"/>
    <col min="1540" max="1541" width="12.42578125" style="42" customWidth="1"/>
    <col min="1542" max="1543" width="12" style="42" customWidth="1"/>
    <col min="1544" max="1792" width="9.140625" style="42"/>
    <col min="1793" max="1793" width="16.42578125" style="42" customWidth="1"/>
    <col min="1794" max="1794" width="12.140625" style="42" customWidth="1"/>
    <col min="1795" max="1795" width="14.42578125" style="42" customWidth="1"/>
    <col min="1796" max="1797" width="12.42578125" style="42" customWidth="1"/>
    <col min="1798" max="1799" width="12" style="42" customWidth="1"/>
    <col min="1800" max="2048" width="9.140625" style="42"/>
    <col min="2049" max="2049" width="16.42578125" style="42" customWidth="1"/>
    <col min="2050" max="2050" width="12.140625" style="42" customWidth="1"/>
    <col min="2051" max="2051" width="14.42578125" style="42" customWidth="1"/>
    <col min="2052" max="2053" width="12.42578125" style="42" customWidth="1"/>
    <col min="2054" max="2055" width="12" style="42" customWidth="1"/>
    <col min="2056" max="2304" width="9.140625" style="42"/>
    <col min="2305" max="2305" width="16.42578125" style="42" customWidth="1"/>
    <col min="2306" max="2306" width="12.140625" style="42" customWidth="1"/>
    <col min="2307" max="2307" width="14.42578125" style="42" customWidth="1"/>
    <col min="2308" max="2309" width="12.42578125" style="42" customWidth="1"/>
    <col min="2310" max="2311" width="12" style="42" customWidth="1"/>
    <col min="2312" max="2560" width="9.140625" style="42"/>
    <col min="2561" max="2561" width="16.42578125" style="42" customWidth="1"/>
    <col min="2562" max="2562" width="12.140625" style="42" customWidth="1"/>
    <col min="2563" max="2563" width="14.42578125" style="42" customWidth="1"/>
    <col min="2564" max="2565" width="12.42578125" style="42" customWidth="1"/>
    <col min="2566" max="2567" width="12" style="42" customWidth="1"/>
    <col min="2568" max="2816" width="9.140625" style="42"/>
    <col min="2817" max="2817" width="16.42578125" style="42" customWidth="1"/>
    <col min="2818" max="2818" width="12.140625" style="42" customWidth="1"/>
    <col min="2819" max="2819" width="14.42578125" style="42" customWidth="1"/>
    <col min="2820" max="2821" width="12.42578125" style="42" customWidth="1"/>
    <col min="2822" max="2823" width="12" style="42" customWidth="1"/>
    <col min="2824" max="3072" width="9.140625" style="42"/>
    <col min="3073" max="3073" width="16.42578125" style="42" customWidth="1"/>
    <col min="3074" max="3074" width="12.140625" style="42" customWidth="1"/>
    <col min="3075" max="3075" width="14.42578125" style="42" customWidth="1"/>
    <col min="3076" max="3077" width="12.42578125" style="42" customWidth="1"/>
    <col min="3078" max="3079" width="12" style="42" customWidth="1"/>
    <col min="3080" max="3328" width="9.140625" style="42"/>
    <col min="3329" max="3329" width="16.42578125" style="42" customWidth="1"/>
    <col min="3330" max="3330" width="12.140625" style="42" customWidth="1"/>
    <col min="3331" max="3331" width="14.42578125" style="42" customWidth="1"/>
    <col min="3332" max="3333" width="12.42578125" style="42" customWidth="1"/>
    <col min="3334" max="3335" width="12" style="42" customWidth="1"/>
    <col min="3336" max="3584" width="9.140625" style="42"/>
    <col min="3585" max="3585" width="16.42578125" style="42" customWidth="1"/>
    <col min="3586" max="3586" width="12.140625" style="42" customWidth="1"/>
    <col min="3587" max="3587" width="14.42578125" style="42" customWidth="1"/>
    <col min="3588" max="3589" width="12.42578125" style="42" customWidth="1"/>
    <col min="3590" max="3591" width="12" style="42" customWidth="1"/>
    <col min="3592" max="3840" width="9.140625" style="42"/>
    <col min="3841" max="3841" width="16.42578125" style="42" customWidth="1"/>
    <col min="3842" max="3842" width="12.140625" style="42" customWidth="1"/>
    <col min="3843" max="3843" width="14.42578125" style="42" customWidth="1"/>
    <col min="3844" max="3845" width="12.42578125" style="42" customWidth="1"/>
    <col min="3846" max="3847" width="12" style="42" customWidth="1"/>
    <col min="3848" max="4096" width="9.140625" style="42"/>
    <col min="4097" max="4097" width="16.42578125" style="42" customWidth="1"/>
    <col min="4098" max="4098" width="12.140625" style="42" customWidth="1"/>
    <col min="4099" max="4099" width="14.42578125" style="42" customWidth="1"/>
    <col min="4100" max="4101" width="12.42578125" style="42" customWidth="1"/>
    <col min="4102" max="4103" width="12" style="42" customWidth="1"/>
    <col min="4104" max="4352" width="9.140625" style="42"/>
    <col min="4353" max="4353" width="16.42578125" style="42" customWidth="1"/>
    <col min="4354" max="4354" width="12.140625" style="42" customWidth="1"/>
    <col min="4355" max="4355" width="14.42578125" style="42" customWidth="1"/>
    <col min="4356" max="4357" width="12.42578125" style="42" customWidth="1"/>
    <col min="4358" max="4359" width="12" style="42" customWidth="1"/>
    <col min="4360" max="4608" width="9.140625" style="42"/>
    <col min="4609" max="4609" width="16.42578125" style="42" customWidth="1"/>
    <col min="4610" max="4610" width="12.140625" style="42" customWidth="1"/>
    <col min="4611" max="4611" width="14.42578125" style="42" customWidth="1"/>
    <col min="4612" max="4613" width="12.42578125" style="42" customWidth="1"/>
    <col min="4614" max="4615" width="12" style="42" customWidth="1"/>
    <col min="4616" max="4864" width="9.140625" style="42"/>
    <col min="4865" max="4865" width="16.42578125" style="42" customWidth="1"/>
    <col min="4866" max="4866" width="12.140625" style="42" customWidth="1"/>
    <col min="4867" max="4867" width="14.42578125" style="42" customWidth="1"/>
    <col min="4868" max="4869" width="12.42578125" style="42" customWidth="1"/>
    <col min="4870" max="4871" width="12" style="42" customWidth="1"/>
    <col min="4872" max="5120" width="9.140625" style="42"/>
    <col min="5121" max="5121" width="16.42578125" style="42" customWidth="1"/>
    <col min="5122" max="5122" width="12.140625" style="42" customWidth="1"/>
    <col min="5123" max="5123" width="14.42578125" style="42" customWidth="1"/>
    <col min="5124" max="5125" width="12.42578125" style="42" customWidth="1"/>
    <col min="5126" max="5127" width="12" style="42" customWidth="1"/>
    <col min="5128" max="5376" width="9.140625" style="42"/>
    <col min="5377" max="5377" width="16.42578125" style="42" customWidth="1"/>
    <col min="5378" max="5378" width="12.140625" style="42" customWidth="1"/>
    <col min="5379" max="5379" width="14.42578125" style="42" customWidth="1"/>
    <col min="5380" max="5381" width="12.42578125" style="42" customWidth="1"/>
    <col min="5382" max="5383" width="12" style="42" customWidth="1"/>
    <col min="5384" max="5632" width="9.140625" style="42"/>
    <col min="5633" max="5633" width="16.42578125" style="42" customWidth="1"/>
    <col min="5634" max="5634" width="12.140625" style="42" customWidth="1"/>
    <col min="5635" max="5635" width="14.42578125" style="42" customWidth="1"/>
    <col min="5636" max="5637" width="12.42578125" style="42" customWidth="1"/>
    <col min="5638" max="5639" width="12" style="42" customWidth="1"/>
    <col min="5640" max="5888" width="9.140625" style="42"/>
    <col min="5889" max="5889" width="16.42578125" style="42" customWidth="1"/>
    <col min="5890" max="5890" width="12.140625" style="42" customWidth="1"/>
    <col min="5891" max="5891" width="14.42578125" style="42" customWidth="1"/>
    <col min="5892" max="5893" width="12.42578125" style="42" customWidth="1"/>
    <col min="5894" max="5895" width="12" style="42" customWidth="1"/>
    <col min="5896" max="6144" width="9.140625" style="42"/>
    <col min="6145" max="6145" width="16.42578125" style="42" customWidth="1"/>
    <col min="6146" max="6146" width="12.140625" style="42" customWidth="1"/>
    <col min="6147" max="6147" width="14.42578125" style="42" customWidth="1"/>
    <col min="6148" max="6149" width="12.42578125" style="42" customWidth="1"/>
    <col min="6150" max="6151" width="12" style="42" customWidth="1"/>
    <col min="6152" max="6400" width="9.140625" style="42"/>
    <col min="6401" max="6401" width="16.42578125" style="42" customWidth="1"/>
    <col min="6402" max="6402" width="12.140625" style="42" customWidth="1"/>
    <col min="6403" max="6403" width="14.42578125" style="42" customWidth="1"/>
    <col min="6404" max="6405" width="12.42578125" style="42" customWidth="1"/>
    <col min="6406" max="6407" width="12" style="42" customWidth="1"/>
    <col min="6408" max="6656" width="9.140625" style="42"/>
    <col min="6657" max="6657" width="16.42578125" style="42" customWidth="1"/>
    <col min="6658" max="6658" width="12.140625" style="42" customWidth="1"/>
    <col min="6659" max="6659" width="14.42578125" style="42" customWidth="1"/>
    <col min="6660" max="6661" width="12.42578125" style="42" customWidth="1"/>
    <col min="6662" max="6663" width="12" style="42" customWidth="1"/>
    <col min="6664" max="6912" width="9.140625" style="42"/>
    <col min="6913" max="6913" width="16.42578125" style="42" customWidth="1"/>
    <col min="6914" max="6914" width="12.140625" style="42" customWidth="1"/>
    <col min="6915" max="6915" width="14.42578125" style="42" customWidth="1"/>
    <col min="6916" max="6917" width="12.42578125" style="42" customWidth="1"/>
    <col min="6918" max="6919" width="12" style="42" customWidth="1"/>
    <col min="6920" max="7168" width="9.140625" style="42"/>
    <col min="7169" max="7169" width="16.42578125" style="42" customWidth="1"/>
    <col min="7170" max="7170" width="12.140625" style="42" customWidth="1"/>
    <col min="7171" max="7171" width="14.42578125" style="42" customWidth="1"/>
    <col min="7172" max="7173" width="12.42578125" style="42" customWidth="1"/>
    <col min="7174" max="7175" width="12" style="42" customWidth="1"/>
    <col min="7176" max="7424" width="9.140625" style="42"/>
    <col min="7425" max="7425" width="16.42578125" style="42" customWidth="1"/>
    <col min="7426" max="7426" width="12.140625" style="42" customWidth="1"/>
    <col min="7427" max="7427" width="14.42578125" style="42" customWidth="1"/>
    <col min="7428" max="7429" width="12.42578125" style="42" customWidth="1"/>
    <col min="7430" max="7431" width="12" style="42" customWidth="1"/>
    <col min="7432" max="7680" width="9.140625" style="42"/>
    <col min="7681" max="7681" width="16.42578125" style="42" customWidth="1"/>
    <col min="7682" max="7682" width="12.140625" style="42" customWidth="1"/>
    <col min="7683" max="7683" width="14.42578125" style="42" customWidth="1"/>
    <col min="7684" max="7685" width="12.42578125" style="42" customWidth="1"/>
    <col min="7686" max="7687" width="12" style="42" customWidth="1"/>
    <col min="7688" max="7936" width="9.140625" style="42"/>
    <col min="7937" max="7937" width="16.42578125" style="42" customWidth="1"/>
    <col min="7938" max="7938" width="12.140625" style="42" customWidth="1"/>
    <col min="7939" max="7939" width="14.42578125" style="42" customWidth="1"/>
    <col min="7940" max="7941" width="12.42578125" style="42" customWidth="1"/>
    <col min="7942" max="7943" width="12" style="42" customWidth="1"/>
    <col min="7944" max="8192" width="9.140625" style="42"/>
    <col min="8193" max="8193" width="16.42578125" style="42" customWidth="1"/>
    <col min="8194" max="8194" width="12.140625" style="42" customWidth="1"/>
    <col min="8195" max="8195" width="14.42578125" style="42" customWidth="1"/>
    <col min="8196" max="8197" width="12.42578125" style="42" customWidth="1"/>
    <col min="8198" max="8199" width="12" style="42" customWidth="1"/>
    <col min="8200" max="8448" width="9.140625" style="42"/>
    <col min="8449" max="8449" width="16.42578125" style="42" customWidth="1"/>
    <col min="8450" max="8450" width="12.140625" style="42" customWidth="1"/>
    <col min="8451" max="8451" width="14.42578125" style="42" customWidth="1"/>
    <col min="8452" max="8453" width="12.42578125" style="42" customWidth="1"/>
    <col min="8454" max="8455" width="12" style="42" customWidth="1"/>
    <col min="8456" max="8704" width="9.140625" style="42"/>
    <col min="8705" max="8705" width="16.42578125" style="42" customWidth="1"/>
    <col min="8706" max="8706" width="12.140625" style="42" customWidth="1"/>
    <col min="8707" max="8707" width="14.42578125" style="42" customWidth="1"/>
    <col min="8708" max="8709" width="12.42578125" style="42" customWidth="1"/>
    <col min="8710" max="8711" width="12" style="42" customWidth="1"/>
    <col min="8712" max="8960" width="9.140625" style="42"/>
    <col min="8961" max="8961" width="16.42578125" style="42" customWidth="1"/>
    <col min="8962" max="8962" width="12.140625" style="42" customWidth="1"/>
    <col min="8963" max="8963" width="14.42578125" style="42" customWidth="1"/>
    <col min="8964" max="8965" width="12.42578125" style="42" customWidth="1"/>
    <col min="8966" max="8967" width="12" style="42" customWidth="1"/>
    <col min="8968" max="9216" width="9.140625" style="42"/>
    <col min="9217" max="9217" width="16.42578125" style="42" customWidth="1"/>
    <col min="9218" max="9218" width="12.140625" style="42" customWidth="1"/>
    <col min="9219" max="9219" width="14.42578125" style="42" customWidth="1"/>
    <col min="9220" max="9221" width="12.42578125" style="42" customWidth="1"/>
    <col min="9222" max="9223" width="12" style="42" customWidth="1"/>
    <col min="9224" max="9472" width="9.140625" style="42"/>
    <col min="9473" max="9473" width="16.42578125" style="42" customWidth="1"/>
    <col min="9474" max="9474" width="12.140625" style="42" customWidth="1"/>
    <col min="9475" max="9475" width="14.42578125" style="42" customWidth="1"/>
    <col min="9476" max="9477" width="12.42578125" style="42" customWidth="1"/>
    <col min="9478" max="9479" width="12" style="42" customWidth="1"/>
    <col min="9480" max="9728" width="9.140625" style="42"/>
    <col min="9729" max="9729" width="16.42578125" style="42" customWidth="1"/>
    <col min="9730" max="9730" width="12.140625" style="42" customWidth="1"/>
    <col min="9731" max="9731" width="14.42578125" style="42" customWidth="1"/>
    <col min="9732" max="9733" width="12.42578125" style="42" customWidth="1"/>
    <col min="9734" max="9735" width="12" style="42" customWidth="1"/>
    <col min="9736" max="9984" width="9.140625" style="42"/>
    <col min="9985" max="9985" width="16.42578125" style="42" customWidth="1"/>
    <col min="9986" max="9986" width="12.140625" style="42" customWidth="1"/>
    <col min="9987" max="9987" width="14.42578125" style="42" customWidth="1"/>
    <col min="9988" max="9989" width="12.42578125" style="42" customWidth="1"/>
    <col min="9990" max="9991" width="12" style="42" customWidth="1"/>
    <col min="9992" max="10240" width="9.140625" style="42"/>
    <col min="10241" max="10241" width="16.42578125" style="42" customWidth="1"/>
    <col min="10242" max="10242" width="12.140625" style="42" customWidth="1"/>
    <col min="10243" max="10243" width="14.42578125" style="42" customWidth="1"/>
    <col min="10244" max="10245" width="12.42578125" style="42" customWidth="1"/>
    <col min="10246" max="10247" width="12" style="42" customWidth="1"/>
    <col min="10248" max="10496" width="9.140625" style="42"/>
    <col min="10497" max="10497" width="16.42578125" style="42" customWidth="1"/>
    <col min="10498" max="10498" width="12.140625" style="42" customWidth="1"/>
    <col min="10499" max="10499" width="14.42578125" style="42" customWidth="1"/>
    <col min="10500" max="10501" width="12.42578125" style="42" customWidth="1"/>
    <col min="10502" max="10503" width="12" style="42" customWidth="1"/>
    <col min="10504" max="10752" width="9.140625" style="42"/>
    <col min="10753" max="10753" width="16.42578125" style="42" customWidth="1"/>
    <col min="10754" max="10754" width="12.140625" style="42" customWidth="1"/>
    <col min="10755" max="10755" width="14.42578125" style="42" customWidth="1"/>
    <col min="10756" max="10757" width="12.42578125" style="42" customWidth="1"/>
    <col min="10758" max="10759" width="12" style="42" customWidth="1"/>
    <col min="10760" max="11008" width="9.140625" style="42"/>
    <col min="11009" max="11009" width="16.42578125" style="42" customWidth="1"/>
    <col min="11010" max="11010" width="12.140625" style="42" customWidth="1"/>
    <col min="11011" max="11011" width="14.42578125" style="42" customWidth="1"/>
    <col min="11012" max="11013" width="12.42578125" style="42" customWidth="1"/>
    <col min="11014" max="11015" width="12" style="42" customWidth="1"/>
    <col min="11016" max="11264" width="9.140625" style="42"/>
    <col min="11265" max="11265" width="16.42578125" style="42" customWidth="1"/>
    <col min="11266" max="11266" width="12.140625" style="42" customWidth="1"/>
    <col min="11267" max="11267" width="14.42578125" style="42" customWidth="1"/>
    <col min="11268" max="11269" width="12.42578125" style="42" customWidth="1"/>
    <col min="11270" max="11271" width="12" style="42" customWidth="1"/>
    <col min="11272" max="11520" width="9.140625" style="42"/>
    <col min="11521" max="11521" width="16.42578125" style="42" customWidth="1"/>
    <col min="11522" max="11522" width="12.140625" style="42" customWidth="1"/>
    <col min="11523" max="11523" width="14.42578125" style="42" customWidth="1"/>
    <col min="11524" max="11525" width="12.42578125" style="42" customWidth="1"/>
    <col min="11526" max="11527" width="12" style="42" customWidth="1"/>
    <col min="11528" max="11776" width="9.140625" style="42"/>
    <col min="11777" max="11777" width="16.42578125" style="42" customWidth="1"/>
    <col min="11778" max="11778" width="12.140625" style="42" customWidth="1"/>
    <col min="11779" max="11779" width="14.42578125" style="42" customWidth="1"/>
    <col min="11780" max="11781" width="12.42578125" style="42" customWidth="1"/>
    <col min="11782" max="11783" width="12" style="42" customWidth="1"/>
    <col min="11784" max="12032" width="9.140625" style="42"/>
    <col min="12033" max="12033" width="16.42578125" style="42" customWidth="1"/>
    <col min="12034" max="12034" width="12.140625" style="42" customWidth="1"/>
    <col min="12035" max="12035" width="14.42578125" style="42" customWidth="1"/>
    <col min="12036" max="12037" width="12.42578125" style="42" customWidth="1"/>
    <col min="12038" max="12039" width="12" style="42" customWidth="1"/>
    <col min="12040" max="12288" width="9.140625" style="42"/>
    <col min="12289" max="12289" width="16.42578125" style="42" customWidth="1"/>
    <col min="12290" max="12290" width="12.140625" style="42" customWidth="1"/>
    <col min="12291" max="12291" width="14.42578125" style="42" customWidth="1"/>
    <col min="12292" max="12293" width="12.42578125" style="42" customWidth="1"/>
    <col min="12294" max="12295" width="12" style="42" customWidth="1"/>
    <col min="12296" max="12544" width="9.140625" style="42"/>
    <col min="12545" max="12545" width="16.42578125" style="42" customWidth="1"/>
    <col min="12546" max="12546" width="12.140625" style="42" customWidth="1"/>
    <col min="12547" max="12547" width="14.42578125" style="42" customWidth="1"/>
    <col min="12548" max="12549" width="12.42578125" style="42" customWidth="1"/>
    <col min="12550" max="12551" width="12" style="42" customWidth="1"/>
    <col min="12552" max="12800" width="9.140625" style="42"/>
    <col min="12801" max="12801" width="16.42578125" style="42" customWidth="1"/>
    <col min="12802" max="12802" width="12.140625" style="42" customWidth="1"/>
    <col min="12803" max="12803" width="14.42578125" style="42" customWidth="1"/>
    <col min="12804" max="12805" width="12.42578125" style="42" customWidth="1"/>
    <col min="12806" max="12807" width="12" style="42" customWidth="1"/>
    <col min="12808" max="13056" width="9.140625" style="42"/>
    <col min="13057" max="13057" width="16.42578125" style="42" customWidth="1"/>
    <col min="13058" max="13058" width="12.140625" style="42" customWidth="1"/>
    <col min="13059" max="13059" width="14.42578125" style="42" customWidth="1"/>
    <col min="13060" max="13061" width="12.42578125" style="42" customWidth="1"/>
    <col min="13062" max="13063" width="12" style="42" customWidth="1"/>
    <col min="13064" max="13312" width="9.140625" style="42"/>
    <col min="13313" max="13313" width="16.42578125" style="42" customWidth="1"/>
    <col min="13314" max="13314" width="12.140625" style="42" customWidth="1"/>
    <col min="13315" max="13315" width="14.42578125" style="42" customWidth="1"/>
    <col min="13316" max="13317" width="12.42578125" style="42" customWidth="1"/>
    <col min="13318" max="13319" width="12" style="42" customWidth="1"/>
    <col min="13320" max="13568" width="9.140625" style="42"/>
    <col min="13569" max="13569" width="16.42578125" style="42" customWidth="1"/>
    <col min="13570" max="13570" width="12.140625" style="42" customWidth="1"/>
    <col min="13571" max="13571" width="14.42578125" style="42" customWidth="1"/>
    <col min="13572" max="13573" width="12.42578125" style="42" customWidth="1"/>
    <col min="13574" max="13575" width="12" style="42" customWidth="1"/>
    <col min="13576" max="13824" width="9.140625" style="42"/>
    <col min="13825" max="13825" width="16.42578125" style="42" customWidth="1"/>
    <col min="13826" max="13826" width="12.140625" style="42" customWidth="1"/>
    <col min="13827" max="13827" width="14.42578125" style="42" customWidth="1"/>
    <col min="13828" max="13829" width="12.42578125" style="42" customWidth="1"/>
    <col min="13830" max="13831" width="12" style="42" customWidth="1"/>
    <col min="13832" max="14080" width="9.140625" style="42"/>
    <col min="14081" max="14081" width="16.42578125" style="42" customWidth="1"/>
    <col min="14082" max="14082" width="12.140625" style="42" customWidth="1"/>
    <col min="14083" max="14083" width="14.42578125" style="42" customWidth="1"/>
    <col min="14084" max="14085" width="12.42578125" style="42" customWidth="1"/>
    <col min="14086" max="14087" width="12" style="42" customWidth="1"/>
    <col min="14088" max="14336" width="9.140625" style="42"/>
    <col min="14337" max="14337" width="16.42578125" style="42" customWidth="1"/>
    <col min="14338" max="14338" width="12.140625" style="42" customWidth="1"/>
    <col min="14339" max="14339" width="14.42578125" style="42" customWidth="1"/>
    <col min="14340" max="14341" width="12.42578125" style="42" customWidth="1"/>
    <col min="14342" max="14343" width="12" style="42" customWidth="1"/>
    <col min="14344" max="14592" width="9.140625" style="42"/>
    <col min="14593" max="14593" width="16.42578125" style="42" customWidth="1"/>
    <col min="14594" max="14594" width="12.140625" style="42" customWidth="1"/>
    <col min="14595" max="14595" width="14.42578125" style="42" customWidth="1"/>
    <col min="14596" max="14597" width="12.42578125" style="42" customWidth="1"/>
    <col min="14598" max="14599" width="12" style="42" customWidth="1"/>
    <col min="14600" max="14848" width="9.140625" style="42"/>
    <col min="14849" max="14849" width="16.42578125" style="42" customWidth="1"/>
    <col min="14850" max="14850" width="12.140625" style="42" customWidth="1"/>
    <col min="14851" max="14851" width="14.42578125" style="42" customWidth="1"/>
    <col min="14852" max="14853" width="12.42578125" style="42" customWidth="1"/>
    <col min="14854" max="14855" width="12" style="42" customWidth="1"/>
    <col min="14856" max="15104" width="9.140625" style="42"/>
    <col min="15105" max="15105" width="16.42578125" style="42" customWidth="1"/>
    <col min="15106" max="15106" width="12.140625" style="42" customWidth="1"/>
    <col min="15107" max="15107" width="14.42578125" style="42" customWidth="1"/>
    <col min="15108" max="15109" width="12.42578125" style="42" customWidth="1"/>
    <col min="15110" max="15111" width="12" style="42" customWidth="1"/>
    <col min="15112" max="15360" width="9.140625" style="42"/>
    <col min="15361" max="15361" width="16.42578125" style="42" customWidth="1"/>
    <col min="15362" max="15362" width="12.140625" style="42" customWidth="1"/>
    <col min="15363" max="15363" width="14.42578125" style="42" customWidth="1"/>
    <col min="15364" max="15365" width="12.42578125" style="42" customWidth="1"/>
    <col min="15366" max="15367" width="12" style="42" customWidth="1"/>
    <col min="15368" max="15616" width="9.140625" style="42"/>
    <col min="15617" max="15617" width="16.42578125" style="42" customWidth="1"/>
    <col min="15618" max="15618" width="12.140625" style="42" customWidth="1"/>
    <col min="15619" max="15619" width="14.42578125" style="42" customWidth="1"/>
    <col min="15620" max="15621" width="12.42578125" style="42" customWidth="1"/>
    <col min="15622" max="15623" width="12" style="42" customWidth="1"/>
    <col min="15624" max="15872" width="9.140625" style="42"/>
    <col min="15873" max="15873" width="16.42578125" style="42" customWidth="1"/>
    <col min="15874" max="15874" width="12.140625" style="42" customWidth="1"/>
    <col min="15875" max="15875" width="14.42578125" style="42" customWidth="1"/>
    <col min="15876" max="15877" width="12.42578125" style="42" customWidth="1"/>
    <col min="15878" max="15879" width="12" style="42" customWidth="1"/>
    <col min="15880" max="16128" width="9.140625" style="42"/>
    <col min="16129" max="16129" width="16.42578125" style="42" customWidth="1"/>
    <col min="16130" max="16130" width="12.140625" style="42" customWidth="1"/>
    <col min="16131" max="16131" width="14.42578125" style="42" customWidth="1"/>
    <col min="16132" max="16133" width="12.42578125" style="42" customWidth="1"/>
    <col min="16134" max="16135" width="12" style="42" customWidth="1"/>
    <col min="16136" max="16384" width="9.140625" style="42"/>
  </cols>
  <sheetData>
    <row r="32" ht="51.75" customHeight="1"/>
    <row r="33" spans="1:8" ht="42.75" customHeight="1">
      <c r="A33" s="44" t="s">
        <v>45</v>
      </c>
      <c r="B33" s="44"/>
      <c r="C33" s="44"/>
      <c r="D33" s="44"/>
      <c r="E33" s="44"/>
      <c r="F33" s="44"/>
      <c r="G33" s="44"/>
    </row>
    <row r="34" spans="1:8" ht="4.5" customHeight="1"/>
    <row r="35" spans="1:8">
      <c r="A35" s="42" t="s">
        <v>46</v>
      </c>
    </row>
    <row r="36" spans="1:8">
      <c r="F36" s="43" t="s">
        <v>47</v>
      </c>
    </row>
    <row r="37" spans="1:8" ht="21.75" customHeight="1">
      <c r="A37" s="45" t="s">
        <v>48</v>
      </c>
      <c r="B37" s="45" t="s">
        <v>49</v>
      </c>
      <c r="C37" s="45"/>
      <c r="D37" s="45"/>
      <c r="E37" s="45" t="s">
        <v>50</v>
      </c>
      <c r="F37" s="45"/>
      <c r="G37" s="45"/>
    </row>
    <row r="38" spans="1:8" ht="21.75" customHeight="1">
      <c r="A38" s="45"/>
      <c r="B38" s="46" t="s">
        <v>9</v>
      </c>
      <c r="C38" s="46" t="s">
        <v>10</v>
      </c>
      <c r="D38" s="46" t="s">
        <v>11</v>
      </c>
      <c r="E38" s="46" t="s">
        <v>9</v>
      </c>
      <c r="F38" s="46" t="s">
        <v>10</v>
      </c>
      <c r="G38" s="46" t="s">
        <v>11</v>
      </c>
    </row>
    <row r="39" spans="1:8" s="51" customFormat="1" ht="15.75" customHeight="1">
      <c r="A39" s="47" t="s">
        <v>51</v>
      </c>
      <c r="B39" s="48">
        <v>64169</v>
      </c>
      <c r="C39" s="48">
        <v>71438.13</v>
      </c>
      <c r="D39" s="49">
        <f>(C39/B39)*100</f>
        <v>111.32810235471958</v>
      </c>
      <c r="E39" s="48">
        <v>7255</v>
      </c>
      <c r="F39" s="48">
        <v>6217.8</v>
      </c>
      <c r="G39" s="49">
        <f t="shared" ref="G39:G55" si="0">(F39/E39)*100</f>
        <v>85.703652653342516</v>
      </c>
      <c r="H39" s="50"/>
    </row>
    <row r="40" spans="1:8" s="51" customFormat="1" ht="15.75" customHeight="1">
      <c r="A40" s="47" t="s">
        <v>52</v>
      </c>
      <c r="B40" s="48">
        <v>68797</v>
      </c>
      <c r="C40" s="48">
        <v>71705.262999999992</v>
      </c>
      <c r="D40" s="49">
        <f t="shared" ref="D40:D55" si="1">(C40/B40)*100</f>
        <v>104.22731078390044</v>
      </c>
      <c r="E40" s="48">
        <v>8547</v>
      </c>
      <c r="F40" s="48">
        <v>13241.9</v>
      </c>
      <c r="G40" s="49">
        <f t="shared" si="0"/>
        <v>154.93038493038495</v>
      </c>
    </row>
    <row r="41" spans="1:8" s="51" customFormat="1" ht="15.75" customHeight="1">
      <c r="A41" s="47" t="s">
        <v>53</v>
      </c>
      <c r="B41" s="48">
        <v>141079</v>
      </c>
      <c r="C41" s="48">
        <v>136662.5166</v>
      </c>
      <c r="D41" s="49">
        <f t="shared" si="1"/>
        <v>96.869496239695494</v>
      </c>
      <c r="E41" s="48">
        <v>18548</v>
      </c>
      <c r="F41" s="48">
        <v>10553.199999999999</v>
      </c>
      <c r="G41" s="49">
        <f t="shared" si="0"/>
        <v>56.89670045287901</v>
      </c>
    </row>
    <row r="42" spans="1:8" s="51" customFormat="1" ht="15.75" customHeight="1">
      <c r="A42" s="47" t="s">
        <v>54</v>
      </c>
      <c r="B42" s="48">
        <v>48526</v>
      </c>
      <c r="C42" s="48">
        <v>49278.432000000001</v>
      </c>
      <c r="D42" s="49">
        <f t="shared" si="1"/>
        <v>101.55057494951161</v>
      </c>
      <c r="E42" s="48">
        <v>6777</v>
      </c>
      <c r="F42" s="48">
        <v>4834.4000000000005</v>
      </c>
      <c r="G42" s="49">
        <f t="shared" si="0"/>
        <v>71.335399144164086</v>
      </c>
    </row>
    <row r="43" spans="1:8" s="51" customFormat="1" ht="15.75" customHeight="1">
      <c r="A43" s="47" t="s">
        <v>55</v>
      </c>
      <c r="B43" s="48">
        <v>362202.4</v>
      </c>
      <c r="C43" s="48">
        <v>418993.58500000008</v>
      </c>
      <c r="D43" s="49">
        <f t="shared" si="1"/>
        <v>115.67940604479708</v>
      </c>
      <c r="E43" s="48">
        <v>23294</v>
      </c>
      <c r="F43" s="48">
        <v>7777.4000000000005</v>
      </c>
      <c r="G43" s="49">
        <f t="shared" si="0"/>
        <v>33.387996909075298</v>
      </c>
    </row>
    <row r="44" spans="1:8" s="51" customFormat="1" ht="15.75" customHeight="1">
      <c r="A44" s="47" t="s">
        <v>56</v>
      </c>
      <c r="B44" s="48">
        <v>120176</v>
      </c>
      <c r="C44" s="48">
        <v>206096.448</v>
      </c>
      <c r="D44" s="49">
        <f t="shared" si="1"/>
        <v>171.4955132472374</v>
      </c>
      <c r="E44" s="48">
        <v>16283</v>
      </c>
      <c r="F44" s="48">
        <v>18217.7</v>
      </c>
      <c r="G44" s="49">
        <f t="shared" si="0"/>
        <v>111.88171712829332</v>
      </c>
    </row>
    <row r="45" spans="1:8" s="51" customFormat="1" ht="15.75" customHeight="1">
      <c r="A45" s="47" t="s">
        <v>57</v>
      </c>
      <c r="B45" s="48">
        <v>94744</v>
      </c>
      <c r="C45" s="48">
        <v>230832.15499999997</v>
      </c>
      <c r="D45" s="49">
        <f t="shared" si="1"/>
        <v>243.6377554251456</v>
      </c>
      <c r="E45" s="48">
        <v>9556</v>
      </c>
      <c r="F45" s="48">
        <v>107930.4</v>
      </c>
      <c r="G45" s="49">
        <f t="shared" si="0"/>
        <v>1129.4516534114691</v>
      </c>
    </row>
    <row r="46" spans="1:8" s="51" customFormat="1" ht="15.75" customHeight="1">
      <c r="A46" s="47" t="s">
        <v>58</v>
      </c>
      <c r="B46" s="48">
        <v>311150.30000000005</v>
      </c>
      <c r="C46" s="48">
        <v>182094.76500000001</v>
      </c>
      <c r="D46" s="49">
        <f t="shared" si="1"/>
        <v>58.523088359548424</v>
      </c>
      <c r="E46" s="48">
        <v>56747.6</v>
      </c>
      <c r="F46" s="48">
        <v>7647.0999999999985</v>
      </c>
      <c r="G46" s="49">
        <f t="shared" si="0"/>
        <v>13.475635974032379</v>
      </c>
    </row>
    <row r="47" spans="1:8" s="51" customFormat="1" ht="15.75" customHeight="1">
      <c r="A47" s="47" t="s">
        <v>59</v>
      </c>
      <c r="B47" s="48">
        <v>230347</v>
      </c>
      <c r="C47" s="48">
        <v>254420.80000000002</v>
      </c>
      <c r="D47" s="49">
        <f t="shared" si="1"/>
        <v>110.45110203301975</v>
      </c>
      <c r="E47" s="48">
        <v>16043</v>
      </c>
      <c r="F47" s="48">
        <v>5836.4000000000005</v>
      </c>
      <c r="G47" s="49">
        <f t="shared" si="0"/>
        <v>36.37972947703048</v>
      </c>
    </row>
    <row r="48" spans="1:8" s="51" customFormat="1" ht="15.75" customHeight="1">
      <c r="A48" s="47" t="s">
        <v>60</v>
      </c>
      <c r="B48" s="48">
        <v>64729</v>
      </c>
      <c r="C48" s="48">
        <v>67549.361999999994</v>
      </c>
      <c r="D48" s="49">
        <f t="shared" si="1"/>
        <v>104.35718456951288</v>
      </c>
      <c r="E48" s="48">
        <v>7425</v>
      </c>
      <c r="F48" s="48">
        <v>5539.4000000000005</v>
      </c>
      <c r="G48" s="49">
        <f t="shared" si="0"/>
        <v>74.604713804713811</v>
      </c>
    </row>
    <row r="49" spans="1:7" s="51" customFormat="1" ht="15.75" customHeight="1">
      <c r="A49" s="47" t="s">
        <v>61</v>
      </c>
      <c r="B49" s="48">
        <v>94621</v>
      </c>
      <c r="C49" s="48">
        <v>88880.107999999993</v>
      </c>
      <c r="D49" s="49">
        <f t="shared" si="1"/>
        <v>93.93275065788778</v>
      </c>
      <c r="E49" s="48">
        <v>11738</v>
      </c>
      <c r="F49" s="48">
        <v>11074.500000000002</v>
      </c>
      <c r="G49" s="49">
        <f t="shared" si="0"/>
        <v>94.347418640313535</v>
      </c>
    </row>
    <row r="50" spans="1:7" s="51" customFormat="1" ht="15.75" customHeight="1">
      <c r="A50" s="47" t="s">
        <v>62</v>
      </c>
      <c r="B50" s="48">
        <v>73558</v>
      </c>
      <c r="C50" s="48">
        <v>64981.863000000012</v>
      </c>
      <c r="D50" s="49">
        <f t="shared" si="1"/>
        <v>88.340986704369357</v>
      </c>
      <c r="E50" s="48">
        <v>8286</v>
      </c>
      <c r="F50" s="48">
        <v>9684.6</v>
      </c>
      <c r="G50" s="49">
        <f t="shared" si="0"/>
        <v>116.87907313540913</v>
      </c>
    </row>
    <row r="51" spans="1:7" s="51" customFormat="1" ht="15.75" customHeight="1">
      <c r="A51" s="47" t="s">
        <v>63</v>
      </c>
      <c r="B51" s="48">
        <v>209955</v>
      </c>
      <c r="C51" s="48">
        <v>213286.90435999999</v>
      </c>
      <c r="D51" s="49">
        <f t="shared" si="1"/>
        <v>101.58696118692102</v>
      </c>
      <c r="E51" s="48">
        <v>23310</v>
      </c>
      <c r="F51" s="48">
        <v>16021.599999999999</v>
      </c>
      <c r="G51" s="49">
        <f t="shared" si="0"/>
        <v>68.732732732732728</v>
      </c>
    </row>
    <row r="52" spans="1:7" s="51" customFormat="1" ht="15.75" customHeight="1">
      <c r="A52" s="47" t="s">
        <v>64</v>
      </c>
      <c r="B52" s="48">
        <v>192773</v>
      </c>
      <c r="C52" s="48">
        <v>261202.617</v>
      </c>
      <c r="D52" s="49">
        <f t="shared" si="1"/>
        <v>135.49751106223383</v>
      </c>
      <c r="E52" s="48">
        <v>16429</v>
      </c>
      <c r="F52" s="48">
        <v>34573.800000000003</v>
      </c>
      <c r="G52" s="49">
        <f t="shared" si="0"/>
        <v>210.44372755493333</v>
      </c>
    </row>
    <row r="53" spans="1:7" s="51" customFormat="1" ht="15.75" customHeight="1">
      <c r="A53" s="47" t="s">
        <v>65</v>
      </c>
      <c r="B53" s="48">
        <v>81845</v>
      </c>
      <c r="C53" s="48">
        <v>91354.804999999993</v>
      </c>
      <c r="D53" s="49">
        <f>(C53/B53)*100</f>
        <v>111.61928645610604</v>
      </c>
      <c r="E53" s="48">
        <v>10071</v>
      </c>
      <c r="F53" s="48">
        <v>9053.4</v>
      </c>
      <c r="G53" s="49">
        <f t="shared" si="0"/>
        <v>89.89574024426571</v>
      </c>
    </row>
    <row r="54" spans="1:7" s="51" customFormat="1" ht="15.75" customHeight="1">
      <c r="A54" s="47" t="s">
        <v>66</v>
      </c>
      <c r="B54" s="48">
        <v>2518063</v>
      </c>
      <c r="C54" s="48">
        <v>2756128.3319999999</v>
      </c>
      <c r="D54" s="49">
        <f t="shared" si="1"/>
        <v>109.45430404243261</v>
      </c>
      <c r="E54" s="48">
        <v>250063.5</v>
      </c>
      <c r="F54" s="48">
        <v>223893.10000000003</v>
      </c>
      <c r="G54" s="49">
        <f t="shared" si="0"/>
        <v>89.534498237447707</v>
      </c>
    </row>
    <row r="55" spans="1:7" s="51" customFormat="1" ht="15.75" customHeight="1">
      <c r="A55" s="52" t="s">
        <v>67</v>
      </c>
      <c r="B55" s="53">
        <f>SUM(B39:B54)</f>
        <v>4676734.7</v>
      </c>
      <c r="C55" s="53">
        <f>SUM(C39:C54)</f>
        <v>5164906.0859600008</v>
      </c>
      <c r="D55" s="53">
        <f t="shared" si="1"/>
        <v>110.43829546200259</v>
      </c>
      <c r="E55" s="53">
        <f>SUM(E39:E54)</f>
        <v>490373.1</v>
      </c>
      <c r="F55" s="53">
        <f>SUM(F39:F54)</f>
        <v>492096.70000000007</v>
      </c>
      <c r="G55" s="53">
        <f t="shared" si="0"/>
        <v>100.35148746943912</v>
      </c>
    </row>
    <row r="56" spans="1:7" s="51" customFormat="1" ht="14.25" customHeight="1">
      <c r="A56" s="54"/>
      <c r="B56" s="55"/>
      <c r="C56" s="55"/>
      <c r="D56" s="55"/>
      <c r="E56" s="56"/>
      <c r="F56" s="55"/>
      <c r="G56" s="55"/>
    </row>
    <row r="57" spans="1:7" s="51" customFormat="1" ht="14.25" customHeight="1">
      <c r="A57" s="54"/>
      <c r="B57" s="55"/>
      <c r="C57" s="55"/>
      <c r="D57" s="55"/>
      <c r="E57" s="56"/>
      <c r="F57" s="55"/>
      <c r="G57" s="55"/>
    </row>
    <row r="58" spans="1:7" s="51" customFormat="1" ht="14.25" customHeight="1">
      <c r="A58" s="54"/>
      <c r="B58" s="55"/>
      <c r="C58" s="55"/>
      <c r="D58" s="55"/>
      <c r="E58" s="56"/>
      <c r="F58" s="55"/>
      <c r="G58" s="55"/>
    </row>
  </sheetData>
  <mergeCells count="4">
    <mergeCell ref="A33:G33"/>
    <mergeCell ref="A37:A38"/>
    <mergeCell ref="B37:D37"/>
    <mergeCell ref="E37:G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O43"/>
  <sheetViews>
    <sheetView workbookViewId="0">
      <selection activeCell="E8" sqref="E8"/>
    </sheetView>
  </sheetViews>
  <sheetFormatPr defaultRowHeight="12.75"/>
  <cols>
    <col min="1" max="7" width="9.42578125" style="81" customWidth="1"/>
    <col min="8" max="8" width="8" style="81" customWidth="1"/>
    <col min="9" max="9" width="7.28515625" style="81" customWidth="1"/>
    <col min="10" max="10" width="5.28515625" style="82" customWidth="1"/>
    <col min="11" max="11" width="37.85546875" style="582" customWidth="1"/>
    <col min="12" max="12" width="6.140625" style="82" customWidth="1"/>
    <col min="13" max="13" width="7.28515625" style="82" customWidth="1"/>
    <col min="14" max="14" width="7.7109375" style="82" customWidth="1"/>
    <col min="15" max="256" width="9.140625" style="81"/>
    <col min="257" max="263" width="9.42578125" style="81" customWidth="1"/>
    <col min="264" max="264" width="8" style="81" customWidth="1"/>
    <col min="265" max="265" width="7.28515625" style="81" customWidth="1"/>
    <col min="266" max="266" width="5.28515625" style="81" customWidth="1"/>
    <col min="267" max="267" width="37.85546875" style="81" customWidth="1"/>
    <col min="268" max="268" width="6.140625" style="81" customWidth="1"/>
    <col min="269" max="269" width="7.28515625" style="81" customWidth="1"/>
    <col min="270" max="270" width="7.7109375" style="81" customWidth="1"/>
    <col min="271" max="512" width="9.140625" style="81"/>
    <col min="513" max="519" width="9.42578125" style="81" customWidth="1"/>
    <col min="520" max="520" width="8" style="81" customWidth="1"/>
    <col min="521" max="521" width="7.28515625" style="81" customWidth="1"/>
    <col min="522" max="522" width="5.28515625" style="81" customWidth="1"/>
    <col min="523" max="523" width="37.85546875" style="81" customWidth="1"/>
    <col min="524" max="524" width="6.140625" style="81" customWidth="1"/>
    <col min="525" max="525" width="7.28515625" style="81" customWidth="1"/>
    <col min="526" max="526" width="7.7109375" style="81" customWidth="1"/>
    <col min="527" max="768" width="9.140625" style="81"/>
    <col min="769" max="775" width="9.42578125" style="81" customWidth="1"/>
    <col min="776" max="776" width="8" style="81" customWidth="1"/>
    <col min="777" max="777" width="7.28515625" style="81" customWidth="1"/>
    <col min="778" max="778" width="5.28515625" style="81" customWidth="1"/>
    <col min="779" max="779" width="37.85546875" style="81" customWidth="1"/>
    <col min="780" max="780" width="6.140625" style="81" customWidth="1"/>
    <col min="781" max="781" width="7.28515625" style="81" customWidth="1"/>
    <col min="782" max="782" width="7.7109375" style="81" customWidth="1"/>
    <col min="783" max="1024" width="9.140625" style="81"/>
    <col min="1025" max="1031" width="9.42578125" style="81" customWidth="1"/>
    <col min="1032" max="1032" width="8" style="81" customWidth="1"/>
    <col min="1033" max="1033" width="7.28515625" style="81" customWidth="1"/>
    <col min="1034" max="1034" width="5.28515625" style="81" customWidth="1"/>
    <col min="1035" max="1035" width="37.85546875" style="81" customWidth="1"/>
    <col min="1036" max="1036" width="6.140625" style="81" customWidth="1"/>
    <col min="1037" max="1037" width="7.28515625" style="81" customWidth="1"/>
    <col min="1038" max="1038" width="7.7109375" style="81" customWidth="1"/>
    <col min="1039" max="1280" width="9.140625" style="81"/>
    <col min="1281" max="1287" width="9.42578125" style="81" customWidth="1"/>
    <col min="1288" max="1288" width="8" style="81" customWidth="1"/>
    <col min="1289" max="1289" width="7.28515625" style="81" customWidth="1"/>
    <col min="1290" max="1290" width="5.28515625" style="81" customWidth="1"/>
    <col min="1291" max="1291" width="37.85546875" style="81" customWidth="1"/>
    <col min="1292" max="1292" width="6.140625" style="81" customWidth="1"/>
    <col min="1293" max="1293" width="7.28515625" style="81" customWidth="1"/>
    <col min="1294" max="1294" width="7.7109375" style="81" customWidth="1"/>
    <col min="1295" max="1536" width="9.140625" style="81"/>
    <col min="1537" max="1543" width="9.42578125" style="81" customWidth="1"/>
    <col min="1544" max="1544" width="8" style="81" customWidth="1"/>
    <col min="1545" max="1545" width="7.28515625" style="81" customWidth="1"/>
    <col min="1546" max="1546" width="5.28515625" style="81" customWidth="1"/>
    <col min="1547" max="1547" width="37.85546875" style="81" customWidth="1"/>
    <col min="1548" max="1548" width="6.140625" style="81" customWidth="1"/>
    <col min="1549" max="1549" width="7.28515625" style="81" customWidth="1"/>
    <col min="1550" max="1550" width="7.7109375" style="81" customWidth="1"/>
    <col min="1551" max="1792" width="9.140625" style="81"/>
    <col min="1793" max="1799" width="9.42578125" style="81" customWidth="1"/>
    <col min="1800" max="1800" width="8" style="81" customWidth="1"/>
    <col min="1801" max="1801" width="7.28515625" style="81" customWidth="1"/>
    <col min="1802" max="1802" width="5.28515625" style="81" customWidth="1"/>
    <col min="1803" max="1803" width="37.85546875" style="81" customWidth="1"/>
    <col min="1804" max="1804" width="6.140625" style="81" customWidth="1"/>
    <col min="1805" max="1805" width="7.28515625" style="81" customWidth="1"/>
    <col min="1806" max="1806" width="7.7109375" style="81" customWidth="1"/>
    <col min="1807" max="2048" width="9.140625" style="81"/>
    <col min="2049" max="2055" width="9.42578125" style="81" customWidth="1"/>
    <col min="2056" max="2056" width="8" style="81" customWidth="1"/>
    <col min="2057" max="2057" width="7.28515625" style="81" customWidth="1"/>
    <col min="2058" max="2058" width="5.28515625" style="81" customWidth="1"/>
    <col min="2059" max="2059" width="37.85546875" style="81" customWidth="1"/>
    <col min="2060" max="2060" width="6.140625" style="81" customWidth="1"/>
    <col min="2061" max="2061" width="7.28515625" style="81" customWidth="1"/>
    <col min="2062" max="2062" width="7.7109375" style="81" customWidth="1"/>
    <col min="2063" max="2304" width="9.140625" style="81"/>
    <col min="2305" max="2311" width="9.42578125" style="81" customWidth="1"/>
    <col min="2312" max="2312" width="8" style="81" customWidth="1"/>
    <col min="2313" max="2313" width="7.28515625" style="81" customWidth="1"/>
    <col min="2314" max="2314" width="5.28515625" style="81" customWidth="1"/>
    <col min="2315" max="2315" width="37.85546875" style="81" customWidth="1"/>
    <col min="2316" max="2316" width="6.140625" style="81" customWidth="1"/>
    <col min="2317" max="2317" width="7.28515625" style="81" customWidth="1"/>
    <col min="2318" max="2318" width="7.7109375" style="81" customWidth="1"/>
    <col min="2319" max="2560" width="9.140625" style="81"/>
    <col min="2561" max="2567" width="9.42578125" style="81" customWidth="1"/>
    <col min="2568" max="2568" width="8" style="81" customWidth="1"/>
    <col min="2569" max="2569" width="7.28515625" style="81" customWidth="1"/>
    <col min="2570" max="2570" width="5.28515625" style="81" customWidth="1"/>
    <col min="2571" max="2571" width="37.85546875" style="81" customWidth="1"/>
    <col min="2572" max="2572" width="6.140625" style="81" customWidth="1"/>
    <col min="2573" max="2573" width="7.28515625" style="81" customWidth="1"/>
    <col min="2574" max="2574" width="7.7109375" style="81" customWidth="1"/>
    <col min="2575" max="2816" width="9.140625" style="81"/>
    <col min="2817" max="2823" width="9.42578125" style="81" customWidth="1"/>
    <col min="2824" max="2824" width="8" style="81" customWidth="1"/>
    <col min="2825" max="2825" width="7.28515625" style="81" customWidth="1"/>
    <col min="2826" max="2826" width="5.28515625" style="81" customWidth="1"/>
    <col min="2827" max="2827" width="37.85546875" style="81" customWidth="1"/>
    <col min="2828" max="2828" width="6.140625" style="81" customWidth="1"/>
    <col min="2829" max="2829" width="7.28515625" style="81" customWidth="1"/>
    <col min="2830" max="2830" width="7.7109375" style="81" customWidth="1"/>
    <col min="2831" max="3072" width="9.140625" style="81"/>
    <col min="3073" max="3079" width="9.42578125" style="81" customWidth="1"/>
    <col min="3080" max="3080" width="8" style="81" customWidth="1"/>
    <col min="3081" max="3081" width="7.28515625" style="81" customWidth="1"/>
    <col min="3082" max="3082" width="5.28515625" style="81" customWidth="1"/>
    <col min="3083" max="3083" width="37.85546875" style="81" customWidth="1"/>
    <col min="3084" max="3084" width="6.140625" style="81" customWidth="1"/>
    <col min="3085" max="3085" width="7.28515625" style="81" customWidth="1"/>
    <col min="3086" max="3086" width="7.7109375" style="81" customWidth="1"/>
    <col min="3087" max="3328" width="9.140625" style="81"/>
    <col min="3329" max="3335" width="9.42578125" style="81" customWidth="1"/>
    <col min="3336" max="3336" width="8" style="81" customWidth="1"/>
    <col min="3337" max="3337" width="7.28515625" style="81" customWidth="1"/>
    <col min="3338" max="3338" width="5.28515625" style="81" customWidth="1"/>
    <col min="3339" max="3339" width="37.85546875" style="81" customWidth="1"/>
    <col min="3340" max="3340" width="6.140625" style="81" customWidth="1"/>
    <col min="3341" max="3341" width="7.28515625" style="81" customWidth="1"/>
    <col min="3342" max="3342" width="7.7109375" style="81" customWidth="1"/>
    <col min="3343" max="3584" width="9.140625" style="81"/>
    <col min="3585" max="3591" width="9.42578125" style="81" customWidth="1"/>
    <col min="3592" max="3592" width="8" style="81" customWidth="1"/>
    <col min="3593" max="3593" width="7.28515625" style="81" customWidth="1"/>
    <col min="3594" max="3594" width="5.28515625" style="81" customWidth="1"/>
    <col min="3595" max="3595" width="37.85546875" style="81" customWidth="1"/>
    <col min="3596" max="3596" width="6.140625" style="81" customWidth="1"/>
    <col min="3597" max="3597" width="7.28515625" style="81" customWidth="1"/>
    <col min="3598" max="3598" width="7.7109375" style="81" customWidth="1"/>
    <col min="3599" max="3840" width="9.140625" style="81"/>
    <col min="3841" max="3847" width="9.42578125" style="81" customWidth="1"/>
    <col min="3848" max="3848" width="8" style="81" customWidth="1"/>
    <col min="3849" max="3849" width="7.28515625" style="81" customWidth="1"/>
    <col min="3850" max="3850" width="5.28515625" style="81" customWidth="1"/>
    <col min="3851" max="3851" width="37.85546875" style="81" customWidth="1"/>
    <col min="3852" max="3852" width="6.140625" style="81" customWidth="1"/>
    <col min="3853" max="3853" width="7.28515625" style="81" customWidth="1"/>
    <col min="3854" max="3854" width="7.7109375" style="81" customWidth="1"/>
    <col min="3855" max="4096" width="9.140625" style="81"/>
    <col min="4097" max="4103" width="9.42578125" style="81" customWidth="1"/>
    <col min="4104" max="4104" width="8" style="81" customWidth="1"/>
    <col min="4105" max="4105" width="7.28515625" style="81" customWidth="1"/>
    <col min="4106" max="4106" width="5.28515625" style="81" customWidth="1"/>
    <col min="4107" max="4107" width="37.85546875" style="81" customWidth="1"/>
    <col min="4108" max="4108" width="6.140625" style="81" customWidth="1"/>
    <col min="4109" max="4109" width="7.28515625" style="81" customWidth="1"/>
    <col min="4110" max="4110" width="7.7109375" style="81" customWidth="1"/>
    <col min="4111" max="4352" width="9.140625" style="81"/>
    <col min="4353" max="4359" width="9.42578125" style="81" customWidth="1"/>
    <col min="4360" max="4360" width="8" style="81" customWidth="1"/>
    <col min="4361" max="4361" width="7.28515625" style="81" customWidth="1"/>
    <col min="4362" max="4362" width="5.28515625" style="81" customWidth="1"/>
    <col min="4363" max="4363" width="37.85546875" style="81" customWidth="1"/>
    <col min="4364" max="4364" width="6.140625" style="81" customWidth="1"/>
    <col min="4365" max="4365" width="7.28515625" style="81" customWidth="1"/>
    <col min="4366" max="4366" width="7.7109375" style="81" customWidth="1"/>
    <col min="4367" max="4608" width="9.140625" style="81"/>
    <col min="4609" max="4615" width="9.42578125" style="81" customWidth="1"/>
    <col min="4616" max="4616" width="8" style="81" customWidth="1"/>
    <col min="4617" max="4617" width="7.28515625" style="81" customWidth="1"/>
    <col min="4618" max="4618" width="5.28515625" style="81" customWidth="1"/>
    <col min="4619" max="4619" width="37.85546875" style="81" customWidth="1"/>
    <col min="4620" max="4620" width="6.140625" style="81" customWidth="1"/>
    <col min="4621" max="4621" width="7.28515625" style="81" customWidth="1"/>
    <col min="4622" max="4622" width="7.7109375" style="81" customWidth="1"/>
    <col min="4623" max="4864" width="9.140625" style="81"/>
    <col min="4865" max="4871" width="9.42578125" style="81" customWidth="1"/>
    <col min="4872" max="4872" width="8" style="81" customWidth="1"/>
    <col min="4873" max="4873" width="7.28515625" style="81" customWidth="1"/>
    <col min="4874" max="4874" width="5.28515625" style="81" customWidth="1"/>
    <col min="4875" max="4875" width="37.85546875" style="81" customWidth="1"/>
    <col min="4876" max="4876" width="6.140625" style="81" customWidth="1"/>
    <col min="4877" max="4877" width="7.28515625" style="81" customWidth="1"/>
    <col min="4878" max="4878" width="7.7109375" style="81" customWidth="1"/>
    <col min="4879" max="5120" width="9.140625" style="81"/>
    <col min="5121" max="5127" width="9.42578125" style="81" customWidth="1"/>
    <col min="5128" max="5128" width="8" style="81" customWidth="1"/>
    <col min="5129" max="5129" width="7.28515625" style="81" customWidth="1"/>
    <col min="5130" max="5130" width="5.28515625" style="81" customWidth="1"/>
    <col min="5131" max="5131" width="37.85546875" style="81" customWidth="1"/>
    <col min="5132" max="5132" width="6.140625" style="81" customWidth="1"/>
    <col min="5133" max="5133" width="7.28515625" style="81" customWidth="1"/>
    <col min="5134" max="5134" width="7.7109375" style="81" customWidth="1"/>
    <col min="5135" max="5376" width="9.140625" style="81"/>
    <col min="5377" max="5383" width="9.42578125" style="81" customWidth="1"/>
    <col min="5384" max="5384" width="8" style="81" customWidth="1"/>
    <col min="5385" max="5385" width="7.28515625" style="81" customWidth="1"/>
    <col min="5386" max="5386" width="5.28515625" style="81" customWidth="1"/>
    <col min="5387" max="5387" width="37.85546875" style="81" customWidth="1"/>
    <col min="5388" max="5388" width="6.140625" style="81" customWidth="1"/>
    <col min="5389" max="5389" width="7.28515625" style="81" customWidth="1"/>
    <col min="5390" max="5390" width="7.7109375" style="81" customWidth="1"/>
    <col min="5391" max="5632" width="9.140625" style="81"/>
    <col min="5633" max="5639" width="9.42578125" style="81" customWidth="1"/>
    <col min="5640" max="5640" width="8" style="81" customWidth="1"/>
    <col min="5641" max="5641" width="7.28515625" style="81" customWidth="1"/>
    <col min="5642" max="5642" width="5.28515625" style="81" customWidth="1"/>
    <col min="5643" max="5643" width="37.85546875" style="81" customWidth="1"/>
    <col min="5644" max="5644" width="6.140625" style="81" customWidth="1"/>
    <col min="5645" max="5645" width="7.28515625" style="81" customWidth="1"/>
    <col min="5646" max="5646" width="7.7109375" style="81" customWidth="1"/>
    <col min="5647" max="5888" width="9.140625" style="81"/>
    <col min="5889" max="5895" width="9.42578125" style="81" customWidth="1"/>
    <col min="5896" max="5896" width="8" style="81" customWidth="1"/>
    <col min="5897" max="5897" width="7.28515625" style="81" customWidth="1"/>
    <col min="5898" max="5898" width="5.28515625" style="81" customWidth="1"/>
    <col min="5899" max="5899" width="37.85546875" style="81" customWidth="1"/>
    <col min="5900" max="5900" width="6.140625" style="81" customWidth="1"/>
    <col min="5901" max="5901" width="7.28515625" style="81" customWidth="1"/>
    <col min="5902" max="5902" width="7.7109375" style="81" customWidth="1"/>
    <col min="5903" max="6144" width="9.140625" style="81"/>
    <col min="6145" max="6151" width="9.42578125" style="81" customWidth="1"/>
    <col min="6152" max="6152" width="8" style="81" customWidth="1"/>
    <col min="6153" max="6153" width="7.28515625" style="81" customWidth="1"/>
    <col min="6154" max="6154" width="5.28515625" style="81" customWidth="1"/>
    <col min="6155" max="6155" width="37.85546875" style="81" customWidth="1"/>
    <col min="6156" max="6156" width="6.140625" style="81" customWidth="1"/>
    <col min="6157" max="6157" width="7.28515625" style="81" customWidth="1"/>
    <col min="6158" max="6158" width="7.7109375" style="81" customWidth="1"/>
    <col min="6159" max="6400" width="9.140625" style="81"/>
    <col min="6401" max="6407" width="9.42578125" style="81" customWidth="1"/>
    <col min="6408" max="6408" width="8" style="81" customWidth="1"/>
    <col min="6409" max="6409" width="7.28515625" style="81" customWidth="1"/>
    <col min="6410" max="6410" width="5.28515625" style="81" customWidth="1"/>
    <col min="6411" max="6411" width="37.85546875" style="81" customWidth="1"/>
    <col min="6412" max="6412" width="6.140625" style="81" customWidth="1"/>
    <col min="6413" max="6413" width="7.28515625" style="81" customWidth="1"/>
    <col min="6414" max="6414" width="7.7109375" style="81" customWidth="1"/>
    <col min="6415" max="6656" width="9.140625" style="81"/>
    <col min="6657" max="6663" width="9.42578125" style="81" customWidth="1"/>
    <col min="6664" max="6664" width="8" style="81" customWidth="1"/>
    <col min="6665" max="6665" width="7.28515625" style="81" customWidth="1"/>
    <col min="6666" max="6666" width="5.28515625" style="81" customWidth="1"/>
    <col min="6667" max="6667" width="37.85546875" style="81" customWidth="1"/>
    <col min="6668" max="6668" width="6.140625" style="81" customWidth="1"/>
    <col min="6669" max="6669" width="7.28515625" style="81" customWidth="1"/>
    <col min="6670" max="6670" width="7.7109375" style="81" customWidth="1"/>
    <col min="6671" max="6912" width="9.140625" style="81"/>
    <col min="6913" max="6919" width="9.42578125" style="81" customWidth="1"/>
    <col min="6920" max="6920" width="8" style="81" customWidth="1"/>
    <col min="6921" max="6921" width="7.28515625" style="81" customWidth="1"/>
    <col min="6922" max="6922" width="5.28515625" style="81" customWidth="1"/>
    <col min="6923" max="6923" width="37.85546875" style="81" customWidth="1"/>
    <col min="6924" max="6924" width="6.140625" style="81" customWidth="1"/>
    <col min="6925" max="6925" width="7.28515625" style="81" customWidth="1"/>
    <col min="6926" max="6926" width="7.7109375" style="81" customWidth="1"/>
    <col min="6927" max="7168" width="9.140625" style="81"/>
    <col min="7169" max="7175" width="9.42578125" style="81" customWidth="1"/>
    <col min="7176" max="7176" width="8" style="81" customWidth="1"/>
    <col min="7177" max="7177" width="7.28515625" style="81" customWidth="1"/>
    <col min="7178" max="7178" width="5.28515625" style="81" customWidth="1"/>
    <col min="7179" max="7179" width="37.85546875" style="81" customWidth="1"/>
    <col min="7180" max="7180" width="6.140625" style="81" customWidth="1"/>
    <col min="7181" max="7181" width="7.28515625" style="81" customWidth="1"/>
    <col min="7182" max="7182" width="7.7109375" style="81" customWidth="1"/>
    <col min="7183" max="7424" width="9.140625" style="81"/>
    <col min="7425" max="7431" width="9.42578125" style="81" customWidth="1"/>
    <col min="7432" max="7432" width="8" style="81" customWidth="1"/>
    <col min="7433" max="7433" width="7.28515625" style="81" customWidth="1"/>
    <col min="7434" max="7434" width="5.28515625" style="81" customWidth="1"/>
    <col min="7435" max="7435" width="37.85546875" style="81" customWidth="1"/>
    <col min="7436" max="7436" width="6.140625" style="81" customWidth="1"/>
    <col min="7437" max="7437" width="7.28515625" style="81" customWidth="1"/>
    <col min="7438" max="7438" width="7.7109375" style="81" customWidth="1"/>
    <col min="7439" max="7680" width="9.140625" style="81"/>
    <col min="7681" max="7687" width="9.42578125" style="81" customWidth="1"/>
    <col min="7688" max="7688" width="8" style="81" customWidth="1"/>
    <col min="7689" max="7689" width="7.28515625" style="81" customWidth="1"/>
    <col min="7690" max="7690" width="5.28515625" style="81" customWidth="1"/>
    <col min="7691" max="7691" width="37.85546875" style="81" customWidth="1"/>
    <col min="7692" max="7692" width="6.140625" style="81" customWidth="1"/>
    <col min="7693" max="7693" width="7.28515625" style="81" customWidth="1"/>
    <col min="7694" max="7694" width="7.7109375" style="81" customWidth="1"/>
    <col min="7695" max="7936" width="9.140625" style="81"/>
    <col min="7937" max="7943" width="9.42578125" style="81" customWidth="1"/>
    <col min="7944" max="7944" width="8" style="81" customWidth="1"/>
    <col min="7945" max="7945" width="7.28515625" style="81" customWidth="1"/>
    <col min="7946" max="7946" width="5.28515625" style="81" customWidth="1"/>
    <col min="7947" max="7947" width="37.85546875" style="81" customWidth="1"/>
    <col min="7948" max="7948" width="6.140625" style="81" customWidth="1"/>
    <col min="7949" max="7949" width="7.28515625" style="81" customWidth="1"/>
    <col min="7950" max="7950" width="7.7109375" style="81" customWidth="1"/>
    <col min="7951" max="8192" width="9.140625" style="81"/>
    <col min="8193" max="8199" width="9.42578125" style="81" customWidth="1"/>
    <col min="8200" max="8200" width="8" style="81" customWidth="1"/>
    <col min="8201" max="8201" width="7.28515625" style="81" customWidth="1"/>
    <col min="8202" max="8202" width="5.28515625" style="81" customWidth="1"/>
    <col min="8203" max="8203" width="37.85546875" style="81" customWidth="1"/>
    <col min="8204" max="8204" width="6.140625" style="81" customWidth="1"/>
    <col min="8205" max="8205" width="7.28515625" style="81" customWidth="1"/>
    <col min="8206" max="8206" width="7.7109375" style="81" customWidth="1"/>
    <col min="8207" max="8448" width="9.140625" style="81"/>
    <col min="8449" max="8455" width="9.42578125" style="81" customWidth="1"/>
    <col min="8456" max="8456" width="8" style="81" customWidth="1"/>
    <col min="8457" max="8457" width="7.28515625" style="81" customWidth="1"/>
    <col min="8458" max="8458" width="5.28515625" style="81" customWidth="1"/>
    <col min="8459" max="8459" width="37.85546875" style="81" customWidth="1"/>
    <col min="8460" max="8460" width="6.140625" style="81" customWidth="1"/>
    <col min="8461" max="8461" width="7.28515625" style="81" customWidth="1"/>
    <col min="8462" max="8462" width="7.7109375" style="81" customWidth="1"/>
    <col min="8463" max="8704" width="9.140625" style="81"/>
    <col min="8705" max="8711" width="9.42578125" style="81" customWidth="1"/>
    <col min="8712" max="8712" width="8" style="81" customWidth="1"/>
    <col min="8713" max="8713" width="7.28515625" style="81" customWidth="1"/>
    <col min="8714" max="8714" width="5.28515625" style="81" customWidth="1"/>
    <col min="8715" max="8715" width="37.85546875" style="81" customWidth="1"/>
    <col min="8716" max="8716" width="6.140625" style="81" customWidth="1"/>
    <col min="8717" max="8717" width="7.28515625" style="81" customWidth="1"/>
    <col min="8718" max="8718" width="7.7109375" style="81" customWidth="1"/>
    <col min="8719" max="8960" width="9.140625" style="81"/>
    <col min="8961" max="8967" width="9.42578125" style="81" customWidth="1"/>
    <col min="8968" max="8968" width="8" style="81" customWidth="1"/>
    <col min="8969" max="8969" width="7.28515625" style="81" customWidth="1"/>
    <col min="8970" max="8970" width="5.28515625" style="81" customWidth="1"/>
    <col min="8971" max="8971" width="37.85546875" style="81" customWidth="1"/>
    <col min="8972" max="8972" width="6.140625" style="81" customWidth="1"/>
    <col min="8973" max="8973" width="7.28515625" style="81" customWidth="1"/>
    <col min="8974" max="8974" width="7.7109375" style="81" customWidth="1"/>
    <col min="8975" max="9216" width="9.140625" style="81"/>
    <col min="9217" max="9223" width="9.42578125" style="81" customWidth="1"/>
    <col min="9224" max="9224" width="8" style="81" customWidth="1"/>
    <col min="9225" max="9225" width="7.28515625" style="81" customWidth="1"/>
    <col min="9226" max="9226" width="5.28515625" style="81" customWidth="1"/>
    <col min="9227" max="9227" width="37.85546875" style="81" customWidth="1"/>
    <col min="9228" max="9228" width="6.140625" style="81" customWidth="1"/>
    <col min="9229" max="9229" width="7.28515625" style="81" customWidth="1"/>
    <col min="9230" max="9230" width="7.7109375" style="81" customWidth="1"/>
    <col min="9231" max="9472" width="9.140625" style="81"/>
    <col min="9473" max="9479" width="9.42578125" style="81" customWidth="1"/>
    <col min="9480" max="9480" width="8" style="81" customWidth="1"/>
    <col min="9481" max="9481" width="7.28515625" style="81" customWidth="1"/>
    <col min="9482" max="9482" width="5.28515625" style="81" customWidth="1"/>
    <col min="9483" max="9483" width="37.85546875" style="81" customWidth="1"/>
    <col min="9484" max="9484" width="6.140625" style="81" customWidth="1"/>
    <col min="9485" max="9485" width="7.28515625" style="81" customWidth="1"/>
    <col min="9486" max="9486" width="7.7109375" style="81" customWidth="1"/>
    <col min="9487" max="9728" width="9.140625" style="81"/>
    <col min="9729" max="9735" width="9.42578125" style="81" customWidth="1"/>
    <col min="9736" max="9736" width="8" style="81" customWidth="1"/>
    <col min="9737" max="9737" width="7.28515625" style="81" customWidth="1"/>
    <col min="9738" max="9738" width="5.28515625" style="81" customWidth="1"/>
    <col min="9739" max="9739" width="37.85546875" style="81" customWidth="1"/>
    <col min="9740" max="9740" width="6.140625" style="81" customWidth="1"/>
    <col min="9741" max="9741" width="7.28515625" style="81" customWidth="1"/>
    <col min="9742" max="9742" width="7.7109375" style="81" customWidth="1"/>
    <col min="9743" max="9984" width="9.140625" style="81"/>
    <col min="9985" max="9991" width="9.42578125" style="81" customWidth="1"/>
    <col min="9992" max="9992" width="8" style="81" customWidth="1"/>
    <col min="9993" max="9993" width="7.28515625" style="81" customWidth="1"/>
    <col min="9994" max="9994" width="5.28515625" style="81" customWidth="1"/>
    <col min="9995" max="9995" width="37.85546875" style="81" customWidth="1"/>
    <col min="9996" max="9996" width="6.140625" style="81" customWidth="1"/>
    <col min="9997" max="9997" width="7.28515625" style="81" customWidth="1"/>
    <col min="9998" max="9998" width="7.7109375" style="81" customWidth="1"/>
    <col min="9999" max="10240" width="9.140625" style="81"/>
    <col min="10241" max="10247" width="9.42578125" style="81" customWidth="1"/>
    <col min="10248" max="10248" width="8" style="81" customWidth="1"/>
    <col min="10249" max="10249" width="7.28515625" style="81" customWidth="1"/>
    <col min="10250" max="10250" width="5.28515625" style="81" customWidth="1"/>
    <col min="10251" max="10251" width="37.85546875" style="81" customWidth="1"/>
    <col min="10252" max="10252" width="6.140625" style="81" customWidth="1"/>
    <col min="10253" max="10253" width="7.28515625" style="81" customWidth="1"/>
    <col min="10254" max="10254" width="7.7109375" style="81" customWidth="1"/>
    <col min="10255" max="10496" width="9.140625" style="81"/>
    <col min="10497" max="10503" width="9.42578125" style="81" customWidth="1"/>
    <col min="10504" max="10504" width="8" style="81" customWidth="1"/>
    <col min="10505" max="10505" width="7.28515625" style="81" customWidth="1"/>
    <col min="10506" max="10506" width="5.28515625" style="81" customWidth="1"/>
    <col min="10507" max="10507" width="37.85546875" style="81" customWidth="1"/>
    <col min="10508" max="10508" width="6.140625" style="81" customWidth="1"/>
    <col min="10509" max="10509" width="7.28515625" style="81" customWidth="1"/>
    <col min="10510" max="10510" width="7.7109375" style="81" customWidth="1"/>
    <col min="10511" max="10752" width="9.140625" style="81"/>
    <col min="10753" max="10759" width="9.42578125" style="81" customWidth="1"/>
    <col min="10760" max="10760" width="8" style="81" customWidth="1"/>
    <col min="10761" max="10761" width="7.28515625" style="81" customWidth="1"/>
    <col min="10762" max="10762" width="5.28515625" style="81" customWidth="1"/>
    <col min="10763" max="10763" width="37.85546875" style="81" customWidth="1"/>
    <col min="10764" max="10764" width="6.140625" style="81" customWidth="1"/>
    <col min="10765" max="10765" width="7.28515625" style="81" customWidth="1"/>
    <col min="10766" max="10766" width="7.7109375" style="81" customWidth="1"/>
    <col min="10767" max="11008" width="9.140625" style="81"/>
    <col min="11009" max="11015" width="9.42578125" style="81" customWidth="1"/>
    <col min="11016" max="11016" width="8" style="81" customWidth="1"/>
    <col min="11017" max="11017" width="7.28515625" style="81" customWidth="1"/>
    <col min="11018" max="11018" width="5.28515625" style="81" customWidth="1"/>
    <col min="11019" max="11019" width="37.85546875" style="81" customWidth="1"/>
    <col min="11020" max="11020" width="6.140625" style="81" customWidth="1"/>
    <col min="11021" max="11021" width="7.28515625" style="81" customWidth="1"/>
    <col min="11022" max="11022" width="7.7109375" style="81" customWidth="1"/>
    <col min="11023" max="11264" width="9.140625" style="81"/>
    <col min="11265" max="11271" width="9.42578125" style="81" customWidth="1"/>
    <col min="11272" max="11272" width="8" style="81" customWidth="1"/>
    <col min="11273" max="11273" width="7.28515625" style="81" customWidth="1"/>
    <col min="11274" max="11274" width="5.28515625" style="81" customWidth="1"/>
    <col min="11275" max="11275" width="37.85546875" style="81" customWidth="1"/>
    <col min="11276" max="11276" width="6.140625" style="81" customWidth="1"/>
    <col min="11277" max="11277" width="7.28515625" style="81" customWidth="1"/>
    <col min="11278" max="11278" width="7.7109375" style="81" customWidth="1"/>
    <col min="11279" max="11520" width="9.140625" style="81"/>
    <col min="11521" max="11527" width="9.42578125" style="81" customWidth="1"/>
    <col min="11528" max="11528" width="8" style="81" customWidth="1"/>
    <col min="11529" max="11529" width="7.28515625" style="81" customWidth="1"/>
    <col min="11530" max="11530" width="5.28515625" style="81" customWidth="1"/>
    <col min="11531" max="11531" width="37.85546875" style="81" customWidth="1"/>
    <col min="11532" max="11532" width="6.140625" style="81" customWidth="1"/>
    <col min="11533" max="11533" width="7.28515625" style="81" customWidth="1"/>
    <col min="11534" max="11534" width="7.7109375" style="81" customWidth="1"/>
    <col min="11535" max="11776" width="9.140625" style="81"/>
    <col min="11777" max="11783" width="9.42578125" style="81" customWidth="1"/>
    <col min="11784" max="11784" width="8" style="81" customWidth="1"/>
    <col min="11785" max="11785" width="7.28515625" style="81" customWidth="1"/>
    <col min="11786" max="11786" width="5.28515625" style="81" customWidth="1"/>
    <col min="11787" max="11787" width="37.85546875" style="81" customWidth="1"/>
    <col min="11788" max="11788" width="6.140625" style="81" customWidth="1"/>
    <col min="11789" max="11789" width="7.28515625" style="81" customWidth="1"/>
    <col min="11790" max="11790" width="7.7109375" style="81" customWidth="1"/>
    <col min="11791" max="12032" width="9.140625" style="81"/>
    <col min="12033" max="12039" width="9.42578125" style="81" customWidth="1"/>
    <col min="12040" max="12040" width="8" style="81" customWidth="1"/>
    <col min="12041" max="12041" width="7.28515625" style="81" customWidth="1"/>
    <col min="12042" max="12042" width="5.28515625" style="81" customWidth="1"/>
    <col min="12043" max="12043" width="37.85546875" style="81" customWidth="1"/>
    <col min="12044" max="12044" width="6.140625" style="81" customWidth="1"/>
    <col min="12045" max="12045" width="7.28515625" style="81" customWidth="1"/>
    <col min="12046" max="12046" width="7.7109375" style="81" customWidth="1"/>
    <col min="12047" max="12288" width="9.140625" style="81"/>
    <col min="12289" max="12295" width="9.42578125" style="81" customWidth="1"/>
    <col min="12296" max="12296" width="8" style="81" customWidth="1"/>
    <col min="12297" max="12297" width="7.28515625" style="81" customWidth="1"/>
    <col min="12298" max="12298" width="5.28515625" style="81" customWidth="1"/>
    <col min="12299" max="12299" width="37.85546875" style="81" customWidth="1"/>
    <col min="12300" max="12300" width="6.140625" style="81" customWidth="1"/>
    <col min="12301" max="12301" width="7.28515625" style="81" customWidth="1"/>
    <col min="12302" max="12302" width="7.7109375" style="81" customWidth="1"/>
    <col min="12303" max="12544" width="9.140625" style="81"/>
    <col min="12545" max="12551" width="9.42578125" style="81" customWidth="1"/>
    <col min="12552" max="12552" width="8" style="81" customWidth="1"/>
    <col min="12553" max="12553" width="7.28515625" style="81" customWidth="1"/>
    <col min="12554" max="12554" width="5.28515625" style="81" customWidth="1"/>
    <col min="12555" max="12555" width="37.85546875" style="81" customWidth="1"/>
    <col min="12556" max="12556" width="6.140625" style="81" customWidth="1"/>
    <col min="12557" max="12557" width="7.28515625" style="81" customWidth="1"/>
    <col min="12558" max="12558" width="7.7109375" style="81" customWidth="1"/>
    <col min="12559" max="12800" width="9.140625" style="81"/>
    <col min="12801" max="12807" width="9.42578125" style="81" customWidth="1"/>
    <col min="12808" max="12808" width="8" style="81" customWidth="1"/>
    <col min="12809" max="12809" width="7.28515625" style="81" customWidth="1"/>
    <col min="12810" max="12810" width="5.28515625" style="81" customWidth="1"/>
    <col min="12811" max="12811" width="37.85546875" style="81" customWidth="1"/>
    <col min="12812" max="12812" width="6.140625" style="81" customWidth="1"/>
    <col min="12813" max="12813" width="7.28515625" style="81" customWidth="1"/>
    <col min="12814" max="12814" width="7.7109375" style="81" customWidth="1"/>
    <col min="12815" max="13056" width="9.140625" style="81"/>
    <col min="13057" max="13063" width="9.42578125" style="81" customWidth="1"/>
    <col min="13064" max="13064" width="8" style="81" customWidth="1"/>
    <col min="13065" max="13065" width="7.28515625" style="81" customWidth="1"/>
    <col min="13066" max="13066" width="5.28515625" style="81" customWidth="1"/>
    <col min="13067" max="13067" width="37.85546875" style="81" customWidth="1"/>
    <col min="13068" max="13068" width="6.140625" style="81" customWidth="1"/>
    <col min="13069" max="13069" width="7.28515625" style="81" customWidth="1"/>
    <col min="13070" max="13070" width="7.7109375" style="81" customWidth="1"/>
    <col min="13071" max="13312" width="9.140625" style="81"/>
    <col min="13313" max="13319" width="9.42578125" style="81" customWidth="1"/>
    <col min="13320" max="13320" width="8" style="81" customWidth="1"/>
    <col min="13321" max="13321" width="7.28515625" style="81" customWidth="1"/>
    <col min="13322" max="13322" width="5.28515625" style="81" customWidth="1"/>
    <col min="13323" max="13323" width="37.85546875" style="81" customWidth="1"/>
    <col min="13324" max="13324" width="6.140625" style="81" customWidth="1"/>
    <col min="13325" max="13325" width="7.28515625" style="81" customWidth="1"/>
    <col min="13326" max="13326" width="7.7109375" style="81" customWidth="1"/>
    <col min="13327" max="13568" width="9.140625" style="81"/>
    <col min="13569" max="13575" width="9.42578125" style="81" customWidth="1"/>
    <col min="13576" max="13576" width="8" style="81" customWidth="1"/>
    <col min="13577" max="13577" width="7.28515625" style="81" customWidth="1"/>
    <col min="13578" max="13578" width="5.28515625" style="81" customWidth="1"/>
    <col min="13579" max="13579" width="37.85546875" style="81" customWidth="1"/>
    <col min="13580" max="13580" width="6.140625" style="81" customWidth="1"/>
    <col min="13581" max="13581" width="7.28515625" style="81" customWidth="1"/>
    <col min="13582" max="13582" width="7.7109375" style="81" customWidth="1"/>
    <col min="13583" max="13824" width="9.140625" style="81"/>
    <col min="13825" max="13831" width="9.42578125" style="81" customWidth="1"/>
    <col min="13832" max="13832" width="8" style="81" customWidth="1"/>
    <col min="13833" max="13833" width="7.28515625" style="81" customWidth="1"/>
    <col min="13834" max="13834" width="5.28515625" style="81" customWidth="1"/>
    <col min="13835" max="13835" width="37.85546875" style="81" customWidth="1"/>
    <col min="13836" max="13836" width="6.140625" style="81" customWidth="1"/>
    <col min="13837" max="13837" width="7.28515625" style="81" customWidth="1"/>
    <col min="13838" max="13838" width="7.7109375" style="81" customWidth="1"/>
    <col min="13839" max="14080" width="9.140625" style="81"/>
    <col min="14081" max="14087" width="9.42578125" style="81" customWidth="1"/>
    <col min="14088" max="14088" width="8" style="81" customWidth="1"/>
    <col min="14089" max="14089" width="7.28515625" style="81" customWidth="1"/>
    <col min="14090" max="14090" width="5.28515625" style="81" customWidth="1"/>
    <col min="14091" max="14091" width="37.85546875" style="81" customWidth="1"/>
    <col min="14092" max="14092" width="6.140625" style="81" customWidth="1"/>
    <col min="14093" max="14093" width="7.28515625" style="81" customWidth="1"/>
    <col min="14094" max="14094" width="7.7109375" style="81" customWidth="1"/>
    <col min="14095" max="14336" width="9.140625" style="81"/>
    <col min="14337" max="14343" width="9.42578125" style="81" customWidth="1"/>
    <col min="14344" max="14344" width="8" style="81" customWidth="1"/>
    <col min="14345" max="14345" width="7.28515625" style="81" customWidth="1"/>
    <col min="14346" max="14346" width="5.28515625" style="81" customWidth="1"/>
    <col min="14347" max="14347" width="37.85546875" style="81" customWidth="1"/>
    <col min="14348" max="14348" width="6.140625" style="81" customWidth="1"/>
    <col min="14349" max="14349" width="7.28515625" style="81" customWidth="1"/>
    <col min="14350" max="14350" width="7.7109375" style="81" customWidth="1"/>
    <col min="14351" max="14592" width="9.140625" style="81"/>
    <col min="14593" max="14599" width="9.42578125" style="81" customWidth="1"/>
    <col min="14600" max="14600" width="8" style="81" customWidth="1"/>
    <col min="14601" max="14601" width="7.28515625" style="81" customWidth="1"/>
    <col min="14602" max="14602" width="5.28515625" style="81" customWidth="1"/>
    <col min="14603" max="14603" width="37.85546875" style="81" customWidth="1"/>
    <col min="14604" max="14604" width="6.140625" style="81" customWidth="1"/>
    <col min="14605" max="14605" width="7.28515625" style="81" customWidth="1"/>
    <col min="14606" max="14606" width="7.7109375" style="81" customWidth="1"/>
    <col min="14607" max="14848" width="9.140625" style="81"/>
    <col min="14849" max="14855" width="9.42578125" style="81" customWidth="1"/>
    <col min="14856" max="14856" width="8" style="81" customWidth="1"/>
    <col min="14857" max="14857" width="7.28515625" style="81" customWidth="1"/>
    <col min="14858" max="14858" width="5.28515625" style="81" customWidth="1"/>
    <col min="14859" max="14859" width="37.85546875" style="81" customWidth="1"/>
    <col min="14860" max="14860" width="6.140625" style="81" customWidth="1"/>
    <col min="14861" max="14861" width="7.28515625" style="81" customWidth="1"/>
    <col min="14862" max="14862" width="7.7109375" style="81" customWidth="1"/>
    <col min="14863" max="15104" width="9.140625" style="81"/>
    <col min="15105" max="15111" width="9.42578125" style="81" customWidth="1"/>
    <col min="15112" max="15112" width="8" style="81" customWidth="1"/>
    <col min="15113" max="15113" width="7.28515625" style="81" customWidth="1"/>
    <col min="15114" max="15114" width="5.28515625" style="81" customWidth="1"/>
    <col min="15115" max="15115" width="37.85546875" style="81" customWidth="1"/>
    <col min="15116" max="15116" width="6.140625" style="81" customWidth="1"/>
    <col min="15117" max="15117" width="7.28515625" style="81" customWidth="1"/>
    <col min="15118" max="15118" width="7.7109375" style="81" customWidth="1"/>
    <col min="15119" max="15360" width="9.140625" style="81"/>
    <col min="15361" max="15367" width="9.42578125" style="81" customWidth="1"/>
    <col min="15368" max="15368" width="8" style="81" customWidth="1"/>
    <col min="15369" max="15369" width="7.28515625" style="81" customWidth="1"/>
    <col min="15370" max="15370" width="5.28515625" style="81" customWidth="1"/>
    <col min="15371" max="15371" width="37.85546875" style="81" customWidth="1"/>
    <col min="15372" max="15372" width="6.140625" style="81" customWidth="1"/>
    <col min="15373" max="15373" width="7.28515625" style="81" customWidth="1"/>
    <col min="15374" max="15374" width="7.7109375" style="81" customWidth="1"/>
    <col min="15375" max="15616" width="9.140625" style="81"/>
    <col min="15617" max="15623" width="9.42578125" style="81" customWidth="1"/>
    <col min="15624" max="15624" width="8" style="81" customWidth="1"/>
    <col min="15625" max="15625" width="7.28515625" style="81" customWidth="1"/>
    <col min="15626" max="15626" width="5.28515625" style="81" customWidth="1"/>
    <col min="15627" max="15627" width="37.85546875" style="81" customWidth="1"/>
    <col min="15628" max="15628" width="6.140625" style="81" customWidth="1"/>
    <col min="15629" max="15629" width="7.28515625" style="81" customWidth="1"/>
    <col min="15630" max="15630" width="7.7109375" style="81" customWidth="1"/>
    <col min="15631" max="15872" width="9.140625" style="81"/>
    <col min="15873" max="15879" width="9.42578125" style="81" customWidth="1"/>
    <col min="15880" max="15880" width="8" style="81" customWidth="1"/>
    <col min="15881" max="15881" width="7.28515625" style="81" customWidth="1"/>
    <col min="15882" max="15882" width="5.28515625" style="81" customWidth="1"/>
    <col min="15883" max="15883" width="37.85546875" style="81" customWidth="1"/>
    <col min="15884" max="15884" width="6.140625" style="81" customWidth="1"/>
    <col min="15885" max="15885" width="7.28515625" style="81" customWidth="1"/>
    <col min="15886" max="15886" width="7.7109375" style="81" customWidth="1"/>
    <col min="15887" max="16128" width="9.140625" style="81"/>
    <col min="16129" max="16135" width="9.42578125" style="81" customWidth="1"/>
    <col min="16136" max="16136" width="8" style="81" customWidth="1"/>
    <col min="16137" max="16137" width="7.28515625" style="81" customWidth="1"/>
    <col min="16138" max="16138" width="5.28515625" style="81" customWidth="1"/>
    <col min="16139" max="16139" width="37.85546875" style="81" customWidth="1"/>
    <col min="16140" max="16140" width="6.140625" style="81" customWidth="1"/>
    <col min="16141" max="16141" width="7.28515625" style="81" customWidth="1"/>
    <col min="16142" max="16142" width="7.7109375" style="81" customWidth="1"/>
    <col min="16143" max="16384" width="9.140625" style="81"/>
  </cols>
  <sheetData>
    <row r="1" spans="10:15" ht="15">
      <c r="K1" s="83" t="s">
        <v>509</v>
      </c>
      <c r="L1" s="83"/>
      <c r="M1" s="83"/>
    </row>
    <row r="2" spans="10:15" ht="11.25" customHeight="1">
      <c r="K2" s="569"/>
      <c r="L2" s="569"/>
      <c r="M2" s="569"/>
    </row>
    <row r="3" spans="10:15" ht="14.25" customHeight="1">
      <c r="K3" s="570" t="s">
        <v>487</v>
      </c>
    </row>
    <row r="4" spans="10:15" s="375" customFormat="1" ht="28.5" customHeight="1">
      <c r="J4" s="571" t="s">
        <v>3</v>
      </c>
      <c r="K4" s="572"/>
      <c r="L4" s="9">
        <v>2013</v>
      </c>
      <c r="M4" s="9">
        <v>2014</v>
      </c>
      <c r="N4" s="573" t="s">
        <v>72</v>
      </c>
    </row>
    <row r="5" spans="10:15" s="375" customFormat="1" ht="16.5" customHeight="1">
      <c r="J5" s="95" t="s">
        <v>510</v>
      </c>
      <c r="K5" s="95"/>
      <c r="L5" s="553">
        <v>29341</v>
      </c>
      <c r="M5" s="553">
        <v>29389</v>
      </c>
      <c r="N5" s="554">
        <f>M5/L5*100</f>
        <v>100.16359360621657</v>
      </c>
    </row>
    <row r="6" spans="10:15" s="375" customFormat="1" ht="15" customHeight="1">
      <c r="J6" s="574" t="s">
        <v>511</v>
      </c>
      <c r="K6" s="574"/>
      <c r="L6" s="386">
        <f>SUM(L7:L21)-L15</f>
        <v>219</v>
      </c>
      <c r="M6" s="386">
        <f>SUM(M7:M21)-M15</f>
        <v>218</v>
      </c>
      <c r="N6" s="488">
        <f>M6/L6*100</f>
        <v>99.543378995433784</v>
      </c>
    </row>
    <row r="7" spans="10:15" s="375" customFormat="1" ht="15" customHeight="1">
      <c r="J7" s="575" t="s">
        <v>512</v>
      </c>
      <c r="K7" s="576" t="s">
        <v>513</v>
      </c>
      <c r="L7" s="386">
        <v>2</v>
      </c>
      <c r="M7" s="386">
        <v>0</v>
      </c>
      <c r="N7" s="488">
        <f t="shared" ref="N7:N34" si="0">M7/L7*100</f>
        <v>0</v>
      </c>
    </row>
    <row r="8" spans="10:15" s="375" customFormat="1" ht="15" customHeight="1">
      <c r="J8" s="575"/>
      <c r="K8" s="576" t="s">
        <v>514</v>
      </c>
      <c r="L8" s="386">
        <v>3</v>
      </c>
      <c r="M8" s="386">
        <v>7</v>
      </c>
      <c r="N8" s="488">
        <v>0</v>
      </c>
    </row>
    <row r="9" spans="10:15" s="375" customFormat="1" ht="15" customHeight="1">
      <c r="J9" s="575"/>
      <c r="K9" s="576" t="s">
        <v>493</v>
      </c>
      <c r="L9" s="386">
        <v>2</v>
      </c>
      <c r="M9" s="386">
        <v>4</v>
      </c>
      <c r="N9" s="488">
        <f>M9/L9*100</f>
        <v>200</v>
      </c>
    </row>
    <row r="10" spans="10:15" s="375" customFormat="1" ht="15" customHeight="1">
      <c r="J10" s="575"/>
      <c r="K10" s="576" t="s">
        <v>515</v>
      </c>
      <c r="L10" s="386">
        <v>1</v>
      </c>
      <c r="M10" s="386">
        <v>0</v>
      </c>
      <c r="N10" s="488">
        <v>0</v>
      </c>
    </row>
    <row r="11" spans="10:15" s="375" customFormat="1" ht="15" customHeight="1">
      <c r="J11" s="575"/>
      <c r="K11" s="576" t="s">
        <v>516</v>
      </c>
      <c r="L11" s="386">
        <v>0</v>
      </c>
      <c r="M11" s="386">
        <v>0</v>
      </c>
      <c r="N11" s="488">
        <v>0</v>
      </c>
    </row>
    <row r="12" spans="10:15" s="375" customFormat="1" ht="15" customHeight="1">
      <c r="J12" s="575"/>
      <c r="K12" s="576" t="s">
        <v>517</v>
      </c>
      <c r="L12" s="386">
        <v>8</v>
      </c>
      <c r="M12" s="386">
        <v>11</v>
      </c>
      <c r="N12" s="488">
        <v>0</v>
      </c>
    </row>
    <row r="13" spans="10:15" s="375" customFormat="1" ht="15" customHeight="1">
      <c r="J13" s="575"/>
      <c r="K13" s="577" t="s">
        <v>518</v>
      </c>
      <c r="L13" s="386">
        <v>71</v>
      </c>
      <c r="M13" s="386">
        <v>70</v>
      </c>
      <c r="N13" s="488">
        <f t="shared" si="0"/>
        <v>98.591549295774655</v>
      </c>
    </row>
    <row r="14" spans="10:15" s="375" customFormat="1" ht="15" customHeight="1">
      <c r="J14" s="575"/>
      <c r="K14" s="577" t="s">
        <v>519</v>
      </c>
      <c r="L14" s="386">
        <v>99</v>
      </c>
      <c r="M14" s="386">
        <v>80</v>
      </c>
      <c r="N14" s="488">
        <f t="shared" si="0"/>
        <v>80.808080808080803</v>
      </c>
      <c r="O14" s="375" t="s">
        <v>520</v>
      </c>
    </row>
    <row r="15" spans="10:15" s="375" customFormat="1" ht="15" customHeight="1">
      <c r="J15" s="575"/>
      <c r="K15" s="577" t="s">
        <v>521</v>
      </c>
      <c r="L15" s="386">
        <v>27</v>
      </c>
      <c r="M15" s="386">
        <v>39</v>
      </c>
      <c r="N15" s="488">
        <f t="shared" si="0"/>
        <v>144.44444444444443</v>
      </c>
    </row>
    <row r="16" spans="10:15" s="375" customFormat="1" ht="26.25" customHeight="1">
      <c r="J16" s="575"/>
      <c r="K16" s="578" t="s">
        <v>522</v>
      </c>
      <c r="L16" s="386">
        <v>19</v>
      </c>
      <c r="M16" s="386">
        <v>26</v>
      </c>
      <c r="N16" s="488">
        <f t="shared" si="0"/>
        <v>136.84210526315789</v>
      </c>
    </row>
    <row r="17" spans="10:14" s="375" customFormat="1" ht="15" customHeight="1">
      <c r="J17" s="575"/>
      <c r="K17" s="576" t="s">
        <v>523</v>
      </c>
      <c r="L17" s="386">
        <v>0</v>
      </c>
      <c r="M17" s="386">
        <v>0</v>
      </c>
      <c r="N17" s="488">
        <v>0</v>
      </c>
    </row>
    <row r="18" spans="10:14" s="375" customFormat="1" ht="15" customHeight="1">
      <c r="J18" s="575"/>
      <c r="K18" s="576" t="s">
        <v>524</v>
      </c>
      <c r="L18" s="386">
        <v>4</v>
      </c>
      <c r="M18" s="386">
        <v>4</v>
      </c>
      <c r="N18" s="488">
        <f t="shared" si="0"/>
        <v>100</v>
      </c>
    </row>
    <row r="19" spans="10:14" s="375" customFormat="1" ht="15" customHeight="1">
      <c r="J19" s="575"/>
      <c r="K19" s="576" t="s">
        <v>525</v>
      </c>
      <c r="L19" s="386">
        <v>0</v>
      </c>
      <c r="M19" s="386">
        <v>0</v>
      </c>
      <c r="N19" s="488">
        <v>0</v>
      </c>
    </row>
    <row r="20" spans="10:14" s="375" customFormat="1" ht="15" customHeight="1">
      <c r="J20" s="575"/>
      <c r="K20" s="576" t="s">
        <v>526</v>
      </c>
      <c r="L20" s="386">
        <v>0</v>
      </c>
      <c r="M20" s="386">
        <v>0</v>
      </c>
      <c r="N20" s="488">
        <v>0</v>
      </c>
    </row>
    <row r="21" spans="10:14" s="375" customFormat="1" ht="15" customHeight="1">
      <c r="J21" s="575"/>
      <c r="K21" s="576" t="s">
        <v>508</v>
      </c>
      <c r="L21" s="386">
        <v>10</v>
      </c>
      <c r="M21" s="386">
        <v>16</v>
      </c>
      <c r="N21" s="488">
        <f t="shared" si="0"/>
        <v>160</v>
      </c>
    </row>
    <row r="22" spans="10:14" s="375" customFormat="1" ht="15" customHeight="1">
      <c r="J22" s="575" t="s">
        <v>527</v>
      </c>
      <c r="K22" s="576" t="s">
        <v>528</v>
      </c>
      <c r="L22" s="386">
        <v>72</v>
      </c>
      <c r="M22" s="386">
        <v>72</v>
      </c>
      <c r="N22" s="488">
        <f t="shared" si="0"/>
        <v>100</v>
      </c>
    </row>
    <row r="23" spans="10:14" s="375" customFormat="1" ht="15" customHeight="1">
      <c r="J23" s="575"/>
      <c r="K23" s="576" t="s">
        <v>529</v>
      </c>
      <c r="L23" s="386">
        <v>21</v>
      </c>
      <c r="M23" s="386">
        <v>27</v>
      </c>
      <c r="N23" s="488">
        <f t="shared" si="0"/>
        <v>128.57142857142858</v>
      </c>
    </row>
    <row r="24" spans="10:14" s="375" customFormat="1" ht="15" customHeight="1">
      <c r="J24" s="575"/>
      <c r="K24" s="576" t="s">
        <v>530</v>
      </c>
      <c r="L24" s="386">
        <v>5</v>
      </c>
      <c r="M24" s="386">
        <v>4</v>
      </c>
      <c r="N24" s="488">
        <f t="shared" si="0"/>
        <v>80</v>
      </c>
    </row>
    <row r="25" spans="10:14" s="375" customFormat="1" ht="15" customHeight="1">
      <c r="J25" s="575"/>
      <c r="K25" s="576" t="s">
        <v>531</v>
      </c>
      <c r="L25" s="386">
        <v>73</v>
      </c>
      <c r="M25" s="386">
        <v>66</v>
      </c>
      <c r="N25" s="488">
        <f t="shared" si="0"/>
        <v>90.410958904109577</v>
      </c>
    </row>
    <row r="26" spans="10:14" s="375" customFormat="1" ht="18" customHeight="1">
      <c r="J26" s="575"/>
      <c r="K26" s="576" t="s">
        <v>532</v>
      </c>
      <c r="L26" s="386">
        <v>6</v>
      </c>
      <c r="M26" s="386">
        <v>0</v>
      </c>
      <c r="N26" s="488">
        <f t="shared" si="0"/>
        <v>0</v>
      </c>
    </row>
    <row r="27" spans="10:14" s="375" customFormat="1" ht="15" customHeight="1">
      <c r="J27" s="102" t="s">
        <v>533</v>
      </c>
      <c r="K27" s="576" t="s">
        <v>534</v>
      </c>
      <c r="L27" s="386">
        <v>75</v>
      </c>
      <c r="M27" s="386">
        <v>78</v>
      </c>
      <c r="N27" s="488">
        <f t="shared" si="0"/>
        <v>104</v>
      </c>
    </row>
    <row r="28" spans="10:14" s="375" customFormat="1" ht="15" customHeight="1">
      <c r="J28" s="102"/>
      <c r="K28" s="576" t="s">
        <v>535</v>
      </c>
      <c r="L28" s="386">
        <v>128</v>
      </c>
      <c r="M28" s="386">
        <v>118</v>
      </c>
      <c r="N28" s="488">
        <f t="shared" si="0"/>
        <v>92.1875</v>
      </c>
    </row>
    <row r="29" spans="10:14" s="375" customFormat="1" ht="15" customHeight="1">
      <c r="J29" s="102"/>
      <c r="K29" s="576" t="s">
        <v>536</v>
      </c>
      <c r="L29" s="386">
        <v>13</v>
      </c>
      <c r="M29" s="386">
        <v>18</v>
      </c>
      <c r="N29" s="488">
        <f t="shared" si="0"/>
        <v>138.46153846153845</v>
      </c>
    </row>
    <row r="30" spans="10:14" s="375" customFormat="1" ht="15" customHeight="1">
      <c r="J30" s="102"/>
      <c r="K30" s="576" t="s">
        <v>537</v>
      </c>
      <c r="L30" s="387">
        <v>3</v>
      </c>
      <c r="M30" s="386">
        <v>4</v>
      </c>
      <c r="N30" s="488">
        <f t="shared" si="0"/>
        <v>133.33333333333331</v>
      </c>
    </row>
    <row r="31" spans="10:14" s="375" customFormat="1" ht="15" customHeight="1">
      <c r="J31" s="579" t="s">
        <v>538</v>
      </c>
      <c r="K31" s="579"/>
      <c r="L31" s="386">
        <v>170</v>
      </c>
      <c r="M31" s="386">
        <v>184</v>
      </c>
      <c r="N31" s="488">
        <f t="shared" si="0"/>
        <v>108.23529411764706</v>
      </c>
    </row>
    <row r="32" spans="10:14" s="375" customFormat="1" ht="15" customHeight="1">
      <c r="J32" s="574" t="s">
        <v>539</v>
      </c>
      <c r="K32" s="574"/>
      <c r="L32" s="488">
        <v>446.1</v>
      </c>
      <c r="M32" s="488">
        <v>491.7</v>
      </c>
      <c r="N32" s="488">
        <f t="shared" si="0"/>
        <v>110.22192333557497</v>
      </c>
    </row>
    <row r="33" spans="10:14" s="375" customFormat="1" ht="15" customHeight="1">
      <c r="J33" s="574" t="s">
        <v>540</v>
      </c>
      <c r="K33" s="574"/>
      <c r="L33" s="488">
        <v>277.2</v>
      </c>
      <c r="M33" s="488">
        <v>245.8</v>
      </c>
      <c r="N33" s="488">
        <f t="shared" si="0"/>
        <v>88.672438672438687</v>
      </c>
    </row>
    <row r="34" spans="10:14" s="375" customFormat="1" ht="15" customHeight="1">
      <c r="J34" s="574" t="s">
        <v>541</v>
      </c>
      <c r="K34" s="574"/>
      <c r="L34" s="485">
        <v>37.6</v>
      </c>
      <c r="M34" s="485">
        <v>46.3</v>
      </c>
      <c r="N34" s="488">
        <f t="shared" si="0"/>
        <v>123.1382978723404</v>
      </c>
    </row>
    <row r="35" spans="10:14" s="375" customFormat="1" ht="25.5" customHeight="1">
      <c r="J35" s="580" t="s">
        <v>542</v>
      </c>
      <c r="K35" s="580"/>
      <c r="L35" s="390">
        <f>L6/L5*10000</f>
        <v>74.639582836304143</v>
      </c>
      <c r="M35" s="390">
        <f>M6/M5*10000</f>
        <v>74.177413317908062</v>
      </c>
      <c r="N35" s="565">
        <f>M35/L35*100</f>
        <v>99.380798363504141</v>
      </c>
    </row>
    <row r="36" spans="10:14" s="375" customFormat="1" ht="18" customHeight="1">
      <c r="J36" s="576"/>
      <c r="K36" s="576"/>
      <c r="L36" s="488"/>
      <c r="M36" s="488"/>
      <c r="N36" s="581"/>
    </row>
    <row r="41" spans="10:14" ht="14.25" customHeight="1"/>
    <row r="43" spans="10:14" ht="77.25" customHeight="1"/>
  </sheetData>
  <mergeCells count="12">
    <mergeCell ref="J27:J30"/>
    <mergeCell ref="J31:K31"/>
    <mergeCell ref="J32:K32"/>
    <mergeCell ref="J33:K33"/>
    <mergeCell ref="J34:K34"/>
    <mergeCell ref="J35:K35"/>
    <mergeCell ref="K1:M1"/>
    <mergeCell ref="J4:K4"/>
    <mergeCell ref="J5:K5"/>
    <mergeCell ref="J6:K6"/>
    <mergeCell ref="J7:J21"/>
    <mergeCell ref="J22:J2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T6" sqref="T6"/>
    </sheetView>
  </sheetViews>
  <sheetFormatPr defaultRowHeight="15"/>
  <cols>
    <col min="1" max="1" width="14.140625" customWidth="1"/>
    <col min="2" max="2" width="8.7109375" customWidth="1"/>
    <col min="10" max="10" width="7.7109375" customWidth="1"/>
    <col min="11" max="11" width="7.42578125" customWidth="1"/>
  </cols>
  <sheetData>
    <row r="2" spans="1:13">
      <c r="C2" s="583" t="s">
        <v>543</v>
      </c>
      <c r="D2" s="583"/>
      <c r="E2" s="583"/>
      <c r="F2" s="583"/>
      <c r="G2" s="583"/>
      <c r="H2" s="583"/>
    </row>
    <row r="3" spans="1:13">
      <c r="K3" s="584">
        <v>41947</v>
      </c>
      <c r="L3" s="585"/>
      <c r="M3" s="585"/>
    </row>
    <row r="4" spans="1:13">
      <c r="A4" s="586" t="s">
        <v>544</v>
      </c>
      <c r="B4" s="587">
        <v>2013</v>
      </c>
      <c r="C4" s="587"/>
      <c r="D4" s="587"/>
      <c r="E4" s="587"/>
      <c r="F4" s="587">
        <v>2014</v>
      </c>
      <c r="G4" s="587"/>
      <c r="H4" s="587"/>
      <c r="I4" s="587"/>
      <c r="J4" s="588" t="s">
        <v>545</v>
      </c>
      <c r="K4" s="586" t="s">
        <v>546</v>
      </c>
      <c r="L4" s="589" t="s">
        <v>547</v>
      </c>
      <c r="M4" s="589"/>
    </row>
    <row r="5" spans="1:13">
      <c r="A5" s="586"/>
      <c r="B5" s="589" t="s">
        <v>548</v>
      </c>
      <c r="C5" s="589"/>
      <c r="D5" s="589" t="s">
        <v>549</v>
      </c>
      <c r="E5" s="589"/>
      <c r="F5" s="589" t="s">
        <v>548</v>
      </c>
      <c r="G5" s="589"/>
      <c r="H5" s="589" t="s">
        <v>549</v>
      </c>
      <c r="I5" s="589"/>
      <c r="J5" s="588"/>
      <c r="K5" s="586"/>
      <c r="L5" s="589"/>
      <c r="M5" s="589"/>
    </row>
    <row r="6" spans="1:13" ht="80.25">
      <c r="A6" s="586"/>
      <c r="B6" s="590" t="s">
        <v>550</v>
      </c>
      <c r="C6" s="591" t="s">
        <v>551</v>
      </c>
      <c r="D6" s="590" t="s">
        <v>550</v>
      </c>
      <c r="E6" s="591" t="s">
        <v>551</v>
      </c>
      <c r="F6" s="590" t="s">
        <v>550</v>
      </c>
      <c r="G6" s="591" t="s">
        <v>551</v>
      </c>
      <c r="H6" s="590" t="s">
        <v>550</v>
      </c>
      <c r="I6" s="591" t="s">
        <v>551</v>
      </c>
      <c r="J6" s="588"/>
      <c r="K6" s="586"/>
      <c r="L6" s="592">
        <v>2013</v>
      </c>
      <c r="M6" s="592">
        <v>2014</v>
      </c>
    </row>
    <row r="7" spans="1:13">
      <c r="A7" s="593" t="s">
        <v>552</v>
      </c>
      <c r="B7" s="594">
        <v>3</v>
      </c>
      <c r="C7" s="594">
        <v>5.0999999999999996</v>
      </c>
      <c r="D7" s="594">
        <v>1.2</v>
      </c>
      <c r="E7" s="594">
        <v>3.1</v>
      </c>
      <c r="F7" s="594">
        <v>0.8</v>
      </c>
      <c r="G7" s="594">
        <v>4.0999999999999996</v>
      </c>
      <c r="H7" s="594">
        <v>0.9</v>
      </c>
      <c r="I7" s="594">
        <v>1.0249999999999999</v>
      </c>
      <c r="J7" s="594">
        <v>70</v>
      </c>
      <c r="K7" s="594"/>
      <c r="L7" s="594">
        <v>434.8</v>
      </c>
      <c r="M7" s="594">
        <v>444.4</v>
      </c>
    </row>
    <row r="8" spans="1:13">
      <c r="A8" s="593" t="s">
        <v>553</v>
      </c>
      <c r="B8" s="594">
        <v>0.02</v>
      </c>
      <c r="C8" s="594">
        <v>0.2</v>
      </c>
      <c r="D8" s="594">
        <v>0.04</v>
      </c>
      <c r="E8" s="594">
        <v>0.02</v>
      </c>
      <c r="F8" s="594">
        <v>0.03</v>
      </c>
      <c r="G8" s="594">
        <v>0.4</v>
      </c>
      <c r="H8" s="594">
        <v>6.0000000000000001E-3</v>
      </c>
      <c r="I8" s="594">
        <v>0.12</v>
      </c>
      <c r="J8" s="594"/>
      <c r="K8" s="594"/>
      <c r="L8" s="594">
        <v>0</v>
      </c>
      <c r="M8" s="594">
        <v>12</v>
      </c>
    </row>
    <row r="9" spans="1:13">
      <c r="A9" s="593" t="s">
        <v>554</v>
      </c>
      <c r="B9" s="594">
        <v>1.5</v>
      </c>
      <c r="C9" s="594">
        <v>2</v>
      </c>
      <c r="D9" s="594">
        <v>0.5</v>
      </c>
      <c r="E9" s="594">
        <v>0.6</v>
      </c>
      <c r="F9" s="594">
        <v>2</v>
      </c>
      <c r="G9" s="594">
        <v>4.5</v>
      </c>
      <c r="H9" s="594">
        <v>0.5</v>
      </c>
      <c r="I9" s="594">
        <v>0.64500000000000002</v>
      </c>
      <c r="J9" s="594">
        <v>31</v>
      </c>
      <c r="K9" s="594">
        <v>12</v>
      </c>
      <c r="L9" s="594">
        <v>80.400000000000006</v>
      </c>
      <c r="M9" s="594">
        <v>81.599999999999994</v>
      </c>
    </row>
    <row r="10" spans="1:13">
      <c r="A10" s="593" t="s">
        <v>555</v>
      </c>
      <c r="B10" s="594">
        <v>1.5</v>
      </c>
      <c r="C10" s="594">
        <v>1.5</v>
      </c>
      <c r="D10" s="594">
        <v>1.05</v>
      </c>
      <c r="E10" s="594">
        <v>0.9</v>
      </c>
      <c r="F10" s="594">
        <v>1.5</v>
      </c>
      <c r="G10" s="594">
        <v>1</v>
      </c>
      <c r="H10" s="594">
        <v>1</v>
      </c>
      <c r="I10" s="594">
        <v>1.45</v>
      </c>
      <c r="J10" s="594"/>
      <c r="K10" s="594">
        <v>13</v>
      </c>
      <c r="L10" s="594">
        <v>138</v>
      </c>
      <c r="M10" s="594">
        <v>0.7</v>
      </c>
    </row>
    <row r="11" spans="1:13">
      <c r="A11" s="593" t="s">
        <v>556</v>
      </c>
      <c r="B11" s="594">
        <v>4</v>
      </c>
      <c r="C11" s="594">
        <v>9</v>
      </c>
      <c r="D11" s="594">
        <v>1</v>
      </c>
      <c r="E11" s="594">
        <v>0.46</v>
      </c>
      <c r="F11" s="594">
        <v>2.1</v>
      </c>
      <c r="G11" s="594">
        <v>13</v>
      </c>
      <c r="H11" s="594">
        <v>0.9</v>
      </c>
      <c r="I11" s="594">
        <v>1.032</v>
      </c>
      <c r="J11" s="594"/>
      <c r="K11" s="594"/>
      <c r="L11" s="594">
        <v>410</v>
      </c>
      <c r="M11" s="594">
        <v>900</v>
      </c>
    </row>
    <row r="12" spans="1:13">
      <c r="A12" s="593" t="s">
        <v>557</v>
      </c>
      <c r="B12" s="594">
        <v>0.1</v>
      </c>
      <c r="C12" s="594">
        <v>0.68</v>
      </c>
      <c r="D12" s="594">
        <v>0.6</v>
      </c>
      <c r="E12" s="594">
        <v>0.24</v>
      </c>
      <c r="F12" s="594">
        <v>1</v>
      </c>
      <c r="G12" s="594">
        <v>13</v>
      </c>
      <c r="H12" s="594">
        <v>0.1</v>
      </c>
      <c r="I12" s="594">
        <v>3.1</v>
      </c>
      <c r="J12" s="594"/>
      <c r="K12" s="594"/>
      <c r="L12" s="594">
        <v>304.2</v>
      </c>
      <c r="M12" s="594">
        <v>700</v>
      </c>
    </row>
    <row r="13" spans="1:13">
      <c r="A13" s="593" t="s">
        <v>558</v>
      </c>
      <c r="B13" s="594">
        <v>5.2</v>
      </c>
      <c r="C13" s="594">
        <v>16</v>
      </c>
      <c r="D13" s="594">
        <v>0.21</v>
      </c>
      <c r="E13" s="594">
        <v>0.94</v>
      </c>
      <c r="F13" s="594">
        <v>1.4477</v>
      </c>
      <c r="G13" s="594">
        <v>4</v>
      </c>
      <c r="H13" s="594">
        <v>0.23369999999999999</v>
      </c>
      <c r="I13" s="594">
        <v>0.8</v>
      </c>
      <c r="J13" s="594">
        <v>100</v>
      </c>
      <c r="K13" s="594">
        <v>185</v>
      </c>
      <c r="L13" s="594">
        <v>530</v>
      </c>
      <c r="M13" s="594">
        <v>1300</v>
      </c>
    </row>
    <row r="14" spans="1:13">
      <c r="A14" s="593" t="s">
        <v>559</v>
      </c>
      <c r="B14" s="594">
        <v>0.16</v>
      </c>
      <c r="C14" s="594">
        <v>6</v>
      </c>
      <c r="D14" s="594">
        <v>0.12</v>
      </c>
      <c r="E14" s="594">
        <v>0.9</v>
      </c>
      <c r="F14" s="594">
        <v>0</v>
      </c>
      <c r="G14" s="594">
        <v>0.84</v>
      </c>
      <c r="H14" s="594">
        <v>0</v>
      </c>
      <c r="I14" s="594">
        <v>0.12</v>
      </c>
      <c r="J14" s="594"/>
      <c r="K14" s="594">
        <v>10</v>
      </c>
      <c r="L14" s="594">
        <v>0</v>
      </c>
      <c r="M14" s="594">
        <v>252</v>
      </c>
    </row>
    <row r="15" spans="1:13">
      <c r="A15" s="593" t="s">
        <v>560</v>
      </c>
      <c r="B15" s="594">
        <v>1.5</v>
      </c>
      <c r="C15" s="594">
        <v>15</v>
      </c>
      <c r="D15" s="594">
        <v>0.5</v>
      </c>
      <c r="E15" s="594">
        <v>0.7</v>
      </c>
      <c r="F15" s="594">
        <v>1</v>
      </c>
      <c r="G15" s="594">
        <v>2.2999999999999998</v>
      </c>
      <c r="H15" s="594">
        <v>0.2</v>
      </c>
      <c r="I15" s="594">
        <v>0.48</v>
      </c>
      <c r="J15" s="594"/>
      <c r="K15" s="594"/>
      <c r="L15" s="594">
        <v>138</v>
      </c>
      <c r="M15" s="595">
        <v>0</v>
      </c>
    </row>
    <row r="16" spans="1:13">
      <c r="A16" s="593" t="s">
        <v>561</v>
      </c>
      <c r="B16" s="594">
        <v>1</v>
      </c>
      <c r="C16" s="594">
        <v>1.7</v>
      </c>
      <c r="D16" s="594">
        <v>0.5</v>
      </c>
      <c r="E16" s="594">
        <v>0.5</v>
      </c>
      <c r="F16" s="594">
        <v>0.7</v>
      </c>
      <c r="G16" s="594">
        <v>0</v>
      </c>
      <c r="H16" s="594">
        <v>0.3</v>
      </c>
      <c r="I16" s="594">
        <v>0</v>
      </c>
      <c r="J16" s="594"/>
      <c r="K16" s="594"/>
      <c r="L16" s="594">
        <v>86.5</v>
      </c>
      <c r="M16" s="594">
        <v>0</v>
      </c>
    </row>
    <row r="17" spans="1:13">
      <c r="A17" s="593" t="s">
        <v>562</v>
      </c>
      <c r="B17" s="594">
        <v>9.8000000000000007</v>
      </c>
      <c r="C17" s="594">
        <v>22.2</v>
      </c>
      <c r="D17" s="594">
        <v>5.0999999999999996</v>
      </c>
      <c r="E17" s="594">
        <v>10.199999999999999</v>
      </c>
      <c r="F17" s="594">
        <v>5.0999999999999996</v>
      </c>
      <c r="G17" s="594">
        <v>24</v>
      </c>
      <c r="H17" s="594">
        <v>3.01</v>
      </c>
      <c r="I17" s="594">
        <v>8.4</v>
      </c>
      <c r="J17" s="594">
        <v>16</v>
      </c>
      <c r="K17" s="594">
        <v>68</v>
      </c>
      <c r="L17" s="594">
        <v>19.2</v>
      </c>
      <c r="M17" s="594">
        <v>80.7</v>
      </c>
    </row>
    <row r="18" spans="1:13">
      <c r="A18" s="593" t="s">
        <v>563</v>
      </c>
      <c r="B18" s="594">
        <v>6.5</v>
      </c>
      <c r="C18" s="594">
        <v>32.5</v>
      </c>
      <c r="D18" s="594">
        <v>1</v>
      </c>
      <c r="E18" s="594">
        <v>5.15</v>
      </c>
      <c r="F18" s="594">
        <v>7</v>
      </c>
      <c r="G18" s="594">
        <v>35</v>
      </c>
      <c r="H18" s="594">
        <v>1.3</v>
      </c>
      <c r="I18" s="594">
        <v>6.8140000000000001</v>
      </c>
      <c r="J18" s="594">
        <v>68</v>
      </c>
      <c r="K18" s="594">
        <v>86</v>
      </c>
      <c r="L18" s="594">
        <v>53</v>
      </c>
      <c r="M18" s="594">
        <v>1120</v>
      </c>
    </row>
    <row r="19" spans="1:13">
      <c r="A19" s="593" t="s">
        <v>564</v>
      </c>
      <c r="B19" s="594">
        <v>2</v>
      </c>
      <c r="C19" s="594">
        <v>4</v>
      </c>
      <c r="D19" s="594">
        <v>1.05</v>
      </c>
      <c r="E19" s="594">
        <v>2.5</v>
      </c>
      <c r="F19" s="594">
        <v>1.5</v>
      </c>
      <c r="G19" s="594">
        <v>3.5</v>
      </c>
      <c r="H19" s="594">
        <v>0.05</v>
      </c>
      <c r="I19" s="594">
        <v>0.65</v>
      </c>
      <c r="J19" s="594"/>
      <c r="K19" s="594"/>
      <c r="L19" s="594">
        <v>219</v>
      </c>
      <c r="M19" s="594">
        <v>565</v>
      </c>
    </row>
    <row r="20" spans="1:13">
      <c r="A20" s="593" t="s">
        <v>565</v>
      </c>
      <c r="B20" s="594">
        <v>0</v>
      </c>
      <c r="C20" s="594">
        <v>0</v>
      </c>
      <c r="D20" s="594">
        <v>0.64</v>
      </c>
      <c r="E20" s="594">
        <v>0</v>
      </c>
      <c r="F20" s="594">
        <v>5</v>
      </c>
      <c r="G20" s="594">
        <v>7.1</v>
      </c>
      <c r="H20" s="594">
        <v>0.6</v>
      </c>
      <c r="I20" s="594">
        <v>4</v>
      </c>
      <c r="J20" s="594"/>
      <c r="K20" s="594"/>
      <c r="L20" s="594">
        <v>250</v>
      </c>
      <c r="M20" s="594">
        <v>122</v>
      </c>
    </row>
    <row r="21" spans="1:13">
      <c r="A21" s="593" t="s">
        <v>566</v>
      </c>
      <c r="B21" s="594">
        <v>2</v>
      </c>
      <c r="C21" s="594">
        <v>7.5</v>
      </c>
      <c r="D21" s="594">
        <v>1.22</v>
      </c>
      <c r="E21" s="594">
        <v>5.67</v>
      </c>
      <c r="F21" s="594">
        <v>4.0065</v>
      </c>
      <c r="G21" s="594">
        <v>29.05</v>
      </c>
      <c r="H21" s="594">
        <v>1.6024</v>
      </c>
      <c r="I21" s="594">
        <v>6.25</v>
      </c>
      <c r="J21" s="594"/>
      <c r="K21" s="594">
        <v>975</v>
      </c>
      <c r="L21" s="594">
        <v>540</v>
      </c>
      <c r="M21" s="594">
        <v>3637</v>
      </c>
    </row>
    <row r="22" spans="1:13" s="597" customFormat="1">
      <c r="A22" s="596" t="s">
        <v>567</v>
      </c>
      <c r="B22" s="596">
        <f t="shared" ref="B22:M22" si="0">SUM(B7:B21)</f>
        <v>38.28</v>
      </c>
      <c r="C22" s="596">
        <f t="shared" si="0"/>
        <v>123.38000000000001</v>
      </c>
      <c r="D22" s="596">
        <f t="shared" si="0"/>
        <v>14.730000000000002</v>
      </c>
      <c r="E22" s="596">
        <f t="shared" si="0"/>
        <v>31.880000000000003</v>
      </c>
      <c r="F22" s="596">
        <f t="shared" si="0"/>
        <v>33.184199999999997</v>
      </c>
      <c r="G22" s="596">
        <f t="shared" si="0"/>
        <v>141.79</v>
      </c>
      <c r="H22" s="596">
        <f t="shared" si="0"/>
        <v>10.7021</v>
      </c>
      <c r="I22" s="596">
        <f t="shared" si="0"/>
        <v>34.885999999999996</v>
      </c>
      <c r="J22" s="596">
        <f t="shared" si="0"/>
        <v>285</v>
      </c>
      <c r="K22" s="596">
        <f t="shared" si="0"/>
        <v>1349</v>
      </c>
      <c r="L22" s="596">
        <f t="shared" si="0"/>
        <v>3203.1</v>
      </c>
      <c r="M22" s="596">
        <f t="shared" si="0"/>
        <v>9215.4</v>
      </c>
    </row>
  </sheetData>
  <mergeCells count="12">
    <mergeCell ref="F5:G5"/>
    <mergeCell ref="H5:I5"/>
    <mergeCell ref="C2:H2"/>
    <mergeCell ref="K3:M3"/>
    <mergeCell ref="A4:A6"/>
    <mergeCell ref="B4:E4"/>
    <mergeCell ref="F4:I4"/>
    <mergeCell ref="J4:J6"/>
    <mergeCell ref="K4:K6"/>
    <mergeCell ref="L4:M5"/>
    <mergeCell ref="B5:C5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11" sqref="D11"/>
    </sheetView>
  </sheetViews>
  <sheetFormatPr defaultRowHeight="15"/>
  <cols>
    <col min="1" max="1" width="48.85546875" style="58" customWidth="1"/>
    <col min="2" max="2" width="10.85546875" style="58" customWidth="1"/>
    <col min="3" max="3" width="10.140625" style="58" customWidth="1"/>
    <col min="4" max="4" width="10" style="58" customWidth="1"/>
    <col min="5" max="5" width="8.28515625" style="58" customWidth="1"/>
    <col min="6" max="6" width="7.140625" style="58" customWidth="1"/>
    <col min="7" max="256" width="9.140625" style="58"/>
    <col min="257" max="257" width="48.85546875" style="58" customWidth="1"/>
    <col min="258" max="258" width="10.85546875" style="58" customWidth="1"/>
    <col min="259" max="259" width="10.140625" style="58" customWidth="1"/>
    <col min="260" max="260" width="10" style="58" customWidth="1"/>
    <col min="261" max="261" width="8.28515625" style="58" customWidth="1"/>
    <col min="262" max="262" width="7.140625" style="58" customWidth="1"/>
    <col min="263" max="512" width="9.140625" style="58"/>
    <col min="513" max="513" width="48.85546875" style="58" customWidth="1"/>
    <col min="514" max="514" width="10.85546875" style="58" customWidth="1"/>
    <col min="515" max="515" width="10.140625" style="58" customWidth="1"/>
    <col min="516" max="516" width="10" style="58" customWidth="1"/>
    <col min="517" max="517" width="8.28515625" style="58" customWidth="1"/>
    <col min="518" max="518" width="7.140625" style="58" customWidth="1"/>
    <col min="519" max="768" width="9.140625" style="58"/>
    <col min="769" max="769" width="48.85546875" style="58" customWidth="1"/>
    <col min="770" max="770" width="10.85546875" style="58" customWidth="1"/>
    <col min="771" max="771" width="10.140625" style="58" customWidth="1"/>
    <col min="772" max="772" width="10" style="58" customWidth="1"/>
    <col min="773" max="773" width="8.28515625" style="58" customWidth="1"/>
    <col min="774" max="774" width="7.140625" style="58" customWidth="1"/>
    <col min="775" max="1024" width="9.140625" style="58"/>
    <col min="1025" max="1025" width="48.85546875" style="58" customWidth="1"/>
    <col min="1026" max="1026" width="10.85546875" style="58" customWidth="1"/>
    <col min="1027" max="1027" width="10.140625" style="58" customWidth="1"/>
    <col min="1028" max="1028" width="10" style="58" customWidth="1"/>
    <col min="1029" max="1029" width="8.28515625" style="58" customWidth="1"/>
    <col min="1030" max="1030" width="7.140625" style="58" customWidth="1"/>
    <col min="1031" max="1280" width="9.140625" style="58"/>
    <col min="1281" max="1281" width="48.85546875" style="58" customWidth="1"/>
    <col min="1282" max="1282" width="10.85546875" style="58" customWidth="1"/>
    <col min="1283" max="1283" width="10.140625" style="58" customWidth="1"/>
    <col min="1284" max="1284" width="10" style="58" customWidth="1"/>
    <col min="1285" max="1285" width="8.28515625" style="58" customWidth="1"/>
    <col min="1286" max="1286" width="7.140625" style="58" customWidth="1"/>
    <col min="1287" max="1536" width="9.140625" style="58"/>
    <col min="1537" max="1537" width="48.85546875" style="58" customWidth="1"/>
    <col min="1538" max="1538" width="10.85546875" style="58" customWidth="1"/>
    <col min="1539" max="1539" width="10.140625" style="58" customWidth="1"/>
    <col min="1540" max="1540" width="10" style="58" customWidth="1"/>
    <col min="1541" max="1541" width="8.28515625" style="58" customWidth="1"/>
    <col min="1542" max="1542" width="7.140625" style="58" customWidth="1"/>
    <col min="1543" max="1792" width="9.140625" style="58"/>
    <col min="1793" max="1793" width="48.85546875" style="58" customWidth="1"/>
    <col min="1794" max="1794" width="10.85546875" style="58" customWidth="1"/>
    <col min="1795" max="1795" width="10.140625" style="58" customWidth="1"/>
    <col min="1796" max="1796" width="10" style="58" customWidth="1"/>
    <col min="1797" max="1797" width="8.28515625" style="58" customWidth="1"/>
    <col min="1798" max="1798" width="7.140625" style="58" customWidth="1"/>
    <col min="1799" max="2048" width="9.140625" style="58"/>
    <col min="2049" max="2049" width="48.85546875" style="58" customWidth="1"/>
    <col min="2050" max="2050" width="10.85546875" style="58" customWidth="1"/>
    <col min="2051" max="2051" width="10.140625" style="58" customWidth="1"/>
    <col min="2052" max="2052" width="10" style="58" customWidth="1"/>
    <col min="2053" max="2053" width="8.28515625" style="58" customWidth="1"/>
    <col min="2054" max="2054" width="7.140625" style="58" customWidth="1"/>
    <col min="2055" max="2304" width="9.140625" style="58"/>
    <col min="2305" max="2305" width="48.85546875" style="58" customWidth="1"/>
    <col min="2306" max="2306" width="10.85546875" style="58" customWidth="1"/>
    <col min="2307" max="2307" width="10.140625" style="58" customWidth="1"/>
    <col min="2308" max="2308" width="10" style="58" customWidth="1"/>
    <col min="2309" max="2309" width="8.28515625" style="58" customWidth="1"/>
    <col min="2310" max="2310" width="7.140625" style="58" customWidth="1"/>
    <col min="2311" max="2560" width="9.140625" style="58"/>
    <col min="2561" max="2561" width="48.85546875" style="58" customWidth="1"/>
    <col min="2562" max="2562" width="10.85546875" style="58" customWidth="1"/>
    <col min="2563" max="2563" width="10.140625" style="58" customWidth="1"/>
    <col min="2564" max="2564" width="10" style="58" customWidth="1"/>
    <col min="2565" max="2565" width="8.28515625" style="58" customWidth="1"/>
    <col min="2566" max="2566" width="7.140625" style="58" customWidth="1"/>
    <col min="2567" max="2816" width="9.140625" style="58"/>
    <col min="2817" max="2817" width="48.85546875" style="58" customWidth="1"/>
    <col min="2818" max="2818" width="10.85546875" style="58" customWidth="1"/>
    <col min="2819" max="2819" width="10.140625" style="58" customWidth="1"/>
    <col min="2820" max="2820" width="10" style="58" customWidth="1"/>
    <col min="2821" max="2821" width="8.28515625" style="58" customWidth="1"/>
    <col min="2822" max="2822" width="7.140625" style="58" customWidth="1"/>
    <col min="2823" max="3072" width="9.140625" style="58"/>
    <col min="3073" max="3073" width="48.85546875" style="58" customWidth="1"/>
    <col min="3074" max="3074" width="10.85546875" style="58" customWidth="1"/>
    <col min="3075" max="3075" width="10.140625" style="58" customWidth="1"/>
    <col min="3076" max="3076" width="10" style="58" customWidth="1"/>
    <col min="3077" max="3077" width="8.28515625" style="58" customWidth="1"/>
    <col min="3078" max="3078" width="7.140625" style="58" customWidth="1"/>
    <col min="3079" max="3328" width="9.140625" style="58"/>
    <col min="3329" max="3329" width="48.85546875" style="58" customWidth="1"/>
    <col min="3330" max="3330" width="10.85546875" style="58" customWidth="1"/>
    <col min="3331" max="3331" width="10.140625" style="58" customWidth="1"/>
    <col min="3332" max="3332" width="10" style="58" customWidth="1"/>
    <col min="3333" max="3333" width="8.28515625" style="58" customWidth="1"/>
    <col min="3334" max="3334" width="7.140625" style="58" customWidth="1"/>
    <col min="3335" max="3584" width="9.140625" style="58"/>
    <col min="3585" max="3585" width="48.85546875" style="58" customWidth="1"/>
    <col min="3586" max="3586" width="10.85546875" style="58" customWidth="1"/>
    <col min="3587" max="3587" width="10.140625" style="58" customWidth="1"/>
    <col min="3588" max="3588" width="10" style="58" customWidth="1"/>
    <col min="3589" max="3589" width="8.28515625" style="58" customWidth="1"/>
    <col min="3590" max="3590" width="7.140625" style="58" customWidth="1"/>
    <col min="3591" max="3840" width="9.140625" style="58"/>
    <col min="3841" max="3841" width="48.85546875" style="58" customWidth="1"/>
    <col min="3842" max="3842" width="10.85546875" style="58" customWidth="1"/>
    <col min="3843" max="3843" width="10.140625" style="58" customWidth="1"/>
    <col min="3844" max="3844" width="10" style="58" customWidth="1"/>
    <col min="3845" max="3845" width="8.28515625" style="58" customWidth="1"/>
    <col min="3846" max="3846" width="7.140625" style="58" customWidth="1"/>
    <col min="3847" max="4096" width="9.140625" style="58"/>
    <col min="4097" max="4097" width="48.85546875" style="58" customWidth="1"/>
    <col min="4098" max="4098" width="10.85546875" style="58" customWidth="1"/>
    <col min="4099" max="4099" width="10.140625" style="58" customWidth="1"/>
    <col min="4100" max="4100" width="10" style="58" customWidth="1"/>
    <col min="4101" max="4101" width="8.28515625" style="58" customWidth="1"/>
    <col min="4102" max="4102" width="7.140625" style="58" customWidth="1"/>
    <col min="4103" max="4352" width="9.140625" style="58"/>
    <col min="4353" max="4353" width="48.85546875" style="58" customWidth="1"/>
    <col min="4354" max="4354" width="10.85546875" style="58" customWidth="1"/>
    <col min="4355" max="4355" width="10.140625" style="58" customWidth="1"/>
    <col min="4356" max="4356" width="10" style="58" customWidth="1"/>
    <col min="4357" max="4357" width="8.28515625" style="58" customWidth="1"/>
    <col min="4358" max="4358" width="7.140625" style="58" customWidth="1"/>
    <col min="4359" max="4608" width="9.140625" style="58"/>
    <col min="4609" max="4609" width="48.85546875" style="58" customWidth="1"/>
    <col min="4610" max="4610" width="10.85546875" style="58" customWidth="1"/>
    <col min="4611" max="4611" width="10.140625" style="58" customWidth="1"/>
    <col min="4612" max="4612" width="10" style="58" customWidth="1"/>
    <col min="4613" max="4613" width="8.28515625" style="58" customWidth="1"/>
    <col min="4614" max="4614" width="7.140625" style="58" customWidth="1"/>
    <col min="4615" max="4864" width="9.140625" style="58"/>
    <col min="4865" max="4865" width="48.85546875" style="58" customWidth="1"/>
    <col min="4866" max="4866" width="10.85546875" style="58" customWidth="1"/>
    <col min="4867" max="4867" width="10.140625" style="58" customWidth="1"/>
    <col min="4868" max="4868" width="10" style="58" customWidth="1"/>
    <col min="4869" max="4869" width="8.28515625" style="58" customWidth="1"/>
    <col min="4870" max="4870" width="7.140625" style="58" customWidth="1"/>
    <col min="4871" max="5120" width="9.140625" style="58"/>
    <col min="5121" max="5121" width="48.85546875" style="58" customWidth="1"/>
    <col min="5122" max="5122" width="10.85546875" style="58" customWidth="1"/>
    <col min="5123" max="5123" width="10.140625" style="58" customWidth="1"/>
    <col min="5124" max="5124" width="10" style="58" customWidth="1"/>
    <col min="5125" max="5125" width="8.28515625" style="58" customWidth="1"/>
    <col min="5126" max="5126" width="7.140625" style="58" customWidth="1"/>
    <col min="5127" max="5376" width="9.140625" style="58"/>
    <col min="5377" max="5377" width="48.85546875" style="58" customWidth="1"/>
    <col min="5378" max="5378" width="10.85546875" style="58" customWidth="1"/>
    <col min="5379" max="5379" width="10.140625" style="58" customWidth="1"/>
    <col min="5380" max="5380" width="10" style="58" customWidth="1"/>
    <col min="5381" max="5381" width="8.28515625" style="58" customWidth="1"/>
    <col min="5382" max="5382" width="7.140625" style="58" customWidth="1"/>
    <col min="5383" max="5632" width="9.140625" style="58"/>
    <col min="5633" max="5633" width="48.85546875" style="58" customWidth="1"/>
    <col min="5634" max="5634" width="10.85546875" style="58" customWidth="1"/>
    <col min="5635" max="5635" width="10.140625" style="58" customWidth="1"/>
    <col min="5636" max="5636" width="10" style="58" customWidth="1"/>
    <col min="5637" max="5637" width="8.28515625" style="58" customWidth="1"/>
    <col min="5638" max="5638" width="7.140625" style="58" customWidth="1"/>
    <col min="5639" max="5888" width="9.140625" style="58"/>
    <col min="5889" max="5889" width="48.85546875" style="58" customWidth="1"/>
    <col min="5890" max="5890" width="10.85546875" style="58" customWidth="1"/>
    <col min="5891" max="5891" width="10.140625" style="58" customWidth="1"/>
    <col min="5892" max="5892" width="10" style="58" customWidth="1"/>
    <col min="5893" max="5893" width="8.28515625" style="58" customWidth="1"/>
    <col min="5894" max="5894" width="7.140625" style="58" customWidth="1"/>
    <col min="5895" max="6144" width="9.140625" style="58"/>
    <col min="6145" max="6145" width="48.85546875" style="58" customWidth="1"/>
    <col min="6146" max="6146" width="10.85546875" style="58" customWidth="1"/>
    <col min="6147" max="6147" width="10.140625" style="58" customWidth="1"/>
    <col min="6148" max="6148" width="10" style="58" customWidth="1"/>
    <col min="6149" max="6149" width="8.28515625" style="58" customWidth="1"/>
    <col min="6150" max="6150" width="7.140625" style="58" customWidth="1"/>
    <col min="6151" max="6400" width="9.140625" style="58"/>
    <col min="6401" max="6401" width="48.85546875" style="58" customWidth="1"/>
    <col min="6402" max="6402" width="10.85546875" style="58" customWidth="1"/>
    <col min="6403" max="6403" width="10.140625" style="58" customWidth="1"/>
    <col min="6404" max="6404" width="10" style="58" customWidth="1"/>
    <col min="6405" max="6405" width="8.28515625" style="58" customWidth="1"/>
    <col min="6406" max="6406" width="7.140625" style="58" customWidth="1"/>
    <col min="6407" max="6656" width="9.140625" style="58"/>
    <col min="6657" max="6657" width="48.85546875" style="58" customWidth="1"/>
    <col min="6658" max="6658" width="10.85546875" style="58" customWidth="1"/>
    <col min="6659" max="6659" width="10.140625" style="58" customWidth="1"/>
    <col min="6660" max="6660" width="10" style="58" customWidth="1"/>
    <col min="6661" max="6661" width="8.28515625" style="58" customWidth="1"/>
    <col min="6662" max="6662" width="7.140625" style="58" customWidth="1"/>
    <col min="6663" max="6912" width="9.140625" style="58"/>
    <col min="6913" max="6913" width="48.85546875" style="58" customWidth="1"/>
    <col min="6914" max="6914" width="10.85546875" style="58" customWidth="1"/>
    <col min="6915" max="6915" width="10.140625" style="58" customWidth="1"/>
    <col min="6916" max="6916" width="10" style="58" customWidth="1"/>
    <col min="6917" max="6917" width="8.28515625" style="58" customWidth="1"/>
    <col min="6918" max="6918" width="7.140625" style="58" customWidth="1"/>
    <col min="6919" max="7168" width="9.140625" style="58"/>
    <col min="7169" max="7169" width="48.85546875" style="58" customWidth="1"/>
    <col min="7170" max="7170" width="10.85546875" style="58" customWidth="1"/>
    <col min="7171" max="7171" width="10.140625" style="58" customWidth="1"/>
    <col min="7172" max="7172" width="10" style="58" customWidth="1"/>
    <col min="7173" max="7173" width="8.28515625" style="58" customWidth="1"/>
    <col min="7174" max="7174" width="7.140625" style="58" customWidth="1"/>
    <col min="7175" max="7424" width="9.140625" style="58"/>
    <col min="7425" max="7425" width="48.85546875" style="58" customWidth="1"/>
    <col min="7426" max="7426" width="10.85546875" style="58" customWidth="1"/>
    <col min="7427" max="7427" width="10.140625" style="58" customWidth="1"/>
    <col min="7428" max="7428" width="10" style="58" customWidth="1"/>
    <col min="7429" max="7429" width="8.28515625" style="58" customWidth="1"/>
    <col min="7430" max="7430" width="7.140625" style="58" customWidth="1"/>
    <col min="7431" max="7680" width="9.140625" style="58"/>
    <col min="7681" max="7681" width="48.85546875" style="58" customWidth="1"/>
    <col min="7682" max="7682" width="10.85546875" style="58" customWidth="1"/>
    <col min="7683" max="7683" width="10.140625" style="58" customWidth="1"/>
    <col min="7684" max="7684" width="10" style="58" customWidth="1"/>
    <col min="7685" max="7685" width="8.28515625" style="58" customWidth="1"/>
    <col min="7686" max="7686" width="7.140625" style="58" customWidth="1"/>
    <col min="7687" max="7936" width="9.140625" style="58"/>
    <col min="7937" max="7937" width="48.85546875" style="58" customWidth="1"/>
    <col min="7938" max="7938" width="10.85546875" style="58" customWidth="1"/>
    <col min="7939" max="7939" width="10.140625" style="58" customWidth="1"/>
    <col min="7940" max="7940" width="10" style="58" customWidth="1"/>
    <col min="7941" max="7941" width="8.28515625" style="58" customWidth="1"/>
    <col min="7942" max="7942" width="7.140625" style="58" customWidth="1"/>
    <col min="7943" max="8192" width="9.140625" style="58"/>
    <col min="8193" max="8193" width="48.85546875" style="58" customWidth="1"/>
    <col min="8194" max="8194" width="10.85546875" style="58" customWidth="1"/>
    <col min="8195" max="8195" width="10.140625" style="58" customWidth="1"/>
    <col min="8196" max="8196" width="10" style="58" customWidth="1"/>
    <col min="8197" max="8197" width="8.28515625" style="58" customWidth="1"/>
    <col min="8198" max="8198" width="7.140625" style="58" customWidth="1"/>
    <col min="8199" max="8448" width="9.140625" style="58"/>
    <col min="8449" max="8449" width="48.85546875" style="58" customWidth="1"/>
    <col min="8450" max="8450" width="10.85546875" style="58" customWidth="1"/>
    <col min="8451" max="8451" width="10.140625" style="58" customWidth="1"/>
    <col min="8452" max="8452" width="10" style="58" customWidth="1"/>
    <col min="8453" max="8453" width="8.28515625" style="58" customWidth="1"/>
    <col min="8454" max="8454" width="7.140625" style="58" customWidth="1"/>
    <col min="8455" max="8704" width="9.140625" style="58"/>
    <col min="8705" max="8705" width="48.85546875" style="58" customWidth="1"/>
    <col min="8706" max="8706" width="10.85546875" style="58" customWidth="1"/>
    <col min="8707" max="8707" width="10.140625" style="58" customWidth="1"/>
    <col min="8708" max="8708" width="10" style="58" customWidth="1"/>
    <col min="8709" max="8709" width="8.28515625" style="58" customWidth="1"/>
    <col min="8710" max="8710" width="7.140625" style="58" customWidth="1"/>
    <col min="8711" max="8960" width="9.140625" style="58"/>
    <col min="8961" max="8961" width="48.85546875" style="58" customWidth="1"/>
    <col min="8962" max="8962" width="10.85546875" style="58" customWidth="1"/>
    <col min="8963" max="8963" width="10.140625" style="58" customWidth="1"/>
    <col min="8964" max="8964" width="10" style="58" customWidth="1"/>
    <col min="8965" max="8965" width="8.28515625" style="58" customWidth="1"/>
    <col min="8966" max="8966" width="7.140625" style="58" customWidth="1"/>
    <col min="8967" max="9216" width="9.140625" style="58"/>
    <col min="9217" max="9217" width="48.85546875" style="58" customWidth="1"/>
    <col min="9218" max="9218" width="10.85546875" style="58" customWidth="1"/>
    <col min="9219" max="9219" width="10.140625" style="58" customWidth="1"/>
    <col min="9220" max="9220" width="10" style="58" customWidth="1"/>
    <col min="9221" max="9221" width="8.28515625" style="58" customWidth="1"/>
    <col min="9222" max="9222" width="7.140625" style="58" customWidth="1"/>
    <col min="9223" max="9472" width="9.140625" style="58"/>
    <col min="9473" max="9473" width="48.85546875" style="58" customWidth="1"/>
    <col min="9474" max="9474" width="10.85546875" style="58" customWidth="1"/>
    <col min="9475" max="9475" width="10.140625" style="58" customWidth="1"/>
    <col min="9476" max="9476" width="10" style="58" customWidth="1"/>
    <col min="9477" max="9477" width="8.28515625" style="58" customWidth="1"/>
    <col min="9478" max="9478" width="7.140625" style="58" customWidth="1"/>
    <col min="9479" max="9728" width="9.140625" style="58"/>
    <col min="9729" max="9729" width="48.85546875" style="58" customWidth="1"/>
    <col min="9730" max="9730" width="10.85546875" style="58" customWidth="1"/>
    <col min="9731" max="9731" width="10.140625" style="58" customWidth="1"/>
    <col min="9732" max="9732" width="10" style="58" customWidth="1"/>
    <col min="9733" max="9733" width="8.28515625" style="58" customWidth="1"/>
    <col min="9734" max="9734" width="7.140625" style="58" customWidth="1"/>
    <col min="9735" max="9984" width="9.140625" style="58"/>
    <col min="9985" max="9985" width="48.85546875" style="58" customWidth="1"/>
    <col min="9986" max="9986" width="10.85546875" style="58" customWidth="1"/>
    <col min="9987" max="9987" width="10.140625" style="58" customWidth="1"/>
    <col min="9988" max="9988" width="10" style="58" customWidth="1"/>
    <col min="9989" max="9989" width="8.28515625" style="58" customWidth="1"/>
    <col min="9990" max="9990" width="7.140625" style="58" customWidth="1"/>
    <col min="9991" max="10240" width="9.140625" style="58"/>
    <col min="10241" max="10241" width="48.85546875" style="58" customWidth="1"/>
    <col min="10242" max="10242" width="10.85546875" style="58" customWidth="1"/>
    <col min="10243" max="10243" width="10.140625" style="58" customWidth="1"/>
    <col min="10244" max="10244" width="10" style="58" customWidth="1"/>
    <col min="10245" max="10245" width="8.28515625" style="58" customWidth="1"/>
    <col min="10246" max="10246" width="7.140625" style="58" customWidth="1"/>
    <col min="10247" max="10496" width="9.140625" style="58"/>
    <col min="10497" max="10497" width="48.85546875" style="58" customWidth="1"/>
    <col min="10498" max="10498" width="10.85546875" style="58" customWidth="1"/>
    <col min="10499" max="10499" width="10.140625" style="58" customWidth="1"/>
    <col min="10500" max="10500" width="10" style="58" customWidth="1"/>
    <col min="10501" max="10501" width="8.28515625" style="58" customWidth="1"/>
    <col min="10502" max="10502" width="7.140625" style="58" customWidth="1"/>
    <col min="10503" max="10752" width="9.140625" style="58"/>
    <col min="10753" max="10753" width="48.85546875" style="58" customWidth="1"/>
    <col min="10754" max="10754" width="10.85546875" style="58" customWidth="1"/>
    <col min="10755" max="10755" width="10.140625" style="58" customWidth="1"/>
    <col min="10756" max="10756" width="10" style="58" customWidth="1"/>
    <col min="10757" max="10757" width="8.28515625" style="58" customWidth="1"/>
    <col min="10758" max="10758" width="7.140625" style="58" customWidth="1"/>
    <col min="10759" max="11008" width="9.140625" style="58"/>
    <col min="11009" max="11009" width="48.85546875" style="58" customWidth="1"/>
    <col min="11010" max="11010" width="10.85546875" style="58" customWidth="1"/>
    <col min="11011" max="11011" width="10.140625" style="58" customWidth="1"/>
    <col min="11012" max="11012" width="10" style="58" customWidth="1"/>
    <col min="11013" max="11013" width="8.28515625" style="58" customWidth="1"/>
    <col min="11014" max="11014" width="7.140625" style="58" customWidth="1"/>
    <col min="11015" max="11264" width="9.140625" style="58"/>
    <col min="11265" max="11265" width="48.85546875" style="58" customWidth="1"/>
    <col min="11266" max="11266" width="10.85546875" style="58" customWidth="1"/>
    <col min="11267" max="11267" width="10.140625" style="58" customWidth="1"/>
    <col min="11268" max="11268" width="10" style="58" customWidth="1"/>
    <col min="11269" max="11269" width="8.28515625" style="58" customWidth="1"/>
    <col min="11270" max="11270" width="7.140625" style="58" customWidth="1"/>
    <col min="11271" max="11520" width="9.140625" style="58"/>
    <col min="11521" max="11521" width="48.85546875" style="58" customWidth="1"/>
    <col min="11522" max="11522" width="10.85546875" style="58" customWidth="1"/>
    <col min="11523" max="11523" width="10.140625" style="58" customWidth="1"/>
    <col min="11524" max="11524" width="10" style="58" customWidth="1"/>
    <col min="11525" max="11525" width="8.28515625" style="58" customWidth="1"/>
    <col min="11526" max="11526" width="7.140625" style="58" customWidth="1"/>
    <col min="11527" max="11776" width="9.140625" style="58"/>
    <col min="11777" max="11777" width="48.85546875" style="58" customWidth="1"/>
    <col min="11778" max="11778" width="10.85546875" style="58" customWidth="1"/>
    <col min="11779" max="11779" width="10.140625" style="58" customWidth="1"/>
    <col min="11780" max="11780" width="10" style="58" customWidth="1"/>
    <col min="11781" max="11781" width="8.28515625" style="58" customWidth="1"/>
    <col min="11782" max="11782" width="7.140625" style="58" customWidth="1"/>
    <col min="11783" max="12032" width="9.140625" style="58"/>
    <col min="12033" max="12033" width="48.85546875" style="58" customWidth="1"/>
    <col min="12034" max="12034" width="10.85546875" style="58" customWidth="1"/>
    <col min="12035" max="12035" width="10.140625" style="58" customWidth="1"/>
    <col min="12036" max="12036" width="10" style="58" customWidth="1"/>
    <col min="12037" max="12037" width="8.28515625" style="58" customWidth="1"/>
    <col min="12038" max="12038" width="7.140625" style="58" customWidth="1"/>
    <col min="12039" max="12288" width="9.140625" style="58"/>
    <col min="12289" max="12289" width="48.85546875" style="58" customWidth="1"/>
    <col min="12290" max="12290" width="10.85546875" style="58" customWidth="1"/>
    <col min="12291" max="12291" width="10.140625" style="58" customWidth="1"/>
    <col min="12292" max="12292" width="10" style="58" customWidth="1"/>
    <col min="12293" max="12293" width="8.28515625" style="58" customWidth="1"/>
    <col min="12294" max="12294" width="7.140625" style="58" customWidth="1"/>
    <col min="12295" max="12544" width="9.140625" style="58"/>
    <col min="12545" max="12545" width="48.85546875" style="58" customWidth="1"/>
    <col min="12546" max="12546" width="10.85546875" style="58" customWidth="1"/>
    <col min="12547" max="12547" width="10.140625" style="58" customWidth="1"/>
    <col min="12548" max="12548" width="10" style="58" customWidth="1"/>
    <col min="12549" max="12549" width="8.28515625" style="58" customWidth="1"/>
    <col min="12550" max="12550" width="7.140625" style="58" customWidth="1"/>
    <col min="12551" max="12800" width="9.140625" style="58"/>
    <col min="12801" max="12801" width="48.85546875" style="58" customWidth="1"/>
    <col min="12802" max="12802" width="10.85546875" style="58" customWidth="1"/>
    <col min="12803" max="12803" width="10.140625" style="58" customWidth="1"/>
    <col min="12804" max="12804" width="10" style="58" customWidth="1"/>
    <col min="12805" max="12805" width="8.28515625" style="58" customWidth="1"/>
    <col min="12806" max="12806" width="7.140625" style="58" customWidth="1"/>
    <col min="12807" max="13056" width="9.140625" style="58"/>
    <col min="13057" max="13057" width="48.85546875" style="58" customWidth="1"/>
    <col min="13058" max="13058" width="10.85546875" style="58" customWidth="1"/>
    <col min="13059" max="13059" width="10.140625" style="58" customWidth="1"/>
    <col min="13060" max="13060" width="10" style="58" customWidth="1"/>
    <col min="13061" max="13061" width="8.28515625" style="58" customWidth="1"/>
    <col min="13062" max="13062" width="7.140625" style="58" customWidth="1"/>
    <col min="13063" max="13312" width="9.140625" style="58"/>
    <col min="13313" max="13313" width="48.85546875" style="58" customWidth="1"/>
    <col min="13314" max="13314" width="10.85546875" style="58" customWidth="1"/>
    <col min="13315" max="13315" width="10.140625" style="58" customWidth="1"/>
    <col min="13316" max="13316" width="10" style="58" customWidth="1"/>
    <col min="13317" max="13317" width="8.28515625" style="58" customWidth="1"/>
    <col min="13318" max="13318" width="7.140625" style="58" customWidth="1"/>
    <col min="13319" max="13568" width="9.140625" style="58"/>
    <col min="13569" max="13569" width="48.85546875" style="58" customWidth="1"/>
    <col min="13570" max="13570" width="10.85546875" style="58" customWidth="1"/>
    <col min="13571" max="13571" width="10.140625" style="58" customWidth="1"/>
    <col min="13572" max="13572" width="10" style="58" customWidth="1"/>
    <col min="13573" max="13573" width="8.28515625" style="58" customWidth="1"/>
    <col min="13574" max="13574" width="7.140625" style="58" customWidth="1"/>
    <col min="13575" max="13824" width="9.140625" style="58"/>
    <col min="13825" max="13825" width="48.85546875" style="58" customWidth="1"/>
    <col min="13826" max="13826" width="10.85546875" style="58" customWidth="1"/>
    <col min="13827" max="13827" width="10.140625" style="58" customWidth="1"/>
    <col min="13828" max="13828" width="10" style="58" customWidth="1"/>
    <col min="13829" max="13829" width="8.28515625" style="58" customWidth="1"/>
    <col min="13830" max="13830" width="7.140625" style="58" customWidth="1"/>
    <col min="13831" max="14080" width="9.140625" style="58"/>
    <col min="14081" max="14081" width="48.85546875" style="58" customWidth="1"/>
    <col min="14082" max="14082" width="10.85546875" style="58" customWidth="1"/>
    <col min="14083" max="14083" width="10.140625" style="58" customWidth="1"/>
    <col min="14084" max="14084" width="10" style="58" customWidth="1"/>
    <col min="14085" max="14085" width="8.28515625" style="58" customWidth="1"/>
    <col min="14086" max="14086" width="7.140625" style="58" customWidth="1"/>
    <col min="14087" max="14336" width="9.140625" style="58"/>
    <col min="14337" max="14337" width="48.85546875" style="58" customWidth="1"/>
    <col min="14338" max="14338" width="10.85546875" style="58" customWidth="1"/>
    <col min="14339" max="14339" width="10.140625" style="58" customWidth="1"/>
    <col min="14340" max="14340" width="10" style="58" customWidth="1"/>
    <col min="14341" max="14341" width="8.28515625" style="58" customWidth="1"/>
    <col min="14342" max="14342" width="7.140625" style="58" customWidth="1"/>
    <col min="14343" max="14592" width="9.140625" style="58"/>
    <col min="14593" max="14593" width="48.85546875" style="58" customWidth="1"/>
    <col min="14594" max="14594" width="10.85546875" style="58" customWidth="1"/>
    <col min="14595" max="14595" width="10.140625" style="58" customWidth="1"/>
    <col min="14596" max="14596" width="10" style="58" customWidth="1"/>
    <col min="14597" max="14597" width="8.28515625" style="58" customWidth="1"/>
    <col min="14598" max="14598" width="7.140625" style="58" customWidth="1"/>
    <col min="14599" max="14848" width="9.140625" style="58"/>
    <col min="14849" max="14849" width="48.85546875" style="58" customWidth="1"/>
    <col min="14850" max="14850" width="10.85546875" style="58" customWidth="1"/>
    <col min="14851" max="14851" width="10.140625" style="58" customWidth="1"/>
    <col min="14852" max="14852" width="10" style="58" customWidth="1"/>
    <col min="14853" max="14853" width="8.28515625" style="58" customWidth="1"/>
    <col min="14854" max="14854" width="7.140625" style="58" customWidth="1"/>
    <col min="14855" max="15104" width="9.140625" style="58"/>
    <col min="15105" max="15105" width="48.85546875" style="58" customWidth="1"/>
    <col min="15106" max="15106" width="10.85546875" style="58" customWidth="1"/>
    <col min="15107" max="15107" width="10.140625" style="58" customWidth="1"/>
    <col min="15108" max="15108" width="10" style="58" customWidth="1"/>
    <col min="15109" max="15109" width="8.28515625" style="58" customWidth="1"/>
    <col min="15110" max="15110" width="7.140625" style="58" customWidth="1"/>
    <col min="15111" max="15360" width="9.140625" style="58"/>
    <col min="15361" max="15361" width="48.85546875" style="58" customWidth="1"/>
    <col min="15362" max="15362" width="10.85546875" style="58" customWidth="1"/>
    <col min="15363" max="15363" width="10.140625" style="58" customWidth="1"/>
    <col min="15364" max="15364" width="10" style="58" customWidth="1"/>
    <col min="15365" max="15365" width="8.28515625" style="58" customWidth="1"/>
    <col min="15366" max="15366" width="7.140625" style="58" customWidth="1"/>
    <col min="15367" max="15616" width="9.140625" style="58"/>
    <col min="15617" max="15617" width="48.85546875" style="58" customWidth="1"/>
    <col min="15618" max="15618" width="10.85546875" style="58" customWidth="1"/>
    <col min="15619" max="15619" width="10.140625" style="58" customWidth="1"/>
    <col min="15620" max="15620" width="10" style="58" customWidth="1"/>
    <col min="15621" max="15621" width="8.28515625" style="58" customWidth="1"/>
    <col min="15622" max="15622" width="7.140625" style="58" customWidth="1"/>
    <col min="15623" max="15872" width="9.140625" style="58"/>
    <col min="15873" max="15873" width="48.85546875" style="58" customWidth="1"/>
    <col min="15874" max="15874" width="10.85546875" style="58" customWidth="1"/>
    <col min="15875" max="15875" width="10.140625" style="58" customWidth="1"/>
    <col min="15876" max="15876" width="10" style="58" customWidth="1"/>
    <col min="15877" max="15877" width="8.28515625" style="58" customWidth="1"/>
    <col min="15878" max="15878" width="7.140625" style="58" customWidth="1"/>
    <col min="15879" max="16128" width="9.140625" style="58"/>
    <col min="16129" max="16129" width="48.85546875" style="58" customWidth="1"/>
    <col min="16130" max="16130" width="10.85546875" style="58" customWidth="1"/>
    <col min="16131" max="16131" width="10.140625" style="58" customWidth="1"/>
    <col min="16132" max="16132" width="10" style="58" customWidth="1"/>
    <col min="16133" max="16133" width="8.28515625" style="58" customWidth="1"/>
    <col min="16134" max="16134" width="7.140625" style="58" customWidth="1"/>
    <col min="16135" max="16384" width="9.140625" style="58"/>
  </cols>
  <sheetData>
    <row r="1" spans="1:6">
      <c r="A1" s="57" t="s">
        <v>68</v>
      </c>
      <c r="B1" s="57"/>
      <c r="C1" s="57"/>
      <c r="D1" s="57"/>
      <c r="E1" s="57"/>
      <c r="F1" s="57"/>
    </row>
    <row r="2" spans="1:6">
      <c r="A2" s="59" t="s">
        <v>69</v>
      </c>
      <c r="B2" s="59"/>
      <c r="C2" s="59"/>
      <c r="D2" s="59"/>
      <c r="E2" s="59"/>
      <c r="F2" s="59"/>
    </row>
    <row r="3" spans="1:6">
      <c r="A3" s="45" t="s">
        <v>3</v>
      </c>
      <c r="B3" s="60" t="s">
        <v>70</v>
      </c>
      <c r="C3" s="45" t="s">
        <v>71</v>
      </c>
      <c r="D3" s="45"/>
      <c r="E3" s="45"/>
      <c r="F3" s="61" t="s">
        <v>72</v>
      </c>
    </row>
    <row r="4" spans="1:6">
      <c r="A4" s="62"/>
      <c r="B4" s="63"/>
      <c r="C4" s="64" t="s">
        <v>73</v>
      </c>
      <c r="D4" s="64" t="s">
        <v>74</v>
      </c>
      <c r="E4" s="64" t="s">
        <v>11</v>
      </c>
      <c r="F4" s="65"/>
    </row>
    <row r="5" spans="1:6" s="68" customFormat="1" ht="11.25">
      <c r="A5" s="66" t="s">
        <v>75</v>
      </c>
      <c r="B5" s="67">
        <v>23405250.399999999</v>
      </c>
      <c r="C5" s="67">
        <f>SUM(C6:C20)</f>
        <v>38733792.299999997</v>
      </c>
      <c r="D5" s="67">
        <f>SUM(D6:D20)</f>
        <v>29800867.800000004</v>
      </c>
      <c r="E5" s="67">
        <f>D5/C5*100</f>
        <v>76.937645478106219</v>
      </c>
      <c r="F5" s="67">
        <f>D5/B5*100</f>
        <v>127.32556708728913</v>
      </c>
    </row>
    <row r="6" spans="1:6" s="68" customFormat="1" ht="12.75">
      <c r="A6" s="69" t="s">
        <v>76</v>
      </c>
      <c r="B6" s="25">
        <v>12119152</v>
      </c>
      <c r="C6" s="25">
        <v>13972140.300000001</v>
      </c>
      <c r="D6" s="25">
        <v>13382068.9</v>
      </c>
      <c r="E6" s="25">
        <f>D6/C6*100</f>
        <v>95.776800208626582</v>
      </c>
      <c r="F6" s="25">
        <f t="shared" ref="F6:F16" si="0">D6/B6*100</f>
        <v>110.42083555021011</v>
      </c>
    </row>
    <row r="7" spans="1:6" s="68" customFormat="1" ht="11.25">
      <c r="A7" s="70" t="s">
        <v>77</v>
      </c>
      <c r="B7" s="25">
        <v>1312626.7</v>
      </c>
      <c r="C7" s="25">
        <v>1538228.9</v>
      </c>
      <c r="D7" s="25">
        <v>1455065.3</v>
      </c>
      <c r="E7" s="25">
        <f>D6/C6*100</f>
        <v>95.776800208626582</v>
      </c>
      <c r="F7" s="25">
        <f t="shared" si="0"/>
        <v>110.85141723842736</v>
      </c>
    </row>
    <row r="8" spans="1:6" s="68" customFormat="1" ht="12.75">
      <c r="A8" s="69" t="s">
        <v>78</v>
      </c>
      <c r="B8" s="25">
        <v>0</v>
      </c>
      <c r="C8" s="71">
        <v>1708229.5</v>
      </c>
      <c r="D8" s="71">
        <v>1410054.4</v>
      </c>
      <c r="E8" s="25">
        <f>D7/C7*100</f>
        <v>94.593548463430906</v>
      </c>
      <c r="F8" s="25">
        <v>0</v>
      </c>
    </row>
    <row r="9" spans="1:6" s="68" customFormat="1" ht="12.75">
      <c r="A9" s="69" t="s">
        <v>79</v>
      </c>
      <c r="B9" s="25">
        <v>0</v>
      </c>
      <c r="C9" s="25">
        <v>609796.4</v>
      </c>
      <c r="D9" s="25">
        <v>568571.19999999995</v>
      </c>
      <c r="E9" s="25">
        <f t="shared" ref="E9:E20" si="1">D9/C9*100</f>
        <v>93.239514041079929</v>
      </c>
      <c r="F9" s="25">
        <v>0</v>
      </c>
    </row>
    <row r="10" spans="1:6" s="68" customFormat="1" ht="12.75">
      <c r="A10" s="69" t="s">
        <v>80</v>
      </c>
      <c r="B10" s="25">
        <v>0</v>
      </c>
      <c r="C10" s="25">
        <v>1318096.5</v>
      </c>
      <c r="D10" s="25">
        <v>1027990.1</v>
      </c>
      <c r="E10" s="25">
        <f t="shared" si="1"/>
        <v>77.990503730189715</v>
      </c>
      <c r="F10" s="25">
        <v>0</v>
      </c>
    </row>
    <row r="11" spans="1:6" s="68" customFormat="1" ht="12.75">
      <c r="A11" s="69" t="s">
        <v>81</v>
      </c>
      <c r="B11" s="25">
        <v>0</v>
      </c>
      <c r="C11" s="25">
        <v>168537.9</v>
      </c>
      <c r="D11" s="25">
        <v>272254.59999999998</v>
      </c>
      <c r="E11" s="25">
        <f t="shared" si="1"/>
        <v>161.5390959540851</v>
      </c>
      <c r="F11" s="25">
        <v>0</v>
      </c>
    </row>
    <row r="12" spans="1:6" s="68" customFormat="1" ht="12.75">
      <c r="A12" s="69" t="s">
        <v>82</v>
      </c>
      <c r="B12" s="25">
        <v>0</v>
      </c>
      <c r="C12" s="25">
        <v>133949</v>
      </c>
      <c r="D12" s="25">
        <v>119585.1</v>
      </c>
      <c r="E12" s="25">
        <f t="shared" si="1"/>
        <v>89.276590344086188</v>
      </c>
      <c r="F12" s="25">
        <v>0</v>
      </c>
    </row>
    <row r="13" spans="1:6" s="68" customFormat="1" ht="12.75">
      <c r="A13" s="69" t="s">
        <v>83</v>
      </c>
      <c r="B13" s="72">
        <v>0</v>
      </c>
      <c r="C13" s="72">
        <v>561822.6</v>
      </c>
      <c r="D13" s="72">
        <v>444340.5</v>
      </c>
      <c r="E13" s="25">
        <f t="shared" si="1"/>
        <v>79.089111046796617</v>
      </c>
      <c r="F13" s="25">
        <v>0</v>
      </c>
    </row>
    <row r="14" spans="1:6" s="68" customFormat="1" ht="12.75">
      <c r="A14" s="69" t="s">
        <v>84</v>
      </c>
      <c r="B14" s="72">
        <v>3837420.8</v>
      </c>
      <c r="C14" s="72">
        <v>584630.69999999995</v>
      </c>
      <c r="D14" s="72">
        <v>488611.9</v>
      </c>
      <c r="E14" s="25">
        <f t="shared" si="1"/>
        <v>83.576161840286531</v>
      </c>
      <c r="F14" s="25">
        <f t="shared" si="0"/>
        <v>12.732820440229023</v>
      </c>
    </row>
    <row r="15" spans="1:6">
      <c r="A15" s="69" t="s">
        <v>85</v>
      </c>
      <c r="B15" s="73">
        <v>3340103.4</v>
      </c>
      <c r="C15" s="74">
        <v>30770</v>
      </c>
      <c r="D15" s="74">
        <v>21500</v>
      </c>
      <c r="E15" s="25">
        <f t="shared" si="1"/>
        <v>69.873253168670786</v>
      </c>
      <c r="F15" s="25">
        <f t="shared" si="0"/>
        <v>0.64369264735936016</v>
      </c>
    </row>
    <row r="16" spans="1:6">
      <c r="A16" s="69" t="s">
        <v>86</v>
      </c>
      <c r="B16" s="73">
        <v>3070617.9</v>
      </c>
      <c r="C16" s="74">
        <v>3951053.5</v>
      </c>
      <c r="D16" s="74">
        <v>2597558.2999999998</v>
      </c>
      <c r="E16" s="25">
        <f t="shared" si="1"/>
        <v>65.743435263531609</v>
      </c>
      <c r="F16" s="25">
        <f t="shared" si="0"/>
        <v>84.5939932806358</v>
      </c>
    </row>
    <row r="17" spans="1:6">
      <c r="A17" s="69" t="s">
        <v>87</v>
      </c>
      <c r="B17" s="75">
        <v>0</v>
      </c>
      <c r="C17" s="74">
        <v>1375930.4</v>
      </c>
      <c r="D17" s="74">
        <v>1241397.7</v>
      </c>
      <c r="E17" s="25">
        <f t="shared" si="1"/>
        <v>90.222419680530351</v>
      </c>
      <c r="F17" s="25">
        <v>0</v>
      </c>
    </row>
    <row r="18" spans="1:6">
      <c r="A18" s="69" t="s">
        <v>88</v>
      </c>
      <c r="B18" s="75">
        <v>0</v>
      </c>
      <c r="C18" s="74">
        <v>265235.09999999998</v>
      </c>
      <c r="D18" s="74">
        <v>247109</v>
      </c>
      <c r="E18" s="25">
        <f t="shared" si="1"/>
        <v>93.166025160320046</v>
      </c>
      <c r="F18" s="25">
        <v>0</v>
      </c>
    </row>
    <row r="19" spans="1:6">
      <c r="A19" s="69" t="s">
        <v>89</v>
      </c>
      <c r="B19" s="75">
        <v>0</v>
      </c>
      <c r="C19" s="74">
        <v>12471271.5</v>
      </c>
      <c r="D19" s="74">
        <v>6484253.7000000002</v>
      </c>
      <c r="E19" s="25">
        <f t="shared" si="1"/>
        <v>51.993525279278863</v>
      </c>
      <c r="F19" s="25">
        <v>0</v>
      </c>
    </row>
    <row r="20" spans="1:6" ht="15.75" thickBot="1">
      <c r="A20" s="76" t="s">
        <v>90</v>
      </c>
      <c r="B20" s="77">
        <v>0</v>
      </c>
      <c r="C20" s="78">
        <v>44100</v>
      </c>
      <c r="D20" s="79">
        <v>40507.1</v>
      </c>
      <c r="E20" s="80">
        <f t="shared" si="1"/>
        <v>91.852834467120175</v>
      </c>
      <c r="F20" s="80">
        <v>0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S64"/>
  <sheetViews>
    <sheetView tabSelected="1" topLeftCell="A49" workbookViewId="0">
      <selection activeCell="L30" sqref="L30"/>
    </sheetView>
  </sheetViews>
  <sheetFormatPr defaultRowHeight="12.75"/>
  <cols>
    <col min="1" max="1" width="2.5703125" style="81" customWidth="1"/>
    <col min="2" max="2" width="1.85546875" style="81" customWidth="1"/>
    <col min="3" max="3" width="10.28515625" style="81" customWidth="1"/>
    <col min="4" max="4" width="6" style="81" customWidth="1"/>
    <col min="5" max="5" width="5.7109375" style="81" customWidth="1"/>
    <col min="6" max="6" width="9.140625" style="81" customWidth="1"/>
    <col min="7" max="7" width="10.42578125" style="81" customWidth="1"/>
    <col min="8" max="8" width="8.5703125" style="81" customWidth="1"/>
    <col min="9" max="9" width="8" style="81" customWidth="1"/>
    <col min="10" max="10" width="8.85546875" style="81" customWidth="1"/>
    <col min="11" max="11" width="6.7109375" style="81" customWidth="1"/>
    <col min="12" max="12" width="9.42578125" style="81" customWidth="1"/>
    <col min="13" max="14" width="9" style="81" customWidth="1"/>
    <col min="15" max="15" width="11.28515625" style="82" customWidth="1"/>
    <col min="16" max="16" width="10" style="81" customWidth="1"/>
    <col min="17" max="17" width="5.28515625" style="81" customWidth="1"/>
    <col min="18" max="18" width="11.5703125" style="81" bestFit="1" customWidth="1"/>
    <col min="19" max="256" width="9.140625" style="81"/>
    <col min="257" max="257" width="2.5703125" style="81" customWidth="1"/>
    <col min="258" max="258" width="1.85546875" style="81" customWidth="1"/>
    <col min="259" max="259" width="10.28515625" style="81" customWidth="1"/>
    <col min="260" max="260" width="6" style="81" customWidth="1"/>
    <col min="261" max="261" width="5.7109375" style="81" customWidth="1"/>
    <col min="262" max="262" width="9.140625" style="81" customWidth="1"/>
    <col min="263" max="263" width="10.42578125" style="81" customWidth="1"/>
    <col min="264" max="264" width="8.5703125" style="81" customWidth="1"/>
    <col min="265" max="265" width="8" style="81" customWidth="1"/>
    <col min="266" max="266" width="8.85546875" style="81" customWidth="1"/>
    <col min="267" max="267" width="6.7109375" style="81" customWidth="1"/>
    <col min="268" max="268" width="9.42578125" style="81" customWidth="1"/>
    <col min="269" max="270" width="9" style="81" customWidth="1"/>
    <col min="271" max="271" width="11.28515625" style="81" customWidth="1"/>
    <col min="272" max="272" width="10" style="81" customWidth="1"/>
    <col min="273" max="273" width="5.28515625" style="81" customWidth="1"/>
    <col min="274" max="274" width="11.5703125" style="81" bestFit="1" customWidth="1"/>
    <col min="275" max="512" width="9.140625" style="81"/>
    <col min="513" max="513" width="2.5703125" style="81" customWidth="1"/>
    <col min="514" max="514" width="1.85546875" style="81" customWidth="1"/>
    <col min="515" max="515" width="10.28515625" style="81" customWidth="1"/>
    <col min="516" max="516" width="6" style="81" customWidth="1"/>
    <col min="517" max="517" width="5.7109375" style="81" customWidth="1"/>
    <col min="518" max="518" width="9.140625" style="81" customWidth="1"/>
    <col min="519" max="519" width="10.42578125" style="81" customWidth="1"/>
    <col min="520" max="520" width="8.5703125" style="81" customWidth="1"/>
    <col min="521" max="521" width="8" style="81" customWidth="1"/>
    <col min="522" max="522" width="8.85546875" style="81" customWidth="1"/>
    <col min="523" max="523" width="6.7109375" style="81" customWidth="1"/>
    <col min="524" max="524" width="9.42578125" style="81" customWidth="1"/>
    <col min="525" max="526" width="9" style="81" customWidth="1"/>
    <col min="527" max="527" width="11.28515625" style="81" customWidth="1"/>
    <col min="528" max="528" width="10" style="81" customWidth="1"/>
    <col min="529" max="529" width="5.28515625" style="81" customWidth="1"/>
    <col min="530" max="530" width="11.5703125" style="81" bestFit="1" customWidth="1"/>
    <col min="531" max="768" width="9.140625" style="81"/>
    <col min="769" max="769" width="2.5703125" style="81" customWidth="1"/>
    <col min="770" max="770" width="1.85546875" style="81" customWidth="1"/>
    <col min="771" max="771" width="10.28515625" style="81" customWidth="1"/>
    <col min="772" max="772" width="6" style="81" customWidth="1"/>
    <col min="773" max="773" width="5.7109375" style="81" customWidth="1"/>
    <col min="774" max="774" width="9.140625" style="81" customWidth="1"/>
    <col min="775" max="775" width="10.42578125" style="81" customWidth="1"/>
    <col min="776" max="776" width="8.5703125" style="81" customWidth="1"/>
    <col min="777" max="777" width="8" style="81" customWidth="1"/>
    <col min="778" max="778" width="8.85546875" style="81" customWidth="1"/>
    <col min="779" max="779" width="6.7109375" style="81" customWidth="1"/>
    <col min="780" max="780" width="9.42578125" style="81" customWidth="1"/>
    <col min="781" max="782" width="9" style="81" customWidth="1"/>
    <col min="783" max="783" width="11.28515625" style="81" customWidth="1"/>
    <col min="784" max="784" width="10" style="81" customWidth="1"/>
    <col min="785" max="785" width="5.28515625" style="81" customWidth="1"/>
    <col min="786" max="786" width="11.5703125" style="81" bestFit="1" customWidth="1"/>
    <col min="787" max="1024" width="9.140625" style="81"/>
    <col min="1025" max="1025" width="2.5703125" style="81" customWidth="1"/>
    <col min="1026" max="1026" width="1.85546875" style="81" customWidth="1"/>
    <col min="1027" max="1027" width="10.28515625" style="81" customWidth="1"/>
    <col min="1028" max="1028" width="6" style="81" customWidth="1"/>
    <col min="1029" max="1029" width="5.7109375" style="81" customWidth="1"/>
    <col min="1030" max="1030" width="9.140625" style="81" customWidth="1"/>
    <col min="1031" max="1031" width="10.42578125" style="81" customWidth="1"/>
    <col min="1032" max="1032" width="8.5703125" style="81" customWidth="1"/>
    <col min="1033" max="1033" width="8" style="81" customWidth="1"/>
    <col min="1034" max="1034" width="8.85546875" style="81" customWidth="1"/>
    <col min="1035" max="1035" width="6.7109375" style="81" customWidth="1"/>
    <col min="1036" max="1036" width="9.42578125" style="81" customWidth="1"/>
    <col min="1037" max="1038" width="9" style="81" customWidth="1"/>
    <col min="1039" max="1039" width="11.28515625" style="81" customWidth="1"/>
    <col min="1040" max="1040" width="10" style="81" customWidth="1"/>
    <col min="1041" max="1041" width="5.28515625" style="81" customWidth="1"/>
    <col min="1042" max="1042" width="11.5703125" style="81" bestFit="1" customWidth="1"/>
    <col min="1043" max="1280" width="9.140625" style="81"/>
    <col min="1281" max="1281" width="2.5703125" style="81" customWidth="1"/>
    <col min="1282" max="1282" width="1.85546875" style="81" customWidth="1"/>
    <col min="1283" max="1283" width="10.28515625" style="81" customWidth="1"/>
    <col min="1284" max="1284" width="6" style="81" customWidth="1"/>
    <col min="1285" max="1285" width="5.7109375" style="81" customWidth="1"/>
    <col min="1286" max="1286" width="9.140625" style="81" customWidth="1"/>
    <col min="1287" max="1287" width="10.42578125" style="81" customWidth="1"/>
    <col min="1288" max="1288" width="8.5703125" style="81" customWidth="1"/>
    <col min="1289" max="1289" width="8" style="81" customWidth="1"/>
    <col min="1290" max="1290" width="8.85546875" style="81" customWidth="1"/>
    <col min="1291" max="1291" width="6.7109375" style="81" customWidth="1"/>
    <col min="1292" max="1292" width="9.42578125" style="81" customWidth="1"/>
    <col min="1293" max="1294" width="9" style="81" customWidth="1"/>
    <col min="1295" max="1295" width="11.28515625" style="81" customWidth="1"/>
    <col min="1296" max="1296" width="10" style="81" customWidth="1"/>
    <col min="1297" max="1297" width="5.28515625" style="81" customWidth="1"/>
    <col min="1298" max="1298" width="11.5703125" style="81" bestFit="1" customWidth="1"/>
    <col min="1299" max="1536" width="9.140625" style="81"/>
    <col min="1537" max="1537" width="2.5703125" style="81" customWidth="1"/>
    <col min="1538" max="1538" width="1.85546875" style="81" customWidth="1"/>
    <col min="1539" max="1539" width="10.28515625" style="81" customWidth="1"/>
    <col min="1540" max="1540" width="6" style="81" customWidth="1"/>
    <col min="1541" max="1541" width="5.7109375" style="81" customWidth="1"/>
    <col min="1542" max="1542" width="9.140625" style="81" customWidth="1"/>
    <col min="1543" max="1543" width="10.42578125" style="81" customWidth="1"/>
    <col min="1544" max="1544" width="8.5703125" style="81" customWidth="1"/>
    <col min="1545" max="1545" width="8" style="81" customWidth="1"/>
    <col min="1546" max="1546" width="8.85546875" style="81" customWidth="1"/>
    <col min="1547" max="1547" width="6.7109375" style="81" customWidth="1"/>
    <col min="1548" max="1548" width="9.42578125" style="81" customWidth="1"/>
    <col min="1549" max="1550" width="9" style="81" customWidth="1"/>
    <col min="1551" max="1551" width="11.28515625" style="81" customWidth="1"/>
    <col min="1552" max="1552" width="10" style="81" customWidth="1"/>
    <col min="1553" max="1553" width="5.28515625" style="81" customWidth="1"/>
    <col min="1554" max="1554" width="11.5703125" style="81" bestFit="1" customWidth="1"/>
    <col min="1555" max="1792" width="9.140625" style="81"/>
    <col min="1793" max="1793" width="2.5703125" style="81" customWidth="1"/>
    <col min="1794" max="1794" width="1.85546875" style="81" customWidth="1"/>
    <col min="1795" max="1795" width="10.28515625" style="81" customWidth="1"/>
    <col min="1796" max="1796" width="6" style="81" customWidth="1"/>
    <col min="1797" max="1797" width="5.7109375" style="81" customWidth="1"/>
    <col min="1798" max="1798" width="9.140625" style="81" customWidth="1"/>
    <col min="1799" max="1799" width="10.42578125" style="81" customWidth="1"/>
    <col min="1800" max="1800" width="8.5703125" style="81" customWidth="1"/>
    <col min="1801" max="1801" width="8" style="81" customWidth="1"/>
    <col min="1802" max="1802" width="8.85546875" style="81" customWidth="1"/>
    <col min="1803" max="1803" width="6.7109375" style="81" customWidth="1"/>
    <col min="1804" max="1804" width="9.42578125" style="81" customWidth="1"/>
    <col min="1805" max="1806" width="9" style="81" customWidth="1"/>
    <col min="1807" max="1807" width="11.28515625" style="81" customWidth="1"/>
    <col min="1808" max="1808" width="10" style="81" customWidth="1"/>
    <col min="1809" max="1809" width="5.28515625" style="81" customWidth="1"/>
    <col min="1810" max="1810" width="11.5703125" style="81" bestFit="1" customWidth="1"/>
    <col min="1811" max="2048" width="9.140625" style="81"/>
    <col min="2049" max="2049" width="2.5703125" style="81" customWidth="1"/>
    <col min="2050" max="2050" width="1.85546875" style="81" customWidth="1"/>
    <col min="2051" max="2051" width="10.28515625" style="81" customWidth="1"/>
    <col min="2052" max="2052" width="6" style="81" customWidth="1"/>
    <col min="2053" max="2053" width="5.7109375" style="81" customWidth="1"/>
    <col min="2054" max="2054" width="9.140625" style="81" customWidth="1"/>
    <col min="2055" max="2055" width="10.42578125" style="81" customWidth="1"/>
    <col min="2056" max="2056" width="8.5703125" style="81" customWidth="1"/>
    <col min="2057" max="2057" width="8" style="81" customWidth="1"/>
    <col min="2058" max="2058" width="8.85546875" style="81" customWidth="1"/>
    <col min="2059" max="2059" width="6.7109375" style="81" customWidth="1"/>
    <col min="2060" max="2060" width="9.42578125" style="81" customWidth="1"/>
    <col min="2061" max="2062" width="9" style="81" customWidth="1"/>
    <col min="2063" max="2063" width="11.28515625" style="81" customWidth="1"/>
    <col min="2064" max="2064" width="10" style="81" customWidth="1"/>
    <col min="2065" max="2065" width="5.28515625" style="81" customWidth="1"/>
    <col min="2066" max="2066" width="11.5703125" style="81" bestFit="1" customWidth="1"/>
    <col min="2067" max="2304" width="9.140625" style="81"/>
    <col min="2305" max="2305" width="2.5703125" style="81" customWidth="1"/>
    <col min="2306" max="2306" width="1.85546875" style="81" customWidth="1"/>
    <col min="2307" max="2307" width="10.28515625" style="81" customWidth="1"/>
    <col min="2308" max="2308" width="6" style="81" customWidth="1"/>
    <col min="2309" max="2309" width="5.7109375" style="81" customWidth="1"/>
    <col min="2310" max="2310" width="9.140625" style="81" customWidth="1"/>
    <col min="2311" max="2311" width="10.42578125" style="81" customWidth="1"/>
    <col min="2312" max="2312" width="8.5703125" style="81" customWidth="1"/>
    <col min="2313" max="2313" width="8" style="81" customWidth="1"/>
    <col min="2314" max="2314" width="8.85546875" style="81" customWidth="1"/>
    <col min="2315" max="2315" width="6.7109375" style="81" customWidth="1"/>
    <col min="2316" max="2316" width="9.42578125" style="81" customWidth="1"/>
    <col min="2317" max="2318" width="9" style="81" customWidth="1"/>
    <col min="2319" max="2319" width="11.28515625" style="81" customWidth="1"/>
    <col min="2320" max="2320" width="10" style="81" customWidth="1"/>
    <col min="2321" max="2321" width="5.28515625" style="81" customWidth="1"/>
    <col min="2322" max="2322" width="11.5703125" style="81" bestFit="1" customWidth="1"/>
    <col min="2323" max="2560" width="9.140625" style="81"/>
    <col min="2561" max="2561" width="2.5703125" style="81" customWidth="1"/>
    <col min="2562" max="2562" width="1.85546875" style="81" customWidth="1"/>
    <col min="2563" max="2563" width="10.28515625" style="81" customWidth="1"/>
    <col min="2564" max="2564" width="6" style="81" customWidth="1"/>
    <col min="2565" max="2565" width="5.7109375" style="81" customWidth="1"/>
    <col min="2566" max="2566" width="9.140625" style="81" customWidth="1"/>
    <col min="2567" max="2567" width="10.42578125" style="81" customWidth="1"/>
    <col min="2568" max="2568" width="8.5703125" style="81" customWidth="1"/>
    <col min="2569" max="2569" width="8" style="81" customWidth="1"/>
    <col min="2570" max="2570" width="8.85546875" style="81" customWidth="1"/>
    <col min="2571" max="2571" width="6.7109375" style="81" customWidth="1"/>
    <col min="2572" max="2572" width="9.42578125" style="81" customWidth="1"/>
    <col min="2573" max="2574" width="9" style="81" customWidth="1"/>
    <col min="2575" max="2575" width="11.28515625" style="81" customWidth="1"/>
    <col min="2576" max="2576" width="10" style="81" customWidth="1"/>
    <col min="2577" max="2577" width="5.28515625" style="81" customWidth="1"/>
    <col min="2578" max="2578" width="11.5703125" style="81" bestFit="1" customWidth="1"/>
    <col min="2579" max="2816" width="9.140625" style="81"/>
    <col min="2817" max="2817" width="2.5703125" style="81" customWidth="1"/>
    <col min="2818" max="2818" width="1.85546875" style="81" customWidth="1"/>
    <col min="2819" max="2819" width="10.28515625" style="81" customWidth="1"/>
    <col min="2820" max="2820" width="6" style="81" customWidth="1"/>
    <col min="2821" max="2821" width="5.7109375" style="81" customWidth="1"/>
    <col min="2822" max="2822" width="9.140625" style="81" customWidth="1"/>
    <col min="2823" max="2823" width="10.42578125" style="81" customWidth="1"/>
    <col min="2824" max="2824" width="8.5703125" style="81" customWidth="1"/>
    <col min="2825" max="2825" width="8" style="81" customWidth="1"/>
    <col min="2826" max="2826" width="8.85546875" style="81" customWidth="1"/>
    <col min="2827" max="2827" width="6.7109375" style="81" customWidth="1"/>
    <col min="2828" max="2828" width="9.42578125" style="81" customWidth="1"/>
    <col min="2829" max="2830" width="9" style="81" customWidth="1"/>
    <col min="2831" max="2831" width="11.28515625" style="81" customWidth="1"/>
    <col min="2832" max="2832" width="10" style="81" customWidth="1"/>
    <col min="2833" max="2833" width="5.28515625" style="81" customWidth="1"/>
    <col min="2834" max="2834" width="11.5703125" style="81" bestFit="1" customWidth="1"/>
    <col min="2835" max="3072" width="9.140625" style="81"/>
    <col min="3073" max="3073" width="2.5703125" style="81" customWidth="1"/>
    <col min="3074" max="3074" width="1.85546875" style="81" customWidth="1"/>
    <col min="3075" max="3075" width="10.28515625" style="81" customWidth="1"/>
    <col min="3076" max="3076" width="6" style="81" customWidth="1"/>
    <col min="3077" max="3077" width="5.7109375" style="81" customWidth="1"/>
    <col min="3078" max="3078" width="9.140625" style="81" customWidth="1"/>
    <col min="3079" max="3079" width="10.42578125" style="81" customWidth="1"/>
    <col min="3080" max="3080" width="8.5703125" style="81" customWidth="1"/>
    <col min="3081" max="3081" width="8" style="81" customWidth="1"/>
    <col min="3082" max="3082" width="8.85546875" style="81" customWidth="1"/>
    <col min="3083" max="3083" width="6.7109375" style="81" customWidth="1"/>
    <col min="3084" max="3084" width="9.42578125" style="81" customWidth="1"/>
    <col min="3085" max="3086" width="9" style="81" customWidth="1"/>
    <col min="3087" max="3087" width="11.28515625" style="81" customWidth="1"/>
    <col min="3088" max="3088" width="10" style="81" customWidth="1"/>
    <col min="3089" max="3089" width="5.28515625" style="81" customWidth="1"/>
    <col min="3090" max="3090" width="11.5703125" style="81" bestFit="1" customWidth="1"/>
    <col min="3091" max="3328" width="9.140625" style="81"/>
    <col min="3329" max="3329" width="2.5703125" style="81" customWidth="1"/>
    <col min="3330" max="3330" width="1.85546875" style="81" customWidth="1"/>
    <col min="3331" max="3331" width="10.28515625" style="81" customWidth="1"/>
    <col min="3332" max="3332" width="6" style="81" customWidth="1"/>
    <col min="3333" max="3333" width="5.7109375" style="81" customWidth="1"/>
    <col min="3334" max="3334" width="9.140625" style="81" customWidth="1"/>
    <col min="3335" max="3335" width="10.42578125" style="81" customWidth="1"/>
    <col min="3336" max="3336" width="8.5703125" style="81" customWidth="1"/>
    <col min="3337" max="3337" width="8" style="81" customWidth="1"/>
    <col min="3338" max="3338" width="8.85546875" style="81" customWidth="1"/>
    <col min="3339" max="3339" width="6.7109375" style="81" customWidth="1"/>
    <col min="3340" max="3340" width="9.42578125" style="81" customWidth="1"/>
    <col min="3341" max="3342" width="9" style="81" customWidth="1"/>
    <col min="3343" max="3343" width="11.28515625" style="81" customWidth="1"/>
    <col min="3344" max="3344" width="10" style="81" customWidth="1"/>
    <col min="3345" max="3345" width="5.28515625" style="81" customWidth="1"/>
    <col min="3346" max="3346" width="11.5703125" style="81" bestFit="1" customWidth="1"/>
    <col min="3347" max="3584" width="9.140625" style="81"/>
    <col min="3585" max="3585" width="2.5703125" style="81" customWidth="1"/>
    <col min="3586" max="3586" width="1.85546875" style="81" customWidth="1"/>
    <col min="3587" max="3587" width="10.28515625" style="81" customWidth="1"/>
    <col min="3588" max="3588" width="6" style="81" customWidth="1"/>
    <col min="3589" max="3589" width="5.7109375" style="81" customWidth="1"/>
    <col min="3590" max="3590" width="9.140625" style="81" customWidth="1"/>
    <col min="3591" max="3591" width="10.42578125" style="81" customWidth="1"/>
    <col min="3592" max="3592" width="8.5703125" style="81" customWidth="1"/>
    <col min="3593" max="3593" width="8" style="81" customWidth="1"/>
    <col min="3594" max="3594" width="8.85546875" style="81" customWidth="1"/>
    <col min="3595" max="3595" width="6.7109375" style="81" customWidth="1"/>
    <col min="3596" max="3596" width="9.42578125" style="81" customWidth="1"/>
    <col min="3597" max="3598" width="9" style="81" customWidth="1"/>
    <col min="3599" max="3599" width="11.28515625" style="81" customWidth="1"/>
    <col min="3600" max="3600" width="10" style="81" customWidth="1"/>
    <col min="3601" max="3601" width="5.28515625" style="81" customWidth="1"/>
    <col min="3602" max="3602" width="11.5703125" style="81" bestFit="1" customWidth="1"/>
    <col min="3603" max="3840" width="9.140625" style="81"/>
    <col min="3841" max="3841" width="2.5703125" style="81" customWidth="1"/>
    <col min="3842" max="3842" width="1.85546875" style="81" customWidth="1"/>
    <col min="3843" max="3843" width="10.28515625" style="81" customWidth="1"/>
    <col min="3844" max="3844" width="6" style="81" customWidth="1"/>
    <col min="3845" max="3845" width="5.7109375" style="81" customWidth="1"/>
    <col min="3846" max="3846" width="9.140625" style="81" customWidth="1"/>
    <col min="3847" max="3847" width="10.42578125" style="81" customWidth="1"/>
    <col min="3848" max="3848" width="8.5703125" style="81" customWidth="1"/>
    <col min="3849" max="3849" width="8" style="81" customWidth="1"/>
    <col min="3850" max="3850" width="8.85546875" style="81" customWidth="1"/>
    <col min="3851" max="3851" width="6.7109375" style="81" customWidth="1"/>
    <col min="3852" max="3852" width="9.42578125" style="81" customWidth="1"/>
    <col min="3853" max="3854" width="9" style="81" customWidth="1"/>
    <col min="3855" max="3855" width="11.28515625" style="81" customWidth="1"/>
    <col min="3856" max="3856" width="10" style="81" customWidth="1"/>
    <col min="3857" max="3857" width="5.28515625" style="81" customWidth="1"/>
    <col min="3858" max="3858" width="11.5703125" style="81" bestFit="1" customWidth="1"/>
    <col min="3859" max="4096" width="9.140625" style="81"/>
    <col min="4097" max="4097" width="2.5703125" style="81" customWidth="1"/>
    <col min="4098" max="4098" width="1.85546875" style="81" customWidth="1"/>
    <col min="4099" max="4099" width="10.28515625" style="81" customWidth="1"/>
    <col min="4100" max="4100" width="6" style="81" customWidth="1"/>
    <col min="4101" max="4101" width="5.7109375" style="81" customWidth="1"/>
    <col min="4102" max="4102" width="9.140625" style="81" customWidth="1"/>
    <col min="4103" max="4103" width="10.42578125" style="81" customWidth="1"/>
    <col min="4104" max="4104" width="8.5703125" style="81" customWidth="1"/>
    <col min="4105" max="4105" width="8" style="81" customWidth="1"/>
    <col min="4106" max="4106" width="8.85546875" style="81" customWidth="1"/>
    <col min="4107" max="4107" width="6.7109375" style="81" customWidth="1"/>
    <col min="4108" max="4108" width="9.42578125" style="81" customWidth="1"/>
    <col min="4109" max="4110" width="9" style="81" customWidth="1"/>
    <col min="4111" max="4111" width="11.28515625" style="81" customWidth="1"/>
    <col min="4112" max="4112" width="10" style="81" customWidth="1"/>
    <col min="4113" max="4113" width="5.28515625" style="81" customWidth="1"/>
    <col min="4114" max="4114" width="11.5703125" style="81" bestFit="1" customWidth="1"/>
    <col min="4115" max="4352" width="9.140625" style="81"/>
    <col min="4353" max="4353" width="2.5703125" style="81" customWidth="1"/>
    <col min="4354" max="4354" width="1.85546875" style="81" customWidth="1"/>
    <col min="4355" max="4355" width="10.28515625" style="81" customWidth="1"/>
    <col min="4356" max="4356" width="6" style="81" customWidth="1"/>
    <col min="4357" max="4357" width="5.7109375" style="81" customWidth="1"/>
    <col min="4358" max="4358" width="9.140625" style="81" customWidth="1"/>
    <col min="4359" max="4359" width="10.42578125" style="81" customWidth="1"/>
    <col min="4360" max="4360" width="8.5703125" style="81" customWidth="1"/>
    <col min="4361" max="4361" width="8" style="81" customWidth="1"/>
    <col min="4362" max="4362" width="8.85546875" style="81" customWidth="1"/>
    <col min="4363" max="4363" width="6.7109375" style="81" customWidth="1"/>
    <col min="4364" max="4364" width="9.42578125" style="81" customWidth="1"/>
    <col min="4365" max="4366" width="9" style="81" customWidth="1"/>
    <col min="4367" max="4367" width="11.28515625" style="81" customWidth="1"/>
    <col min="4368" max="4368" width="10" style="81" customWidth="1"/>
    <col min="4369" max="4369" width="5.28515625" style="81" customWidth="1"/>
    <col min="4370" max="4370" width="11.5703125" style="81" bestFit="1" customWidth="1"/>
    <col min="4371" max="4608" width="9.140625" style="81"/>
    <col min="4609" max="4609" width="2.5703125" style="81" customWidth="1"/>
    <col min="4610" max="4610" width="1.85546875" style="81" customWidth="1"/>
    <col min="4611" max="4611" width="10.28515625" style="81" customWidth="1"/>
    <col min="4612" max="4612" width="6" style="81" customWidth="1"/>
    <col min="4613" max="4613" width="5.7109375" style="81" customWidth="1"/>
    <col min="4614" max="4614" width="9.140625" style="81" customWidth="1"/>
    <col min="4615" max="4615" width="10.42578125" style="81" customWidth="1"/>
    <col min="4616" max="4616" width="8.5703125" style="81" customWidth="1"/>
    <col min="4617" max="4617" width="8" style="81" customWidth="1"/>
    <col min="4618" max="4618" width="8.85546875" style="81" customWidth="1"/>
    <col min="4619" max="4619" width="6.7109375" style="81" customWidth="1"/>
    <col min="4620" max="4620" width="9.42578125" style="81" customWidth="1"/>
    <col min="4621" max="4622" width="9" style="81" customWidth="1"/>
    <col min="4623" max="4623" width="11.28515625" style="81" customWidth="1"/>
    <col min="4624" max="4624" width="10" style="81" customWidth="1"/>
    <col min="4625" max="4625" width="5.28515625" style="81" customWidth="1"/>
    <col min="4626" max="4626" width="11.5703125" style="81" bestFit="1" customWidth="1"/>
    <col min="4627" max="4864" width="9.140625" style="81"/>
    <col min="4865" max="4865" width="2.5703125" style="81" customWidth="1"/>
    <col min="4866" max="4866" width="1.85546875" style="81" customWidth="1"/>
    <col min="4867" max="4867" width="10.28515625" style="81" customWidth="1"/>
    <col min="4868" max="4868" width="6" style="81" customWidth="1"/>
    <col min="4869" max="4869" width="5.7109375" style="81" customWidth="1"/>
    <col min="4870" max="4870" width="9.140625" style="81" customWidth="1"/>
    <col min="4871" max="4871" width="10.42578125" style="81" customWidth="1"/>
    <col min="4872" max="4872" width="8.5703125" style="81" customWidth="1"/>
    <col min="4873" max="4873" width="8" style="81" customWidth="1"/>
    <col min="4874" max="4874" width="8.85546875" style="81" customWidth="1"/>
    <col min="4875" max="4875" width="6.7109375" style="81" customWidth="1"/>
    <col min="4876" max="4876" width="9.42578125" style="81" customWidth="1"/>
    <col min="4877" max="4878" width="9" style="81" customWidth="1"/>
    <col min="4879" max="4879" width="11.28515625" style="81" customWidth="1"/>
    <col min="4880" max="4880" width="10" style="81" customWidth="1"/>
    <col min="4881" max="4881" width="5.28515625" style="81" customWidth="1"/>
    <col min="4882" max="4882" width="11.5703125" style="81" bestFit="1" customWidth="1"/>
    <col min="4883" max="5120" width="9.140625" style="81"/>
    <col min="5121" max="5121" width="2.5703125" style="81" customWidth="1"/>
    <col min="5122" max="5122" width="1.85546875" style="81" customWidth="1"/>
    <col min="5123" max="5123" width="10.28515625" style="81" customWidth="1"/>
    <col min="5124" max="5124" width="6" style="81" customWidth="1"/>
    <col min="5125" max="5125" width="5.7109375" style="81" customWidth="1"/>
    <col min="5126" max="5126" width="9.140625" style="81" customWidth="1"/>
    <col min="5127" max="5127" width="10.42578125" style="81" customWidth="1"/>
    <col min="5128" max="5128" width="8.5703125" style="81" customWidth="1"/>
    <col min="5129" max="5129" width="8" style="81" customWidth="1"/>
    <col min="5130" max="5130" width="8.85546875" style="81" customWidth="1"/>
    <col min="5131" max="5131" width="6.7109375" style="81" customWidth="1"/>
    <col min="5132" max="5132" width="9.42578125" style="81" customWidth="1"/>
    <col min="5133" max="5134" width="9" style="81" customWidth="1"/>
    <col min="5135" max="5135" width="11.28515625" style="81" customWidth="1"/>
    <col min="5136" max="5136" width="10" style="81" customWidth="1"/>
    <col min="5137" max="5137" width="5.28515625" style="81" customWidth="1"/>
    <col min="5138" max="5138" width="11.5703125" style="81" bestFit="1" customWidth="1"/>
    <col min="5139" max="5376" width="9.140625" style="81"/>
    <col min="5377" max="5377" width="2.5703125" style="81" customWidth="1"/>
    <col min="5378" max="5378" width="1.85546875" style="81" customWidth="1"/>
    <col min="5379" max="5379" width="10.28515625" style="81" customWidth="1"/>
    <col min="5380" max="5380" width="6" style="81" customWidth="1"/>
    <col min="5381" max="5381" width="5.7109375" style="81" customWidth="1"/>
    <col min="5382" max="5382" width="9.140625" style="81" customWidth="1"/>
    <col min="5383" max="5383" width="10.42578125" style="81" customWidth="1"/>
    <col min="5384" max="5384" width="8.5703125" style="81" customWidth="1"/>
    <col min="5385" max="5385" width="8" style="81" customWidth="1"/>
    <col min="5386" max="5386" width="8.85546875" style="81" customWidth="1"/>
    <col min="5387" max="5387" width="6.7109375" style="81" customWidth="1"/>
    <col min="5388" max="5388" width="9.42578125" style="81" customWidth="1"/>
    <col min="5389" max="5390" width="9" style="81" customWidth="1"/>
    <col min="5391" max="5391" width="11.28515625" style="81" customWidth="1"/>
    <col min="5392" max="5392" width="10" style="81" customWidth="1"/>
    <col min="5393" max="5393" width="5.28515625" style="81" customWidth="1"/>
    <col min="5394" max="5394" width="11.5703125" style="81" bestFit="1" customWidth="1"/>
    <col min="5395" max="5632" width="9.140625" style="81"/>
    <col min="5633" max="5633" width="2.5703125" style="81" customWidth="1"/>
    <col min="5634" max="5634" width="1.85546875" style="81" customWidth="1"/>
    <col min="5635" max="5635" width="10.28515625" style="81" customWidth="1"/>
    <col min="5636" max="5636" width="6" style="81" customWidth="1"/>
    <col min="5637" max="5637" width="5.7109375" style="81" customWidth="1"/>
    <col min="5638" max="5638" width="9.140625" style="81" customWidth="1"/>
    <col min="5639" max="5639" width="10.42578125" style="81" customWidth="1"/>
    <col min="5640" max="5640" width="8.5703125" style="81" customWidth="1"/>
    <col min="5641" max="5641" width="8" style="81" customWidth="1"/>
    <col min="5642" max="5642" width="8.85546875" style="81" customWidth="1"/>
    <col min="5643" max="5643" width="6.7109375" style="81" customWidth="1"/>
    <col min="5644" max="5644" width="9.42578125" style="81" customWidth="1"/>
    <col min="5645" max="5646" width="9" style="81" customWidth="1"/>
    <col min="5647" max="5647" width="11.28515625" style="81" customWidth="1"/>
    <col min="5648" max="5648" width="10" style="81" customWidth="1"/>
    <col min="5649" max="5649" width="5.28515625" style="81" customWidth="1"/>
    <col min="5650" max="5650" width="11.5703125" style="81" bestFit="1" customWidth="1"/>
    <col min="5651" max="5888" width="9.140625" style="81"/>
    <col min="5889" max="5889" width="2.5703125" style="81" customWidth="1"/>
    <col min="5890" max="5890" width="1.85546875" style="81" customWidth="1"/>
    <col min="5891" max="5891" width="10.28515625" style="81" customWidth="1"/>
    <col min="5892" max="5892" width="6" style="81" customWidth="1"/>
    <col min="5893" max="5893" width="5.7109375" style="81" customWidth="1"/>
    <col min="5894" max="5894" width="9.140625" style="81" customWidth="1"/>
    <col min="5895" max="5895" width="10.42578125" style="81" customWidth="1"/>
    <col min="5896" max="5896" width="8.5703125" style="81" customWidth="1"/>
    <col min="5897" max="5897" width="8" style="81" customWidth="1"/>
    <col min="5898" max="5898" width="8.85546875" style="81" customWidth="1"/>
    <col min="5899" max="5899" width="6.7109375" style="81" customWidth="1"/>
    <col min="5900" max="5900" width="9.42578125" style="81" customWidth="1"/>
    <col min="5901" max="5902" width="9" style="81" customWidth="1"/>
    <col min="5903" max="5903" width="11.28515625" style="81" customWidth="1"/>
    <col min="5904" max="5904" width="10" style="81" customWidth="1"/>
    <col min="5905" max="5905" width="5.28515625" style="81" customWidth="1"/>
    <col min="5906" max="5906" width="11.5703125" style="81" bestFit="1" customWidth="1"/>
    <col min="5907" max="6144" width="9.140625" style="81"/>
    <col min="6145" max="6145" width="2.5703125" style="81" customWidth="1"/>
    <col min="6146" max="6146" width="1.85546875" style="81" customWidth="1"/>
    <col min="6147" max="6147" width="10.28515625" style="81" customWidth="1"/>
    <col min="6148" max="6148" width="6" style="81" customWidth="1"/>
    <col min="6149" max="6149" width="5.7109375" style="81" customWidth="1"/>
    <col min="6150" max="6150" width="9.140625" style="81" customWidth="1"/>
    <col min="6151" max="6151" width="10.42578125" style="81" customWidth="1"/>
    <col min="6152" max="6152" width="8.5703125" style="81" customWidth="1"/>
    <col min="6153" max="6153" width="8" style="81" customWidth="1"/>
    <col min="6154" max="6154" width="8.85546875" style="81" customWidth="1"/>
    <col min="6155" max="6155" width="6.7109375" style="81" customWidth="1"/>
    <col min="6156" max="6156" width="9.42578125" style="81" customWidth="1"/>
    <col min="6157" max="6158" width="9" style="81" customWidth="1"/>
    <col min="6159" max="6159" width="11.28515625" style="81" customWidth="1"/>
    <col min="6160" max="6160" width="10" style="81" customWidth="1"/>
    <col min="6161" max="6161" width="5.28515625" style="81" customWidth="1"/>
    <col min="6162" max="6162" width="11.5703125" style="81" bestFit="1" customWidth="1"/>
    <col min="6163" max="6400" width="9.140625" style="81"/>
    <col min="6401" max="6401" width="2.5703125" style="81" customWidth="1"/>
    <col min="6402" max="6402" width="1.85546875" style="81" customWidth="1"/>
    <col min="6403" max="6403" width="10.28515625" style="81" customWidth="1"/>
    <col min="6404" max="6404" width="6" style="81" customWidth="1"/>
    <col min="6405" max="6405" width="5.7109375" style="81" customWidth="1"/>
    <col min="6406" max="6406" width="9.140625" style="81" customWidth="1"/>
    <col min="6407" max="6407" width="10.42578125" style="81" customWidth="1"/>
    <col min="6408" max="6408" width="8.5703125" style="81" customWidth="1"/>
    <col min="6409" max="6409" width="8" style="81" customWidth="1"/>
    <col min="6410" max="6410" width="8.85546875" style="81" customWidth="1"/>
    <col min="6411" max="6411" width="6.7109375" style="81" customWidth="1"/>
    <col min="6412" max="6412" width="9.42578125" style="81" customWidth="1"/>
    <col min="6413" max="6414" width="9" style="81" customWidth="1"/>
    <col min="6415" max="6415" width="11.28515625" style="81" customWidth="1"/>
    <col min="6416" max="6416" width="10" style="81" customWidth="1"/>
    <col min="6417" max="6417" width="5.28515625" style="81" customWidth="1"/>
    <col min="6418" max="6418" width="11.5703125" style="81" bestFit="1" customWidth="1"/>
    <col min="6419" max="6656" width="9.140625" style="81"/>
    <col min="6657" max="6657" width="2.5703125" style="81" customWidth="1"/>
    <col min="6658" max="6658" width="1.85546875" style="81" customWidth="1"/>
    <col min="6659" max="6659" width="10.28515625" style="81" customWidth="1"/>
    <col min="6660" max="6660" width="6" style="81" customWidth="1"/>
    <col min="6661" max="6661" width="5.7109375" style="81" customWidth="1"/>
    <col min="6662" max="6662" width="9.140625" style="81" customWidth="1"/>
    <col min="6663" max="6663" width="10.42578125" style="81" customWidth="1"/>
    <col min="6664" max="6664" width="8.5703125" style="81" customWidth="1"/>
    <col min="6665" max="6665" width="8" style="81" customWidth="1"/>
    <col min="6666" max="6666" width="8.85546875" style="81" customWidth="1"/>
    <col min="6667" max="6667" width="6.7109375" style="81" customWidth="1"/>
    <col min="6668" max="6668" width="9.42578125" style="81" customWidth="1"/>
    <col min="6669" max="6670" width="9" style="81" customWidth="1"/>
    <col min="6671" max="6671" width="11.28515625" style="81" customWidth="1"/>
    <col min="6672" max="6672" width="10" style="81" customWidth="1"/>
    <col min="6673" max="6673" width="5.28515625" style="81" customWidth="1"/>
    <col min="6674" max="6674" width="11.5703125" style="81" bestFit="1" customWidth="1"/>
    <col min="6675" max="6912" width="9.140625" style="81"/>
    <col min="6913" max="6913" width="2.5703125" style="81" customWidth="1"/>
    <col min="6914" max="6914" width="1.85546875" style="81" customWidth="1"/>
    <col min="6915" max="6915" width="10.28515625" style="81" customWidth="1"/>
    <col min="6916" max="6916" width="6" style="81" customWidth="1"/>
    <col min="6917" max="6917" width="5.7109375" style="81" customWidth="1"/>
    <col min="6918" max="6918" width="9.140625" style="81" customWidth="1"/>
    <col min="6919" max="6919" width="10.42578125" style="81" customWidth="1"/>
    <col min="6920" max="6920" width="8.5703125" style="81" customWidth="1"/>
    <col min="6921" max="6921" width="8" style="81" customWidth="1"/>
    <col min="6922" max="6922" width="8.85546875" style="81" customWidth="1"/>
    <col min="6923" max="6923" width="6.7109375" style="81" customWidth="1"/>
    <col min="6924" max="6924" width="9.42578125" style="81" customWidth="1"/>
    <col min="6925" max="6926" width="9" style="81" customWidth="1"/>
    <col min="6927" max="6927" width="11.28515625" style="81" customWidth="1"/>
    <col min="6928" max="6928" width="10" style="81" customWidth="1"/>
    <col min="6929" max="6929" width="5.28515625" style="81" customWidth="1"/>
    <col min="6930" max="6930" width="11.5703125" style="81" bestFit="1" customWidth="1"/>
    <col min="6931" max="7168" width="9.140625" style="81"/>
    <col min="7169" max="7169" width="2.5703125" style="81" customWidth="1"/>
    <col min="7170" max="7170" width="1.85546875" style="81" customWidth="1"/>
    <col min="7171" max="7171" width="10.28515625" style="81" customWidth="1"/>
    <col min="7172" max="7172" width="6" style="81" customWidth="1"/>
    <col min="7173" max="7173" width="5.7109375" style="81" customWidth="1"/>
    <col min="7174" max="7174" width="9.140625" style="81" customWidth="1"/>
    <col min="7175" max="7175" width="10.42578125" style="81" customWidth="1"/>
    <col min="7176" max="7176" width="8.5703125" style="81" customWidth="1"/>
    <col min="7177" max="7177" width="8" style="81" customWidth="1"/>
    <col min="7178" max="7178" width="8.85546875" style="81" customWidth="1"/>
    <col min="7179" max="7179" width="6.7109375" style="81" customWidth="1"/>
    <col min="7180" max="7180" width="9.42578125" style="81" customWidth="1"/>
    <col min="7181" max="7182" width="9" style="81" customWidth="1"/>
    <col min="7183" max="7183" width="11.28515625" style="81" customWidth="1"/>
    <col min="7184" max="7184" width="10" style="81" customWidth="1"/>
    <col min="7185" max="7185" width="5.28515625" style="81" customWidth="1"/>
    <col min="7186" max="7186" width="11.5703125" style="81" bestFit="1" customWidth="1"/>
    <col min="7187" max="7424" width="9.140625" style="81"/>
    <col min="7425" max="7425" width="2.5703125" style="81" customWidth="1"/>
    <col min="7426" max="7426" width="1.85546875" style="81" customWidth="1"/>
    <col min="7427" max="7427" width="10.28515625" style="81" customWidth="1"/>
    <col min="7428" max="7428" width="6" style="81" customWidth="1"/>
    <col min="7429" max="7429" width="5.7109375" style="81" customWidth="1"/>
    <col min="7430" max="7430" width="9.140625" style="81" customWidth="1"/>
    <col min="7431" max="7431" width="10.42578125" style="81" customWidth="1"/>
    <col min="7432" max="7432" width="8.5703125" style="81" customWidth="1"/>
    <col min="7433" max="7433" width="8" style="81" customWidth="1"/>
    <col min="7434" max="7434" width="8.85546875" style="81" customWidth="1"/>
    <col min="7435" max="7435" width="6.7109375" style="81" customWidth="1"/>
    <col min="7436" max="7436" width="9.42578125" style="81" customWidth="1"/>
    <col min="7437" max="7438" width="9" style="81" customWidth="1"/>
    <col min="7439" max="7439" width="11.28515625" style="81" customWidth="1"/>
    <col min="7440" max="7440" width="10" style="81" customWidth="1"/>
    <col min="7441" max="7441" width="5.28515625" style="81" customWidth="1"/>
    <col min="7442" max="7442" width="11.5703125" style="81" bestFit="1" customWidth="1"/>
    <col min="7443" max="7680" width="9.140625" style="81"/>
    <col min="7681" max="7681" width="2.5703125" style="81" customWidth="1"/>
    <col min="7682" max="7682" width="1.85546875" style="81" customWidth="1"/>
    <col min="7683" max="7683" width="10.28515625" style="81" customWidth="1"/>
    <col min="7684" max="7684" width="6" style="81" customWidth="1"/>
    <col min="7685" max="7685" width="5.7109375" style="81" customWidth="1"/>
    <col min="7686" max="7686" width="9.140625" style="81" customWidth="1"/>
    <col min="7687" max="7687" width="10.42578125" style="81" customWidth="1"/>
    <col min="7688" max="7688" width="8.5703125" style="81" customWidth="1"/>
    <col min="7689" max="7689" width="8" style="81" customWidth="1"/>
    <col min="7690" max="7690" width="8.85546875" style="81" customWidth="1"/>
    <col min="7691" max="7691" width="6.7109375" style="81" customWidth="1"/>
    <col min="7692" max="7692" width="9.42578125" style="81" customWidth="1"/>
    <col min="7693" max="7694" width="9" style="81" customWidth="1"/>
    <col min="7695" max="7695" width="11.28515625" style="81" customWidth="1"/>
    <col min="7696" max="7696" width="10" style="81" customWidth="1"/>
    <col min="7697" max="7697" width="5.28515625" style="81" customWidth="1"/>
    <col min="7698" max="7698" width="11.5703125" style="81" bestFit="1" customWidth="1"/>
    <col min="7699" max="7936" width="9.140625" style="81"/>
    <col min="7937" max="7937" width="2.5703125" style="81" customWidth="1"/>
    <col min="7938" max="7938" width="1.85546875" style="81" customWidth="1"/>
    <col min="7939" max="7939" width="10.28515625" style="81" customWidth="1"/>
    <col min="7940" max="7940" width="6" style="81" customWidth="1"/>
    <col min="7941" max="7941" width="5.7109375" style="81" customWidth="1"/>
    <col min="7942" max="7942" width="9.140625" style="81" customWidth="1"/>
    <col min="7943" max="7943" width="10.42578125" style="81" customWidth="1"/>
    <col min="7944" max="7944" width="8.5703125" style="81" customWidth="1"/>
    <col min="7945" max="7945" width="8" style="81" customWidth="1"/>
    <col min="7946" max="7946" width="8.85546875" style="81" customWidth="1"/>
    <col min="7947" max="7947" width="6.7109375" style="81" customWidth="1"/>
    <col min="7948" max="7948" width="9.42578125" style="81" customWidth="1"/>
    <col min="7949" max="7950" width="9" style="81" customWidth="1"/>
    <col min="7951" max="7951" width="11.28515625" style="81" customWidth="1"/>
    <col min="7952" max="7952" width="10" style="81" customWidth="1"/>
    <col min="7953" max="7953" width="5.28515625" style="81" customWidth="1"/>
    <col min="7954" max="7954" width="11.5703125" style="81" bestFit="1" customWidth="1"/>
    <col min="7955" max="8192" width="9.140625" style="81"/>
    <col min="8193" max="8193" width="2.5703125" style="81" customWidth="1"/>
    <col min="8194" max="8194" width="1.85546875" style="81" customWidth="1"/>
    <col min="8195" max="8195" width="10.28515625" style="81" customWidth="1"/>
    <col min="8196" max="8196" width="6" style="81" customWidth="1"/>
    <col min="8197" max="8197" width="5.7109375" style="81" customWidth="1"/>
    <col min="8198" max="8198" width="9.140625" style="81" customWidth="1"/>
    <col min="8199" max="8199" width="10.42578125" style="81" customWidth="1"/>
    <col min="8200" max="8200" width="8.5703125" style="81" customWidth="1"/>
    <col min="8201" max="8201" width="8" style="81" customWidth="1"/>
    <col min="8202" max="8202" width="8.85546875" style="81" customWidth="1"/>
    <col min="8203" max="8203" width="6.7109375" style="81" customWidth="1"/>
    <col min="8204" max="8204" width="9.42578125" style="81" customWidth="1"/>
    <col min="8205" max="8206" width="9" style="81" customWidth="1"/>
    <col min="8207" max="8207" width="11.28515625" style="81" customWidth="1"/>
    <col min="8208" max="8208" width="10" style="81" customWidth="1"/>
    <col min="8209" max="8209" width="5.28515625" style="81" customWidth="1"/>
    <col min="8210" max="8210" width="11.5703125" style="81" bestFit="1" customWidth="1"/>
    <col min="8211" max="8448" width="9.140625" style="81"/>
    <col min="8449" max="8449" width="2.5703125" style="81" customWidth="1"/>
    <col min="8450" max="8450" width="1.85546875" style="81" customWidth="1"/>
    <col min="8451" max="8451" width="10.28515625" style="81" customWidth="1"/>
    <col min="8452" max="8452" width="6" style="81" customWidth="1"/>
    <col min="8453" max="8453" width="5.7109375" style="81" customWidth="1"/>
    <col min="8454" max="8454" width="9.140625" style="81" customWidth="1"/>
    <col min="8455" max="8455" width="10.42578125" style="81" customWidth="1"/>
    <col min="8456" max="8456" width="8.5703125" style="81" customWidth="1"/>
    <col min="8457" max="8457" width="8" style="81" customWidth="1"/>
    <col min="8458" max="8458" width="8.85546875" style="81" customWidth="1"/>
    <col min="8459" max="8459" width="6.7109375" style="81" customWidth="1"/>
    <col min="8460" max="8460" width="9.42578125" style="81" customWidth="1"/>
    <col min="8461" max="8462" width="9" style="81" customWidth="1"/>
    <col min="8463" max="8463" width="11.28515625" style="81" customWidth="1"/>
    <col min="8464" max="8464" width="10" style="81" customWidth="1"/>
    <col min="8465" max="8465" width="5.28515625" style="81" customWidth="1"/>
    <col min="8466" max="8466" width="11.5703125" style="81" bestFit="1" customWidth="1"/>
    <col min="8467" max="8704" width="9.140625" style="81"/>
    <col min="8705" max="8705" width="2.5703125" style="81" customWidth="1"/>
    <col min="8706" max="8706" width="1.85546875" style="81" customWidth="1"/>
    <col min="8707" max="8707" width="10.28515625" style="81" customWidth="1"/>
    <col min="8708" max="8708" width="6" style="81" customWidth="1"/>
    <col min="8709" max="8709" width="5.7109375" style="81" customWidth="1"/>
    <col min="8710" max="8710" width="9.140625" style="81" customWidth="1"/>
    <col min="8711" max="8711" width="10.42578125" style="81" customWidth="1"/>
    <col min="8712" max="8712" width="8.5703125" style="81" customWidth="1"/>
    <col min="8713" max="8713" width="8" style="81" customWidth="1"/>
    <col min="8714" max="8714" width="8.85546875" style="81" customWidth="1"/>
    <col min="8715" max="8715" width="6.7109375" style="81" customWidth="1"/>
    <col min="8716" max="8716" width="9.42578125" style="81" customWidth="1"/>
    <col min="8717" max="8718" width="9" style="81" customWidth="1"/>
    <col min="8719" max="8719" width="11.28515625" style="81" customWidth="1"/>
    <col min="8720" max="8720" width="10" style="81" customWidth="1"/>
    <col min="8721" max="8721" width="5.28515625" style="81" customWidth="1"/>
    <col min="8722" max="8722" width="11.5703125" style="81" bestFit="1" customWidth="1"/>
    <col min="8723" max="8960" width="9.140625" style="81"/>
    <col min="8961" max="8961" width="2.5703125" style="81" customWidth="1"/>
    <col min="8962" max="8962" width="1.85546875" style="81" customWidth="1"/>
    <col min="8963" max="8963" width="10.28515625" style="81" customWidth="1"/>
    <col min="8964" max="8964" width="6" style="81" customWidth="1"/>
    <col min="8965" max="8965" width="5.7109375" style="81" customWidth="1"/>
    <col min="8966" max="8966" width="9.140625" style="81" customWidth="1"/>
    <col min="8967" max="8967" width="10.42578125" style="81" customWidth="1"/>
    <col min="8968" max="8968" width="8.5703125" style="81" customWidth="1"/>
    <col min="8969" max="8969" width="8" style="81" customWidth="1"/>
    <col min="8970" max="8970" width="8.85546875" style="81" customWidth="1"/>
    <col min="8971" max="8971" width="6.7109375" style="81" customWidth="1"/>
    <col min="8972" max="8972" width="9.42578125" style="81" customWidth="1"/>
    <col min="8973" max="8974" width="9" style="81" customWidth="1"/>
    <col min="8975" max="8975" width="11.28515625" style="81" customWidth="1"/>
    <col min="8976" max="8976" width="10" style="81" customWidth="1"/>
    <col min="8977" max="8977" width="5.28515625" style="81" customWidth="1"/>
    <col min="8978" max="8978" width="11.5703125" style="81" bestFit="1" customWidth="1"/>
    <col min="8979" max="9216" width="9.140625" style="81"/>
    <col min="9217" max="9217" width="2.5703125" style="81" customWidth="1"/>
    <col min="9218" max="9218" width="1.85546875" style="81" customWidth="1"/>
    <col min="9219" max="9219" width="10.28515625" style="81" customWidth="1"/>
    <col min="9220" max="9220" width="6" style="81" customWidth="1"/>
    <col min="9221" max="9221" width="5.7109375" style="81" customWidth="1"/>
    <col min="9222" max="9222" width="9.140625" style="81" customWidth="1"/>
    <col min="9223" max="9223" width="10.42578125" style="81" customWidth="1"/>
    <col min="9224" max="9224" width="8.5703125" style="81" customWidth="1"/>
    <col min="9225" max="9225" width="8" style="81" customWidth="1"/>
    <col min="9226" max="9226" width="8.85546875" style="81" customWidth="1"/>
    <col min="9227" max="9227" width="6.7109375" style="81" customWidth="1"/>
    <col min="9228" max="9228" width="9.42578125" style="81" customWidth="1"/>
    <col min="9229" max="9230" width="9" style="81" customWidth="1"/>
    <col min="9231" max="9231" width="11.28515625" style="81" customWidth="1"/>
    <col min="9232" max="9232" width="10" style="81" customWidth="1"/>
    <col min="9233" max="9233" width="5.28515625" style="81" customWidth="1"/>
    <col min="9234" max="9234" width="11.5703125" style="81" bestFit="1" customWidth="1"/>
    <col min="9235" max="9472" width="9.140625" style="81"/>
    <col min="9473" max="9473" width="2.5703125" style="81" customWidth="1"/>
    <col min="9474" max="9474" width="1.85546875" style="81" customWidth="1"/>
    <col min="9475" max="9475" width="10.28515625" style="81" customWidth="1"/>
    <col min="9476" max="9476" width="6" style="81" customWidth="1"/>
    <col min="9477" max="9477" width="5.7109375" style="81" customWidth="1"/>
    <col min="9478" max="9478" width="9.140625" style="81" customWidth="1"/>
    <col min="9479" max="9479" width="10.42578125" style="81" customWidth="1"/>
    <col min="9480" max="9480" width="8.5703125" style="81" customWidth="1"/>
    <col min="9481" max="9481" width="8" style="81" customWidth="1"/>
    <col min="9482" max="9482" width="8.85546875" style="81" customWidth="1"/>
    <col min="9483" max="9483" width="6.7109375" style="81" customWidth="1"/>
    <col min="9484" max="9484" width="9.42578125" style="81" customWidth="1"/>
    <col min="9485" max="9486" width="9" style="81" customWidth="1"/>
    <col min="9487" max="9487" width="11.28515625" style="81" customWidth="1"/>
    <col min="9488" max="9488" width="10" style="81" customWidth="1"/>
    <col min="9489" max="9489" width="5.28515625" style="81" customWidth="1"/>
    <col min="9490" max="9490" width="11.5703125" style="81" bestFit="1" customWidth="1"/>
    <col min="9491" max="9728" width="9.140625" style="81"/>
    <col min="9729" max="9729" width="2.5703125" style="81" customWidth="1"/>
    <col min="9730" max="9730" width="1.85546875" style="81" customWidth="1"/>
    <col min="9731" max="9731" width="10.28515625" style="81" customWidth="1"/>
    <col min="9732" max="9732" width="6" style="81" customWidth="1"/>
    <col min="9733" max="9733" width="5.7109375" style="81" customWidth="1"/>
    <col min="9734" max="9734" width="9.140625" style="81" customWidth="1"/>
    <col min="9735" max="9735" width="10.42578125" style="81" customWidth="1"/>
    <col min="9736" max="9736" width="8.5703125" style="81" customWidth="1"/>
    <col min="9737" max="9737" width="8" style="81" customWidth="1"/>
    <col min="9738" max="9738" width="8.85546875" style="81" customWidth="1"/>
    <col min="9739" max="9739" width="6.7109375" style="81" customWidth="1"/>
    <col min="9740" max="9740" width="9.42578125" style="81" customWidth="1"/>
    <col min="9741" max="9742" width="9" style="81" customWidth="1"/>
    <col min="9743" max="9743" width="11.28515625" style="81" customWidth="1"/>
    <col min="9744" max="9744" width="10" style="81" customWidth="1"/>
    <col min="9745" max="9745" width="5.28515625" style="81" customWidth="1"/>
    <col min="9746" max="9746" width="11.5703125" style="81" bestFit="1" customWidth="1"/>
    <col min="9747" max="9984" width="9.140625" style="81"/>
    <col min="9985" max="9985" width="2.5703125" style="81" customWidth="1"/>
    <col min="9986" max="9986" width="1.85546875" style="81" customWidth="1"/>
    <col min="9987" max="9987" width="10.28515625" style="81" customWidth="1"/>
    <col min="9988" max="9988" width="6" style="81" customWidth="1"/>
    <col min="9989" max="9989" width="5.7109375" style="81" customWidth="1"/>
    <col min="9990" max="9990" width="9.140625" style="81" customWidth="1"/>
    <col min="9991" max="9991" width="10.42578125" style="81" customWidth="1"/>
    <col min="9992" max="9992" width="8.5703125" style="81" customWidth="1"/>
    <col min="9993" max="9993" width="8" style="81" customWidth="1"/>
    <col min="9994" max="9994" width="8.85546875" style="81" customWidth="1"/>
    <col min="9995" max="9995" width="6.7109375" style="81" customWidth="1"/>
    <col min="9996" max="9996" width="9.42578125" style="81" customWidth="1"/>
    <col min="9997" max="9998" width="9" style="81" customWidth="1"/>
    <col min="9999" max="9999" width="11.28515625" style="81" customWidth="1"/>
    <col min="10000" max="10000" width="10" style="81" customWidth="1"/>
    <col min="10001" max="10001" width="5.28515625" style="81" customWidth="1"/>
    <col min="10002" max="10002" width="11.5703125" style="81" bestFit="1" customWidth="1"/>
    <col min="10003" max="10240" width="9.140625" style="81"/>
    <col min="10241" max="10241" width="2.5703125" style="81" customWidth="1"/>
    <col min="10242" max="10242" width="1.85546875" style="81" customWidth="1"/>
    <col min="10243" max="10243" width="10.28515625" style="81" customWidth="1"/>
    <col min="10244" max="10244" width="6" style="81" customWidth="1"/>
    <col min="10245" max="10245" width="5.7109375" style="81" customWidth="1"/>
    <col min="10246" max="10246" width="9.140625" style="81" customWidth="1"/>
    <col min="10247" max="10247" width="10.42578125" style="81" customWidth="1"/>
    <col min="10248" max="10248" width="8.5703125" style="81" customWidth="1"/>
    <col min="10249" max="10249" width="8" style="81" customWidth="1"/>
    <col min="10250" max="10250" width="8.85546875" style="81" customWidth="1"/>
    <col min="10251" max="10251" width="6.7109375" style="81" customWidth="1"/>
    <col min="10252" max="10252" width="9.42578125" style="81" customWidth="1"/>
    <col min="10253" max="10254" width="9" style="81" customWidth="1"/>
    <col min="10255" max="10255" width="11.28515625" style="81" customWidth="1"/>
    <col min="10256" max="10256" width="10" style="81" customWidth="1"/>
    <col min="10257" max="10257" width="5.28515625" style="81" customWidth="1"/>
    <col min="10258" max="10258" width="11.5703125" style="81" bestFit="1" customWidth="1"/>
    <col min="10259" max="10496" width="9.140625" style="81"/>
    <col min="10497" max="10497" width="2.5703125" style="81" customWidth="1"/>
    <col min="10498" max="10498" width="1.85546875" style="81" customWidth="1"/>
    <col min="10499" max="10499" width="10.28515625" style="81" customWidth="1"/>
    <col min="10500" max="10500" width="6" style="81" customWidth="1"/>
    <col min="10501" max="10501" width="5.7109375" style="81" customWidth="1"/>
    <col min="10502" max="10502" width="9.140625" style="81" customWidth="1"/>
    <col min="10503" max="10503" width="10.42578125" style="81" customWidth="1"/>
    <col min="10504" max="10504" width="8.5703125" style="81" customWidth="1"/>
    <col min="10505" max="10505" width="8" style="81" customWidth="1"/>
    <col min="10506" max="10506" width="8.85546875" style="81" customWidth="1"/>
    <col min="10507" max="10507" width="6.7109375" style="81" customWidth="1"/>
    <col min="10508" max="10508" width="9.42578125" style="81" customWidth="1"/>
    <col min="10509" max="10510" width="9" style="81" customWidth="1"/>
    <col min="10511" max="10511" width="11.28515625" style="81" customWidth="1"/>
    <col min="10512" max="10512" width="10" style="81" customWidth="1"/>
    <col min="10513" max="10513" width="5.28515625" style="81" customWidth="1"/>
    <col min="10514" max="10514" width="11.5703125" style="81" bestFit="1" customWidth="1"/>
    <col min="10515" max="10752" width="9.140625" style="81"/>
    <col min="10753" max="10753" width="2.5703125" style="81" customWidth="1"/>
    <col min="10754" max="10754" width="1.85546875" style="81" customWidth="1"/>
    <col min="10755" max="10755" width="10.28515625" style="81" customWidth="1"/>
    <col min="10756" max="10756" width="6" style="81" customWidth="1"/>
    <col min="10757" max="10757" width="5.7109375" style="81" customWidth="1"/>
    <col min="10758" max="10758" width="9.140625" style="81" customWidth="1"/>
    <col min="10759" max="10759" width="10.42578125" style="81" customWidth="1"/>
    <col min="10760" max="10760" width="8.5703125" style="81" customWidth="1"/>
    <col min="10761" max="10761" width="8" style="81" customWidth="1"/>
    <col min="10762" max="10762" width="8.85546875" style="81" customWidth="1"/>
    <col min="10763" max="10763" width="6.7109375" style="81" customWidth="1"/>
    <col min="10764" max="10764" width="9.42578125" style="81" customWidth="1"/>
    <col min="10765" max="10766" width="9" style="81" customWidth="1"/>
    <col min="10767" max="10767" width="11.28515625" style="81" customWidth="1"/>
    <col min="10768" max="10768" width="10" style="81" customWidth="1"/>
    <col min="10769" max="10769" width="5.28515625" style="81" customWidth="1"/>
    <col min="10770" max="10770" width="11.5703125" style="81" bestFit="1" customWidth="1"/>
    <col min="10771" max="11008" width="9.140625" style="81"/>
    <col min="11009" max="11009" width="2.5703125" style="81" customWidth="1"/>
    <col min="11010" max="11010" width="1.85546875" style="81" customWidth="1"/>
    <col min="11011" max="11011" width="10.28515625" style="81" customWidth="1"/>
    <col min="11012" max="11012" width="6" style="81" customWidth="1"/>
    <col min="11013" max="11013" width="5.7109375" style="81" customWidth="1"/>
    <col min="11014" max="11014" width="9.140625" style="81" customWidth="1"/>
    <col min="11015" max="11015" width="10.42578125" style="81" customWidth="1"/>
    <col min="11016" max="11016" width="8.5703125" style="81" customWidth="1"/>
    <col min="11017" max="11017" width="8" style="81" customWidth="1"/>
    <col min="11018" max="11018" width="8.85546875" style="81" customWidth="1"/>
    <col min="11019" max="11019" width="6.7109375" style="81" customWidth="1"/>
    <col min="11020" max="11020" width="9.42578125" style="81" customWidth="1"/>
    <col min="11021" max="11022" width="9" style="81" customWidth="1"/>
    <col min="11023" max="11023" width="11.28515625" style="81" customWidth="1"/>
    <col min="11024" max="11024" width="10" style="81" customWidth="1"/>
    <col min="11025" max="11025" width="5.28515625" style="81" customWidth="1"/>
    <col min="11026" max="11026" width="11.5703125" style="81" bestFit="1" customWidth="1"/>
    <col min="11027" max="11264" width="9.140625" style="81"/>
    <col min="11265" max="11265" width="2.5703125" style="81" customWidth="1"/>
    <col min="11266" max="11266" width="1.85546875" style="81" customWidth="1"/>
    <col min="11267" max="11267" width="10.28515625" style="81" customWidth="1"/>
    <col min="11268" max="11268" width="6" style="81" customWidth="1"/>
    <col min="11269" max="11269" width="5.7109375" style="81" customWidth="1"/>
    <col min="11270" max="11270" width="9.140625" style="81" customWidth="1"/>
    <col min="11271" max="11271" width="10.42578125" style="81" customWidth="1"/>
    <col min="11272" max="11272" width="8.5703125" style="81" customWidth="1"/>
    <col min="11273" max="11273" width="8" style="81" customWidth="1"/>
    <col min="11274" max="11274" width="8.85546875" style="81" customWidth="1"/>
    <col min="11275" max="11275" width="6.7109375" style="81" customWidth="1"/>
    <col min="11276" max="11276" width="9.42578125" style="81" customWidth="1"/>
    <col min="11277" max="11278" width="9" style="81" customWidth="1"/>
    <col min="11279" max="11279" width="11.28515625" style="81" customWidth="1"/>
    <col min="11280" max="11280" width="10" style="81" customWidth="1"/>
    <col min="11281" max="11281" width="5.28515625" style="81" customWidth="1"/>
    <col min="11282" max="11282" width="11.5703125" style="81" bestFit="1" customWidth="1"/>
    <col min="11283" max="11520" width="9.140625" style="81"/>
    <col min="11521" max="11521" width="2.5703125" style="81" customWidth="1"/>
    <col min="11522" max="11522" width="1.85546875" style="81" customWidth="1"/>
    <col min="11523" max="11523" width="10.28515625" style="81" customWidth="1"/>
    <col min="11524" max="11524" width="6" style="81" customWidth="1"/>
    <col min="11525" max="11525" width="5.7109375" style="81" customWidth="1"/>
    <col min="11526" max="11526" width="9.140625" style="81" customWidth="1"/>
    <col min="11527" max="11527" width="10.42578125" style="81" customWidth="1"/>
    <col min="11528" max="11528" width="8.5703125" style="81" customWidth="1"/>
    <col min="11529" max="11529" width="8" style="81" customWidth="1"/>
    <col min="11530" max="11530" width="8.85546875" style="81" customWidth="1"/>
    <col min="11531" max="11531" width="6.7109375" style="81" customWidth="1"/>
    <col min="11532" max="11532" width="9.42578125" style="81" customWidth="1"/>
    <col min="11533" max="11534" width="9" style="81" customWidth="1"/>
    <col min="11535" max="11535" width="11.28515625" style="81" customWidth="1"/>
    <col min="11536" max="11536" width="10" style="81" customWidth="1"/>
    <col min="11537" max="11537" width="5.28515625" style="81" customWidth="1"/>
    <col min="11538" max="11538" width="11.5703125" style="81" bestFit="1" customWidth="1"/>
    <col min="11539" max="11776" width="9.140625" style="81"/>
    <col min="11777" max="11777" width="2.5703125" style="81" customWidth="1"/>
    <col min="11778" max="11778" width="1.85546875" style="81" customWidth="1"/>
    <col min="11779" max="11779" width="10.28515625" style="81" customWidth="1"/>
    <col min="11780" max="11780" width="6" style="81" customWidth="1"/>
    <col min="11781" max="11781" width="5.7109375" style="81" customWidth="1"/>
    <col min="11782" max="11782" width="9.140625" style="81" customWidth="1"/>
    <col min="11783" max="11783" width="10.42578125" style="81" customWidth="1"/>
    <col min="11784" max="11784" width="8.5703125" style="81" customWidth="1"/>
    <col min="11785" max="11785" width="8" style="81" customWidth="1"/>
    <col min="11786" max="11786" width="8.85546875" style="81" customWidth="1"/>
    <col min="11787" max="11787" width="6.7109375" style="81" customWidth="1"/>
    <col min="11788" max="11788" width="9.42578125" style="81" customWidth="1"/>
    <col min="11789" max="11790" width="9" style="81" customWidth="1"/>
    <col min="11791" max="11791" width="11.28515625" style="81" customWidth="1"/>
    <col min="11792" max="11792" width="10" style="81" customWidth="1"/>
    <col min="11793" max="11793" width="5.28515625" style="81" customWidth="1"/>
    <col min="11794" max="11794" width="11.5703125" style="81" bestFit="1" customWidth="1"/>
    <col min="11795" max="12032" width="9.140625" style="81"/>
    <col min="12033" max="12033" width="2.5703125" style="81" customWidth="1"/>
    <col min="12034" max="12034" width="1.85546875" style="81" customWidth="1"/>
    <col min="12035" max="12035" width="10.28515625" style="81" customWidth="1"/>
    <col min="12036" max="12036" width="6" style="81" customWidth="1"/>
    <col min="12037" max="12037" width="5.7109375" style="81" customWidth="1"/>
    <col min="12038" max="12038" width="9.140625" style="81" customWidth="1"/>
    <col min="12039" max="12039" width="10.42578125" style="81" customWidth="1"/>
    <col min="12040" max="12040" width="8.5703125" style="81" customWidth="1"/>
    <col min="12041" max="12041" width="8" style="81" customWidth="1"/>
    <col min="12042" max="12042" width="8.85546875" style="81" customWidth="1"/>
    <col min="12043" max="12043" width="6.7109375" style="81" customWidth="1"/>
    <col min="12044" max="12044" width="9.42578125" style="81" customWidth="1"/>
    <col min="12045" max="12046" width="9" style="81" customWidth="1"/>
    <col min="12047" max="12047" width="11.28515625" style="81" customWidth="1"/>
    <col min="12048" max="12048" width="10" style="81" customWidth="1"/>
    <col min="12049" max="12049" width="5.28515625" style="81" customWidth="1"/>
    <col min="12050" max="12050" width="11.5703125" style="81" bestFit="1" customWidth="1"/>
    <col min="12051" max="12288" width="9.140625" style="81"/>
    <col min="12289" max="12289" width="2.5703125" style="81" customWidth="1"/>
    <col min="12290" max="12290" width="1.85546875" style="81" customWidth="1"/>
    <col min="12291" max="12291" width="10.28515625" style="81" customWidth="1"/>
    <col min="12292" max="12292" width="6" style="81" customWidth="1"/>
    <col min="12293" max="12293" width="5.7109375" style="81" customWidth="1"/>
    <col min="12294" max="12294" width="9.140625" style="81" customWidth="1"/>
    <col min="12295" max="12295" width="10.42578125" style="81" customWidth="1"/>
    <col min="12296" max="12296" width="8.5703125" style="81" customWidth="1"/>
    <col min="12297" max="12297" width="8" style="81" customWidth="1"/>
    <col min="12298" max="12298" width="8.85546875" style="81" customWidth="1"/>
    <col min="12299" max="12299" width="6.7109375" style="81" customWidth="1"/>
    <col min="12300" max="12300" width="9.42578125" style="81" customWidth="1"/>
    <col min="12301" max="12302" width="9" style="81" customWidth="1"/>
    <col min="12303" max="12303" width="11.28515625" style="81" customWidth="1"/>
    <col min="12304" max="12304" width="10" style="81" customWidth="1"/>
    <col min="12305" max="12305" width="5.28515625" style="81" customWidth="1"/>
    <col min="12306" max="12306" width="11.5703125" style="81" bestFit="1" customWidth="1"/>
    <col min="12307" max="12544" width="9.140625" style="81"/>
    <col min="12545" max="12545" width="2.5703125" style="81" customWidth="1"/>
    <col min="12546" max="12546" width="1.85546875" style="81" customWidth="1"/>
    <col min="12547" max="12547" width="10.28515625" style="81" customWidth="1"/>
    <col min="12548" max="12548" width="6" style="81" customWidth="1"/>
    <col min="12549" max="12549" width="5.7109375" style="81" customWidth="1"/>
    <col min="12550" max="12550" width="9.140625" style="81" customWidth="1"/>
    <col min="12551" max="12551" width="10.42578125" style="81" customWidth="1"/>
    <col min="12552" max="12552" width="8.5703125" style="81" customWidth="1"/>
    <col min="12553" max="12553" width="8" style="81" customWidth="1"/>
    <col min="12554" max="12554" width="8.85546875" style="81" customWidth="1"/>
    <col min="12555" max="12555" width="6.7109375" style="81" customWidth="1"/>
    <col min="12556" max="12556" width="9.42578125" style="81" customWidth="1"/>
    <col min="12557" max="12558" width="9" style="81" customWidth="1"/>
    <col min="12559" max="12559" width="11.28515625" style="81" customWidth="1"/>
    <col min="12560" max="12560" width="10" style="81" customWidth="1"/>
    <col min="12561" max="12561" width="5.28515625" style="81" customWidth="1"/>
    <col min="12562" max="12562" width="11.5703125" style="81" bestFit="1" customWidth="1"/>
    <col min="12563" max="12800" width="9.140625" style="81"/>
    <col min="12801" max="12801" width="2.5703125" style="81" customWidth="1"/>
    <col min="12802" max="12802" width="1.85546875" style="81" customWidth="1"/>
    <col min="12803" max="12803" width="10.28515625" style="81" customWidth="1"/>
    <col min="12804" max="12804" width="6" style="81" customWidth="1"/>
    <col min="12805" max="12805" width="5.7109375" style="81" customWidth="1"/>
    <col min="12806" max="12806" width="9.140625" style="81" customWidth="1"/>
    <col min="12807" max="12807" width="10.42578125" style="81" customWidth="1"/>
    <col min="12808" max="12808" width="8.5703125" style="81" customWidth="1"/>
    <col min="12809" max="12809" width="8" style="81" customWidth="1"/>
    <col min="12810" max="12810" width="8.85546875" style="81" customWidth="1"/>
    <col min="12811" max="12811" width="6.7109375" style="81" customWidth="1"/>
    <col min="12812" max="12812" width="9.42578125" style="81" customWidth="1"/>
    <col min="12813" max="12814" width="9" style="81" customWidth="1"/>
    <col min="12815" max="12815" width="11.28515625" style="81" customWidth="1"/>
    <col min="12816" max="12816" width="10" style="81" customWidth="1"/>
    <col min="12817" max="12817" width="5.28515625" style="81" customWidth="1"/>
    <col min="12818" max="12818" width="11.5703125" style="81" bestFit="1" customWidth="1"/>
    <col min="12819" max="13056" width="9.140625" style="81"/>
    <col min="13057" max="13057" width="2.5703125" style="81" customWidth="1"/>
    <col min="13058" max="13058" width="1.85546875" style="81" customWidth="1"/>
    <col min="13059" max="13059" width="10.28515625" style="81" customWidth="1"/>
    <col min="13060" max="13060" width="6" style="81" customWidth="1"/>
    <col min="13061" max="13061" width="5.7109375" style="81" customWidth="1"/>
    <col min="13062" max="13062" width="9.140625" style="81" customWidth="1"/>
    <col min="13063" max="13063" width="10.42578125" style="81" customWidth="1"/>
    <col min="13064" max="13064" width="8.5703125" style="81" customWidth="1"/>
    <col min="13065" max="13065" width="8" style="81" customWidth="1"/>
    <col min="13066" max="13066" width="8.85546875" style="81" customWidth="1"/>
    <col min="13067" max="13067" width="6.7109375" style="81" customWidth="1"/>
    <col min="13068" max="13068" width="9.42578125" style="81" customWidth="1"/>
    <col min="13069" max="13070" width="9" style="81" customWidth="1"/>
    <col min="13071" max="13071" width="11.28515625" style="81" customWidth="1"/>
    <col min="13072" max="13072" width="10" style="81" customWidth="1"/>
    <col min="13073" max="13073" width="5.28515625" style="81" customWidth="1"/>
    <col min="13074" max="13074" width="11.5703125" style="81" bestFit="1" customWidth="1"/>
    <col min="13075" max="13312" width="9.140625" style="81"/>
    <col min="13313" max="13313" width="2.5703125" style="81" customWidth="1"/>
    <col min="13314" max="13314" width="1.85546875" style="81" customWidth="1"/>
    <col min="13315" max="13315" width="10.28515625" style="81" customWidth="1"/>
    <col min="13316" max="13316" width="6" style="81" customWidth="1"/>
    <col min="13317" max="13317" width="5.7109375" style="81" customWidth="1"/>
    <col min="13318" max="13318" width="9.140625" style="81" customWidth="1"/>
    <col min="13319" max="13319" width="10.42578125" style="81" customWidth="1"/>
    <col min="13320" max="13320" width="8.5703125" style="81" customWidth="1"/>
    <col min="13321" max="13321" width="8" style="81" customWidth="1"/>
    <col min="13322" max="13322" width="8.85546875" style="81" customWidth="1"/>
    <col min="13323" max="13323" width="6.7109375" style="81" customWidth="1"/>
    <col min="13324" max="13324" width="9.42578125" style="81" customWidth="1"/>
    <col min="13325" max="13326" width="9" style="81" customWidth="1"/>
    <col min="13327" max="13327" width="11.28515625" style="81" customWidth="1"/>
    <col min="13328" max="13328" width="10" style="81" customWidth="1"/>
    <col min="13329" max="13329" width="5.28515625" style="81" customWidth="1"/>
    <col min="13330" max="13330" width="11.5703125" style="81" bestFit="1" customWidth="1"/>
    <col min="13331" max="13568" width="9.140625" style="81"/>
    <col min="13569" max="13569" width="2.5703125" style="81" customWidth="1"/>
    <col min="13570" max="13570" width="1.85546875" style="81" customWidth="1"/>
    <col min="13571" max="13571" width="10.28515625" style="81" customWidth="1"/>
    <col min="13572" max="13572" width="6" style="81" customWidth="1"/>
    <col min="13573" max="13573" width="5.7109375" style="81" customWidth="1"/>
    <col min="13574" max="13574" width="9.140625" style="81" customWidth="1"/>
    <col min="13575" max="13575" width="10.42578125" style="81" customWidth="1"/>
    <col min="13576" max="13576" width="8.5703125" style="81" customWidth="1"/>
    <col min="13577" max="13577" width="8" style="81" customWidth="1"/>
    <col min="13578" max="13578" width="8.85546875" style="81" customWidth="1"/>
    <col min="13579" max="13579" width="6.7109375" style="81" customWidth="1"/>
    <col min="13580" max="13580" width="9.42578125" style="81" customWidth="1"/>
    <col min="13581" max="13582" width="9" style="81" customWidth="1"/>
    <col min="13583" max="13583" width="11.28515625" style="81" customWidth="1"/>
    <col min="13584" max="13584" width="10" style="81" customWidth="1"/>
    <col min="13585" max="13585" width="5.28515625" style="81" customWidth="1"/>
    <col min="13586" max="13586" width="11.5703125" style="81" bestFit="1" customWidth="1"/>
    <col min="13587" max="13824" width="9.140625" style="81"/>
    <col min="13825" max="13825" width="2.5703125" style="81" customWidth="1"/>
    <col min="13826" max="13826" width="1.85546875" style="81" customWidth="1"/>
    <col min="13827" max="13827" width="10.28515625" style="81" customWidth="1"/>
    <col min="13828" max="13828" width="6" style="81" customWidth="1"/>
    <col min="13829" max="13829" width="5.7109375" style="81" customWidth="1"/>
    <col min="13830" max="13830" width="9.140625" style="81" customWidth="1"/>
    <col min="13831" max="13831" width="10.42578125" style="81" customWidth="1"/>
    <col min="13832" max="13832" width="8.5703125" style="81" customWidth="1"/>
    <col min="13833" max="13833" width="8" style="81" customWidth="1"/>
    <col min="13834" max="13834" width="8.85546875" style="81" customWidth="1"/>
    <col min="13835" max="13835" width="6.7109375" style="81" customWidth="1"/>
    <col min="13836" max="13836" width="9.42578125" style="81" customWidth="1"/>
    <col min="13837" max="13838" width="9" style="81" customWidth="1"/>
    <col min="13839" max="13839" width="11.28515625" style="81" customWidth="1"/>
    <col min="13840" max="13840" width="10" style="81" customWidth="1"/>
    <col min="13841" max="13841" width="5.28515625" style="81" customWidth="1"/>
    <col min="13842" max="13842" width="11.5703125" style="81" bestFit="1" customWidth="1"/>
    <col min="13843" max="14080" width="9.140625" style="81"/>
    <col min="14081" max="14081" width="2.5703125" style="81" customWidth="1"/>
    <col min="14082" max="14082" width="1.85546875" style="81" customWidth="1"/>
    <col min="14083" max="14083" width="10.28515625" style="81" customWidth="1"/>
    <col min="14084" max="14084" width="6" style="81" customWidth="1"/>
    <col min="14085" max="14085" width="5.7109375" style="81" customWidth="1"/>
    <col min="14086" max="14086" width="9.140625" style="81" customWidth="1"/>
    <col min="14087" max="14087" width="10.42578125" style="81" customWidth="1"/>
    <col min="14088" max="14088" width="8.5703125" style="81" customWidth="1"/>
    <col min="14089" max="14089" width="8" style="81" customWidth="1"/>
    <col min="14090" max="14090" width="8.85546875" style="81" customWidth="1"/>
    <col min="14091" max="14091" width="6.7109375" style="81" customWidth="1"/>
    <col min="14092" max="14092" width="9.42578125" style="81" customWidth="1"/>
    <col min="14093" max="14094" width="9" style="81" customWidth="1"/>
    <col min="14095" max="14095" width="11.28515625" style="81" customWidth="1"/>
    <col min="14096" max="14096" width="10" style="81" customWidth="1"/>
    <col min="14097" max="14097" width="5.28515625" style="81" customWidth="1"/>
    <col min="14098" max="14098" width="11.5703125" style="81" bestFit="1" customWidth="1"/>
    <col min="14099" max="14336" width="9.140625" style="81"/>
    <col min="14337" max="14337" width="2.5703125" style="81" customWidth="1"/>
    <col min="14338" max="14338" width="1.85546875" style="81" customWidth="1"/>
    <col min="14339" max="14339" width="10.28515625" style="81" customWidth="1"/>
    <col min="14340" max="14340" width="6" style="81" customWidth="1"/>
    <col min="14341" max="14341" width="5.7109375" style="81" customWidth="1"/>
    <col min="14342" max="14342" width="9.140625" style="81" customWidth="1"/>
    <col min="14343" max="14343" width="10.42578125" style="81" customWidth="1"/>
    <col min="14344" max="14344" width="8.5703125" style="81" customWidth="1"/>
    <col min="14345" max="14345" width="8" style="81" customWidth="1"/>
    <col min="14346" max="14346" width="8.85546875" style="81" customWidth="1"/>
    <col min="14347" max="14347" width="6.7109375" style="81" customWidth="1"/>
    <col min="14348" max="14348" width="9.42578125" style="81" customWidth="1"/>
    <col min="14349" max="14350" width="9" style="81" customWidth="1"/>
    <col min="14351" max="14351" width="11.28515625" style="81" customWidth="1"/>
    <col min="14352" max="14352" width="10" style="81" customWidth="1"/>
    <col min="14353" max="14353" width="5.28515625" style="81" customWidth="1"/>
    <col min="14354" max="14354" width="11.5703125" style="81" bestFit="1" customWidth="1"/>
    <col min="14355" max="14592" width="9.140625" style="81"/>
    <col min="14593" max="14593" width="2.5703125" style="81" customWidth="1"/>
    <col min="14594" max="14594" width="1.85546875" style="81" customWidth="1"/>
    <col min="14595" max="14595" width="10.28515625" style="81" customWidth="1"/>
    <col min="14596" max="14596" width="6" style="81" customWidth="1"/>
    <col min="14597" max="14597" width="5.7109375" style="81" customWidth="1"/>
    <col min="14598" max="14598" width="9.140625" style="81" customWidth="1"/>
    <col min="14599" max="14599" width="10.42578125" style="81" customWidth="1"/>
    <col min="14600" max="14600" width="8.5703125" style="81" customWidth="1"/>
    <col min="14601" max="14601" width="8" style="81" customWidth="1"/>
    <col min="14602" max="14602" width="8.85546875" style="81" customWidth="1"/>
    <col min="14603" max="14603" width="6.7109375" style="81" customWidth="1"/>
    <col min="14604" max="14604" width="9.42578125" style="81" customWidth="1"/>
    <col min="14605" max="14606" width="9" style="81" customWidth="1"/>
    <col min="14607" max="14607" width="11.28515625" style="81" customWidth="1"/>
    <col min="14608" max="14608" width="10" style="81" customWidth="1"/>
    <col min="14609" max="14609" width="5.28515625" style="81" customWidth="1"/>
    <col min="14610" max="14610" width="11.5703125" style="81" bestFit="1" customWidth="1"/>
    <col min="14611" max="14848" width="9.140625" style="81"/>
    <col min="14849" max="14849" width="2.5703125" style="81" customWidth="1"/>
    <col min="14850" max="14850" width="1.85546875" style="81" customWidth="1"/>
    <col min="14851" max="14851" width="10.28515625" style="81" customWidth="1"/>
    <col min="14852" max="14852" width="6" style="81" customWidth="1"/>
    <col min="14853" max="14853" width="5.7109375" style="81" customWidth="1"/>
    <col min="14854" max="14854" width="9.140625" style="81" customWidth="1"/>
    <col min="14855" max="14855" width="10.42578125" style="81" customWidth="1"/>
    <col min="14856" max="14856" width="8.5703125" style="81" customWidth="1"/>
    <col min="14857" max="14857" width="8" style="81" customWidth="1"/>
    <col min="14858" max="14858" width="8.85546875" style="81" customWidth="1"/>
    <col min="14859" max="14859" width="6.7109375" style="81" customWidth="1"/>
    <col min="14860" max="14860" width="9.42578125" style="81" customWidth="1"/>
    <col min="14861" max="14862" width="9" style="81" customWidth="1"/>
    <col min="14863" max="14863" width="11.28515625" style="81" customWidth="1"/>
    <col min="14864" max="14864" width="10" style="81" customWidth="1"/>
    <col min="14865" max="14865" width="5.28515625" style="81" customWidth="1"/>
    <col min="14866" max="14866" width="11.5703125" style="81" bestFit="1" customWidth="1"/>
    <col min="14867" max="15104" width="9.140625" style="81"/>
    <col min="15105" max="15105" width="2.5703125" style="81" customWidth="1"/>
    <col min="15106" max="15106" width="1.85546875" style="81" customWidth="1"/>
    <col min="15107" max="15107" width="10.28515625" style="81" customWidth="1"/>
    <col min="15108" max="15108" width="6" style="81" customWidth="1"/>
    <col min="15109" max="15109" width="5.7109375" style="81" customWidth="1"/>
    <col min="15110" max="15110" width="9.140625" style="81" customWidth="1"/>
    <col min="15111" max="15111" width="10.42578125" style="81" customWidth="1"/>
    <col min="15112" max="15112" width="8.5703125" style="81" customWidth="1"/>
    <col min="15113" max="15113" width="8" style="81" customWidth="1"/>
    <col min="15114" max="15114" width="8.85546875" style="81" customWidth="1"/>
    <col min="15115" max="15115" width="6.7109375" style="81" customWidth="1"/>
    <col min="15116" max="15116" width="9.42578125" style="81" customWidth="1"/>
    <col min="15117" max="15118" width="9" style="81" customWidth="1"/>
    <col min="15119" max="15119" width="11.28515625" style="81" customWidth="1"/>
    <col min="15120" max="15120" width="10" style="81" customWidth="1"/>
    <col min="15121" max="15121" width="5.28515625" style="81" customWidth="1"/>
    <col min="15122" max="15122" width="11.5703125" style="81" bestFit="1" customWidth="1"/>
    <col min="15123" max="15360" width="9.140625" style="81"/>
    <col min="15361" max="15361" width="2.5703125" style="81" customWidth="1"/>
    <col min="15362" max="15362" width="1.85546875" style="81" customWidth="1"/>
    <col min="15363" max="15363" width="10.28515625" style="81" customWidth="1"/>
    <col min="15364" max="15364" width="6" style="81" customWidth="1"/>
    <col min="15365" max="15365" width="5.7109375" style="81" customWidth="1"/>
    <col min="15366" max="15366" width="9.140625" style="81" customWidth="1"/>
    <col min="15367" max="15367" width="10.42578125" style="81" customWidth="1"/>
    <col min="15368" max="15368" width="8.5703125" style="81" customWidth="1"/>
    <col min="15369" max="15369" width="8" style="81" customWidth="1"/>
    <col min="15370" max="15370" width="8.85546875" style="81" customWidth="1"/>
    <col min="15371" max="15371" width="6.7109375" style="81" customWidth="1"/>
    <col min="15372" max="15372" width="9.42578125" style="81" customWidth="1"/>
    <col min="15373" max="15374" width="9" style="81" customWidth="1"/>
    <col min="15375" max="15375" width="11.28515625" style="81" customWidth="1"/>
    <col min="15376" max="15376" width="10" style="81" customWidth="1"/>
    <col min="15377" max="15377" width="5.28515625" style="81" customWidth="1"/>
    <col min="15378" max="15378" width="11.5703125" style="81" bestFit="1" customWidth="1"/>
    <col min="15379" max="15616" width="9.140625" style="81"/>
    <col min="15617" max="15617" width="2.5703125" style="81" customWidth="1"/>
    <col min="15618" max="15618" width="1.85546875" style="81" customWidth="1"/>
    <col min="15619" max="15619" width="10.28515625" style="81" customWidth="1"/>
    <col min="15620" max="15620" width="6" style="81" customWidth="1"/>
    <col min="15621" max="15621" width="5.7109375" style="81" customWidth="1"/>
    <col min="15622" max="15622" width="9.140625" style="81" customWidth="1"/>
    <col min="15623" max="15623" width="10.42578125" style="81" customWidth="1"/>
    <col min="15624" max="15624" width="8.5703125" style="81" customWidth="1"/>
    <col min="15625" max="15625" width="8" style="81" customWidth="1"/>
    <col min="15626" max="15626" width="8.85546875" style="81" customWidth="1"/>
    <col min="15627" max="15627" width="6.7109375" style="81" customWidth="1"/>
    <col min="15628" max="15628" width="9.42578125" style="81" customWidth="1"/>
    <col min="15629" max="15630" width="9" style="81" customWidth="1"/>
    <col min="15631" max="15631" width="11.28515625" style="81" customWidth="1"/>
    <col min="15632" max="15632" width="10" style="81" customWidth="1"/>
    <col min="15633" max="15633" width="5.28515625" style="81" customWidth="1"/>
    <col min="15634" max="15634" width="11.5703125" style="81" bestFit="1" customWidth="1"/>
    <col min="15635" max="15872" width="9.140625" style="81"/>
    <col min="15873" max="15873" width="2.5703125" style="81" customWidth="1"/>
    <col min="15874" max="15874" width="1.85546875" style="81" customWidth="1"/>
    <col min="15875" max="15875" width="10.28515625" style="81" customWidth="1"/>
    <col min="15876" max="15876" width="6" style="81" customWidth="1"/>
    <col min="15877" max="15877" width="5.7109375" style="81" customWidth="1"/>
    <col min="15878" max="15878" width="9.140625" style="81" customWidth="1"/>
    <col min="15879" max="15879" width="10.42578125" style="81" customWidth="1"/>
    <col min="15880" max="15880" width="8.5703125" style="81" customWidth="1"/>
    <col min="15881" max="15881" width="8" style="81" customWidth="1"/>
    <col min="15882" max="15882" width="8.85546875" style="81" customWidth="1"/>
    <col min="15883" max="15883" width="6.7109375" style="81" customWidth="1"/>
    <col min="15884" max="15884" width="9.42578125" style="81" customWidth="1"/>
    <col min="15885" max="15886" width="9" style="81" customWidth="1"/>
    <col min="15887" max="15887" width="11.28515625" style="81" customWidth="1"/>
    <col min="15888" max="15888" width="10" style="81" customWidth="1"/>
    <col min="15889" max="15889" width="5.28515625" style="81" customWidth="1"/>
    <col min="15890" max="15890" width="11.5703125" style="81" bestFit="1" customWidth="1"/>
    <col min="15891" max="16128" width="9.140625" style="81"/>
    <col min="16129" max="16129" width="2.5703125" style="81" customWidth="1"/>
    <col min="16130" max="16130" width="1.85546875" style="81" customWidth="1"/>
    <col min="16131" max="16131" width="10.28515625" style="81" customWidth="1"/>
    <col min="16132" max="16132" width="6" style="81" customWidth="1"/>
    <col min="16133" max="16133" width="5.7109375" style="81" customWidth="1"/>
    <col min="16134" max="16134" width="9.140625" style="81" customWidth="1"/>
    <col min="16135" max="16135" width="10.42578125" style="81" customWidth="1"/>
    <col min="16136" max="16136" width="8.5703125" style="81" customWidth="1"/>
    <col min="16137" max="16137" width="8" style="81" customWidth="1"/>
    <col min="16138" max="16138" width="8.85546875" style="81" customWidth="1"/>
    <col min="16139" max="16139" width="6.7109375" style="81" customWidth="1"/>
    <col min="16140" max="16140" width="9.42578125" style="81" customWidth="1"/>
    <col min="16141" max="16142" width="9" style="81" customWidth="1"/>
    <col min="16143" max="16143" width="11.28515625" style="81" customWidth="1"/>
    <col min="16144" max="16144" width="10" style="81" customWidth="1"/>
    <col min="16145" max="16145" width="5.28515625" style="81" customWidth="1"/>
    <col min="16146" max="16146" width="11.5703125" style="81" bestFit="1" customWidth="1"/>
    <col min="16147" max="16384" width="9.140625" style="81"/>
  </cols>
  <sheetData>
    <row r="32" ht="14.25" customHeight="1"/>
    <row r="33" spans="1:19" ht="14.25" customHeight="1"/>
    <row r="34" spans="1:19" ht="14.25" customHeight="1"/>
    <row r="35" spans="1:19" ht="18.75" customHeight="1"/>
    <row r="36" spans="1:19" ht="26.25" customHeight="1">
      <c r="C36" s="83" t="s">
        <v>91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</row>
    <row r="37" spans="1:19" ht="12.75" customHeight="1">
      <c r="C37" s="83" t="s">
        <v>92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</row>
    <row r="38" spans="1:19" ht="23.25" customHeight="1">
      <c r="C38" s="84" t="s">
        <v>93</v>
      </c>
      <c r="J38" s="85" t="s">
        <v>94</v>
      </c>
      <c r="K38" s="85"/>
      <c r="L38" s="85"/>
      <c r="M38" s="85"/>
      <c r="N38" s="85"/>
    </row>
    <row r="39" spans="1:19" s="91" customFormat="1" ht="31.5" customHeight="1">
      <c r="A39" s="86" t="s">
        <v>95</v>
      </c>
      <c r="B39" s="86" t="s">
        <v>3</v>
      </c>
      <c r="C39" s="86"/>
      <c r="D39" s="87" t="s">
        <v>96</v>
      </c>
      <c r="E39" s="87"/>
      <c r="F39" s="87" t="s">
        <v>97</v>
      </c>
      <c r="G39" s="87"/>
      <c r="H39" s="87" t="s">
        <v>98</v>
      </c>
      <c r="I39" s="87"/>
      <c r="J39" s="87" t="s">
        <v>99</v>
      </c>
      <c r="K39" s="87"/>
      <c r="L39" s="88" t="s">
        <v>100</v>
      </c>
      <c r="M39" s="89"/>
      <c r="N39" s="90" t="s">
        <v>101</v>
      </c>
      <c r="O39" s="87" t="s">
        <v>102</v>
      </c>
      <c r="P39" s="87"/>
      <c r="Q39" s="87"/>
    </row>
    <row r="40" spans="1:19" s="91" customFormat="1" ht="37.5" customHeight="1">
      <c r="A40" s="7"/>
      <c r="B40" s="86"/>
      <c r="C40" s="86"/>
      <c r="D40" s="92">
        <v>2013</v>
      </c>
      <c r="E40" s="92">
        <v>2014</v>
      </c>
      <c r="F40" s="92">
        <v>2013</v>
      </c>
      <c r="G40" s="92">
        <v>2014</v>
      </c>
      <c r="H40" s="92">
        <v>2013</v>
      </c>
      <c r="I40" s="92">
        <v>2014</v>
      </c>
      <c r="J40" s="92">
        <v>2013</v>
      </c>
      <c r="K40" s="92">
        <v>2014</v>
      </c>
      <c r="L40" s="92">
        <v>2013</v>
      </c>
      <c r="M40" s="93">
        <v>2014</v>
      </c>
      <c r="N40" s="93">
        <v>2014</v>
      </c>
      <c r="O40" s="92">
        <v>2013</v>
      </c>
      <c r="P40" s="94">
        <v>2014</v>
      </c>
      <c r="Q40" s="93" t="s">
        <v>103</v>
      </c>
    </row>
    <row r="41" spans="1:19" s="100" customFormat="1" ht="43.5" customHeight="1">
      <c r="A41" s="95">
        <v>1</v>
      </c>
      <c r="B41" s="96" t="s">
        <v>104</v>
      </c>
      <c r="C41" s="97" t="s">
        <v>105</v>
      </c>
      <c r="D41" s="98">
        <v>0</v>
      </c>
      <c r="E41" s="98">
        <v>0</v>
      </c>
      <c r="F41" s="98">
        <v>6927.85</v>
      </c>
      <c r="G41" s="98">
        <v>6914.6</v>
      </c>
      <c r="H41" s="98">
        <v>1240</v>
      </c>
      <c r="I41" s="98">
        <v>1601.6</v>
      </c>
      <c r="J41" s="98">
        <v>5915.6</v>
      </c>
      <c r="K41" s="98">
        <v>0</v>
      </c>
      <c r="L41" s="98">
        <v>4045.4</v>
      </c>
      <c r="M41" s="99">
        <v>10507.79</v>
      </c>
      <c r="N41" s="99">
        <v>0</v>
      </c>
      <c r="O41" s="98">
        <f>SUM(D41+F41+H41+J41+L41)</f>
        <v>18128.850000000002</v>
      </c>
      <c r="P41" s="98">
        <f>SUM(E41+G41+I41+K41+M41+N41)</f>
        <v>19023.990000000002</v>
      </c>
      <c r="Q41" s="98">
        <f>P41/O41*100</f>
        <v>104.93765462232849</v>
      </c>
    </row>
    <row r="42" spans="1:19" s="100" customFormat="1" ht="27" customHeight="1">
      <c r="A42" s="101"/>
      <c r="B42" s="102"/>
      <c r="C42" s="103" t="s">
        <v>106</v>
      </c>
      <c r="D42" s="104">
        <v>0.125</v>
      </c>
      <c r="E42" s="104">
        <v>0.25</v>
      </c>
      <c r="F42" s="104">
        <v>119179</v>
      </c>
      <c r="G42" s="104">
        <v>134073.29999999999</v>
      </c>
      <c r="H42" s="104">
        <v>10478.08</v>
      </c>
      <c r="I42" s="104">
        <v>11189.2</v>
      </c>
      <c r="J42" s="104">
        <v>49424.08</v>
      </c>
      <c r="K42" s="104">
        <v>0</v>
      </c>
      <c r="L42" s="104">
        <v>22755.9</v>
      </c>
      <c r="M42" s="105">
        <v>73448.570000000007</v>
      </c>
      <c r="N42" s="105">
        <v>52.3</v>
      </c>
      <c r="O42" s="104">
        <f t="shared" ref="O42:O48" si="0">SUM(D42+F42+H42+J42+L42)</f>
        <v>201837.185</v>
      </c>
      <c r="P42" s="104">
        <f t="shared" ref="P42:P48" si="1">SUM(E42+G42+I42+K42+M42+N42)</f>
        <v>218763.62</v>
      </c>
      <c r="Q42" s="104">
        <f t="shared" ref="Q42:Q48" si="2">P42/O42*100</f>
        <v>108.386182655094</v>
      </c>
    </row>
    <row r="43" spans="1:19" s="100" customFormat="1" ht="33.75" customHeight="1">
      <c r="A43" s="101">
        <v>2</v>
      </c>
      <c r="B43" s="102" t="s">
        <v>107</v>
      </c>
      <c r="C43" s="103" t="s">
        <v>108</v>
      </c>
      <c r="D43" s="104">
        <v>0</v>
      </c>
      <c r="E43" s="104">
        <v>0</v>
      </c>
      <c r="F43" s="104">
        <v>7086.15</v>
      </c>
      <c r="G43" s="104">
        <v>9352.07</v>
      </c>
      <c r="H43" s="104">
        <v>2410.2600000000002</v>
      </c>
      <c r="I43" s="104">
        <v>2234.06</v>
      </c>
      <c r="J43" s="104">
        <v>2204.3000000000002</v>
      </c>
      <c r="K43" s="104">
        <v>0</v>
      </c>
      <c r="L43" s="104">
        <v>132</v>
      </c>
      <c r="M43" s="105">
        <v>1895.36</v>
      </c>
      <c r="N43" s="105">
        <v>0</v>
      </c>
      <c r="O43" s="104">
        <f t="shared" si="0"/>
        <v>11832.71</v>
      </c>
      <c r="P43" s="104">
        <f t="shared" si="1"/>
        <v>13481.49</v>
      </c>
      <c r="Q43" s="104">
        <f t="shared" si="2"/>
        <v>113.93408610538076</v>
      </c>
    </row>
    <row r="44" spans="1:19" s="100" customFormat="1" ht="24" customHeight="1">
      <c r="A44" s="101"/>
      <c r="B44" s="102"/>
      <c r="C44" s="103" t="s">
        <v>109</v>
      </c>
      <c r="D44" s="104">
        <v>2.5</v>
      </c>
      <c r="E44" s="104">
        <v>0.312</v>
      </c>
      <c r="F44" s="104">
        <v>118973.3</v>
      </c>
      <c r="G44" s="104">
        <v>132224.6</v>
      </c>
      <c r="H44" s="104">
        <v>9344.2800000000007</v>
      </c>
      <c r="I44" s="104">
        <v>10502.09</v>
      </c>
      <c r="J44" s="104">
        <v>52775.6</v>
      </c>
      <c r="K44" s="104">
        <v>0</v>
      </c>
      <c r="L44" s="104">
        <v>23773.599999999999</v>
      </c>
      <c r="M44" s="105">
        <v>81602.789999999994</v>
      </c>
      <c r="N44" s="105">
        <v>0</v>
      </c>
      <c r="O44" s="104">
        <f>SUM(D44+F44+H44+J44+L44)</f>
        <v>204869.28</v>
      </c>
      <c r="P44" s="104">
        <f t="shared" si="1"/>
        <v>224329.79200000002</v>
      </c>
      <c r="Q44" s="104">
        <f t="shared" si="2"/>
        <v>109.49898979485846</v>
      </c>
    </row>
    <row r="45" spans="1:19" s="100" customFormat="1" ht="34.5" customHeight="1">
      <c r="A45" s="106">
        <v>3</v>
      </c>
      <c r="B45" s="107" t="s">
        <v>110</v>
      </c>
      <c r="C45" s="107"/>
      <c r="D45" s="104">
        <v>0</v>
      </c>
      <c r="E45" s="104">
        <v>0</v>
      </c>
      <c r="F45" s="104">
        <v>37652.877</v>
      </c>
      <c r="G45" s="104">
        <v>48558.7</v>
      </c>
      <c r="H45" s="104">
        <v>4469.6499999999996</v>
      </c>
      <c r="I45" s="104">
        <v>6489.39</v>
      </c>
      <c r="J45" s="104">
        <v>0</v>
      </c>
      <c r="K45" s="104">
        <v>0</v>
      </c>
      <c r="L45" s="104">
        <v>13378.8</v>
      </c>
      <c r="M45" s="105">
        <v>15213.77</v>
      </c>
      <c r="N45" s="105">
        <v>0</v>
      </c>
      <c r="O45" s="104">
        <f t="shared" si="0"/>
        <v>55501.327000000005</v>
      </c>
      <c r="P45" s="104">
        <f t="shared" si="1"/>
        <v>70261.86</v>
      </c>
      <c r="Q45" s="104">
        <f t="shared" si="2"/>
        <v>126.59491907283584</v>
      </c>
      <c r="R45" s="108"/>
      <c r="S45" s="108"/>
    </row>
    <row r="46" spans="1:19" s="100" customFormat="1" ht="32.25" customHeight="1">
      <c r="A46" s="106"/>
      <c r="B46" s="107" t="s">
        <v>111</v>
      </c>
      <c r="C46" s="107"/>
      <c r="D46" s="104">
        <v>0</v>
      </c>
      <c r="E46" s="104">
        <v>0</v>
      </c>
      <c r="F46" s="104">
        <v>56.198999999999998</v>
      </c>
      <c r="G46" s="104">
        <v>39.067999999999998</v>
      </c>
      <c r="H46" s="104">
        <v>4.7110000000000003</v>
      </c>
      <c r="I46" s="104">
        <v>35.46</v>
      </c>
      <c r="J46" s="104">
        <v>0</v>
      </c>
      <c r="K46" s="104">
        <v>0</v>
      </c>
      <c r="L46" s="104">
        <v>7.76</v>
      </c>
      <c r="M46" s="105">
        <v>149.80000000000001</v>
      </c>
      <c r="N46" s="105">
        <v>0</v>
      </c>
      <c r="O46" s="104">
        <f t="shared" si="0"/>
        <v>68.67</v>
      </c>
      <c r="P46" s="104">
        <f t="shared" si="1"/>
        <v>224.328</v>
      </c>
      <c r="Q46" s="104">
        <f t="shared" si="2"/>
        <v>326.67540410659677</v>
      </c>
      <c r="R46" s="108"/>
    </row>
    <row r="47" spans="1:19" s="100" customFormat="1" ht="24" customHeight="1">
      <c r="A47" s="106"/>
      <c r="B47" s="107" t="s">
        <v>112</v>
      </c>
      <c r="C47" s="107"/>
      <c r="D47" s="104">
        <v>0</v>
      </c>
      <c r="E47" s="104">
        <v>0</v>
      </c>
      <c r="F47" s="104">
        <v>27.3</v>
      </c>
      <c r="G47" s="104">
        <v>103</v>
      </c>
      <c r="H47" s="104">
        <v>35.195999999999998</v>
      </c>
      <c r="I47" s="104">
        <v>13.03</v>
      </c>
      <c r="J47" s="104">
        <v>0</v>
      </c>
      <c r="K47" s="104">
        <v>0</v>
      </c>
      <c r="L47" s="104">
        <v>12</v>
      </c>
      <c r="M47" s="105">
        <v>14.8</v>
      </c>
      <c r="N47" s="105">
        <v>0</v>
      </c>
      <c r="O47" s="104">
        <f t="shared" si="0"/>
        <v>74.495999999999995</v>
      </c>
      <c r="P47" s="104">
        <f t="shared" si="1"/>
        <v>130.83000000000001</v>
      </c>
      <c r="Q47" s="104">
        <f t="shared" si="2"/>
        <v>175.62016752577324</v>
      </c>
    </row>
    <row r="48" spans="1:19" s="100" customFormat="1" ht="45" customHeight="1" thickBot="1">
      <c r="A48" s="109">
        <v>4</v>
      </c>
      <c r="B48" s="110" t="s">
        <v>113</v>
      </c>
      <c r="C48" s="110"/>
      <c r="D48" s="111">
        <v>0</v>
      </c>
      <c r="E48" s="111">
        <v>0</v>
      </c>
      <c r="F48" s="111">
        <v>13028.99</v>
      </c>
      <c r="G48" s="111">
        <v>14110.3</v>
      </c>
      <c r="H48" s="111">
        <v>2546.8000000000002</v>
      </c>
      <c r="I48" s="111">
        <v>2916.39</v>
      </c>
      <c r="J48" s="111">
        <v>0</v>
      </c>
      <c r="K48" s="111">
        <v>0</v>
      </c>
      <c r="L48" s="111">
        <v>5415.8</v>
      </c>
      <c r="M48" s="112">
        <v>6695.1</v>
      </c>
      <c r="N48" s="112">
        <v>5.5</v>
      </c>
      <c r="O48" s="111">
        <f t="shared" si="0"/>
        <v>20991.59</v>
      </c>
      <c r="P48" s="111">
        <f t="shared" si="1"/>
        <v>23727.29</v>
      </c>
      <c r="Q48" s="111">
        <f t="shared" si="2"/>
        <v>113.03236200783266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B47:C47"/>
    <mergeCell ref="B48:C48"/>
    <mergeCell ref="A41:A42"/>
    <mergeCell ref="B41:B42"/>
    <mergeCell ref="A43:A44"/>
    <mergeCell ref="B43:B44"/>
    <mergeCell ref="B45:C45"/>
    <mergeCell ref="B46:C46"/>
    <mergeCell ref="C36:O36"/>
    <mergeCell ref="C37:O37"/>
    <mergeCell ref="A39:A40"/>
    <mergeCell ref="B39:C40"/>
    <mergeCell ref="D39:E39"/>
    <mergeCell ref="F39:G39"/>
    <mergeCell ref="H39:I39"/>
    <mergeCell ref="J39:K39"/>
    <mergeCell ref="L39:M39"/>
    <mergeCell ref="O39:Q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1"/>
  <sheetViews>
    <sheetView topLeftCell="A37" workbookViewId="0">
      <selection activeCell="B4" sqref="B4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2.75" customHeight="1"/>
    <row r="37" spans="1:3" ht="13.5" customHeight="1">
      <c r="A37" s="113" t="s">
        <v>114</v>
      </c>
      <c r="B37" s="113"/>
      <c r="C37" s="113"/>
    </row>
    <row r="38" spans="1:3" ht="12.75" customHeight="1">
      <c r="A38" s="51" t="s">
        <v>115</v>
      </c>
      <c r="B38" s="51"/>
      <c r="C38" s="51"/>
    </row>
    <row r="39" spans="1:3" ht="49.5" customHeight="1">
      <c r="A39" s="46" t="s">
        <v>116</v>
      </c>
      <c r="B39" s="114" t="s">
        <v>117</v>
      </c>
      <c r="C39" s="114" t="s">
        <v>118</v>
      </c>
    </row>
    <row r="40" spans="1:3" ht="13.5" customHeight="1">
      <c r="A40" s="115" t="s">
        <v>119</v>
      </c>
      <c r="B40" s="116">
        <v>216</v>
      </c>
      <c r="C40" s="46">
        <f>B40/B61*100</f>
        <v>32.87671232876712</v>
      </c>
    </row>
    <row r="41" spans="1:3" ht="13.5" customHeight="1">
      <c r="A41" s="115" t="s">
        <v>120</v>
      </c>
      <c r="B41" s="116">
        <v>5</v>
      </c>
      <c r="C41" s="46">
        <f>B41/B61*100</f>
        <v>0.76103500761035003</v>
      </c>
    </row>
    <row r="42" spans="1:3" ht="13.5" customHeight="1">
      <c r="A42" s="115" t="s">
        <v>121</v>
      </c>
      <c r="B42" s="116">
        <v>232</v>
      </c>
      <c r="C42" s="46">
        <f>B42/$B$61*100</f>
        <v>35.312024353120243</v>
      </c>
    </row>
    <row r="43" spans="1:3" ht="13.5" customHeight="1">
      <c r="A43" s="115" t="s">
        <v>122</v>
      </c>
      <c r="B43" s="116">
        <v>1</v>
      </c>
      <c r="C43" s="46">
        <f>B43/$B$61*100</f>
        <v>0.15220700152207001</v>
      </c>
    </row>
    <row r="44" spans="1:3" ht="13.5" customHeight="1">
      <c r="A44" s="115" t="s">
        <v>123</v>
      </c>
      <c r="B44" s="116">
        <v>5</v>
      </c>
      <c r="C44" s="46">
        <f>B44/$B$61*100</f>
        <v>0.76103500761035003</v>
      </c>
    </row>
    <row r="45" spans="1:3" ht="12" customHeight="1">
      <c r="A45" s="115" t="s">
        <v>124</v>
      </c>
      <c r="B45" s="116">
        <v>14</v>
      </c>
      <c r="C45" s="46">
        <f t="shared" ref="C45:C60" si="0">B45/$B$61*100</f>
        <v>2.1308980213089801</v>
      </c>
    </row>
    <row r="46" spans="1:3" ht="13.5" customHeight="1">
      <c r="A46" s="115" t="s">
        <v>125</v>
      </c>
      <c r="B46" s="116">
        <v>36</v>
      </c>
      <c r="C46" s="46">
        <f t="shared" si="0"/>
        <v>5.4794520547945202</v>
      </c>
    </row>
    <row r="47" spans="1:3" ht="13.5" customHeight="1">
      <c r="A47" s="115" t="s">
        <v>126</v>
      </c>
      <c r="B47" s="116">
        <v>1</v>
      </c>
      <c r="C47" s="46">
        <f t="shared" si="0"/>
        <v>0.15220700152207001</v>
      </c>
    </row>
    <row r="48" spans="1:3" ht="13.5" customHeight="1">
      <c r="A48" s="115" t="s">
        <v>127</v>
      </c>
      <c r="B48" s="116">
        <v>44</v>
      </c>
      <c r="C48" s="46">
        <f t="shared" si="0"/>
        <v>6.6971080669710803</v>
      </c>
    </row>
    <row r="49" spans="1:3" ht="13.5" customHeight="1">
      <c r="A49" s="115" t="s">
        <v>128</v>
      </c>
      <c r="B49" s="116">
        <v>1</v>
      </c>
      <c r="C49" s="46">
        <f t="shared" si="0"/>
        <v>0.15220700152207001</v>
      </c>
    </row>
    <row r="50" spans="1:3" ht="13.5" customHeight="1">
      <c r="A50" s="115" t="s">
        <v>129</v>
      </c>
      <c r="B50" s="116">
        <v>8</v>
      </c>
      <c r="C50" s="46">
        <f t="shared" si="0"/>
        <v>1.2176560121765601</v>
      </c>
    </row>
    <row r="51" spans="1:3" ht="13.5" customHeight="1">
      <c r="A51" s="115" t="s">
        <v>130</v>
      </c>
      <c r="B51" s="116">
        <v>0</v>
      </c>
      <c r="C51" s="46">
        <f t="shared" si="0"/>
        <v>0</v>
      </c>
    </row>
    <row r="52" spans="1:3" ht="14.25" customHeight="1">
      <c r="A52" s="115" t="s">
        <v>131</v>
      </c>
      <c r="B52" s="116">
        <v>0</v>
      </c>
      <c r="C52" s="46">
        <f t="shared" si="0"/>
        <v>0</v>
      </c>
    </row>
    <row r="53" spans="1:3" ht="15" customHeight="1">
      <c r="A53" s="115" t="s">
        <v>132</v>
      </c>
      <c r="B53" s="116">
        <v>6</v>
      </c>
      <c r="C53" s="46">
        <f t="shared" si="0"/>
        <v>0.91324200913242004</v>
      </c>
    </row>
    <row r="54" spans="1:3" ht="15" customHeight="1">
      <c r="A54" s="115" t="s">
        <v>133</v>
      </c>
      <c r="B54" s="116">
        <v>10</v>
      </c>
      <c r="C54" s="46">
        <f t="shared" si="0"/>
        <v>1.5220700152207001</v>
      </c>
    </row>
    <row r="55" spans="1:3" ht="13.5" customHeight="1">
      <c r="A55" s="115" t="s">
        <v>134</v>
      </c>
      <c r="B55" s="116">
        <v>29</v>
      </c>
      <c r="C55" s="46">
        <f t="shared" si="0"/>
        <v>4.4140030441400304</v>
      </c>
    </row>
    <row r="56" spans="1:3" ht="15" customHeight="1">
      <c r="A56" s="115" t="s">
        <v>135</v>
      </c>
      <c r="B56" s="116">
        <v>4</v>
      </c>
      <c r="C56" s="46">
        <f t="shared" si="0"/>
        <v>0.60882800608828003</v>
      </c>
    </row>
    <row r="57" spans="1:3" ht="13.5" customHeight="1">
      <c r="A57" s="115" t="s">
        <v>136</v>
      </c>
      <c r="B57" s="116">
        <v>2</v>
      </c>
      <c r="C57" s="46">
        <f t="shared" si="0"/>
        <v>0.30441400304414001</v>
      </c>
    </row>
    <row r="58" spans="1:3" ht="13.5" customHeight="1">
      <c r="A58" s="115" t="s">
        <v>137</v>
      </c>
      <c r="B58" s="116">
        <v>39</v>
      </c>
      <c r="C58" s="46">
        <f t="shared" si="0"/>
        <v>5.93607305936073</v>
      </c>
    </row>
    <row r="59" spans="1:3" ht="13.5" customHeight="1">
      <c r="A59" s="115" t="s">
        <v>138</v>
      </c>
      <c r="B59" s="116">
        <v>4</v>
      </c>
      <c r="C59" s="46">
        <f t="shared" si="0"/>
        <v>0.60882800608828003</v>
      </c>
    </row>
    <row r="60" spans="1:3" ht="12" customHeight="1">
      <c r="A60" s="115" t="s">
        <v>139</v>
      </c>
      <c r="B60" s="116">
        <v>0</v>
      </c>
      <c r="C60" s="46">
        <f t="shared" si="0"/>
        <v>0</v>
      </c>
    </row>
    <row r="61" spans="1:3" ht="13.5" customHeight="1">
      <c r="A61" s="114" t="s">
        <v>140</v>
      </c>
      <c r="B61" s="116">
        <f>SUM(B40:B60)</f>
        <v>657</v>
      </c>
      <c r="C61" s="46">
        <f>SUM(C40:C60)</f>
        <v>99.999999999999986</v>
      </c>
    </row>
  </sheetData>
  <mergeCells count="1">
    <mergeCell ref="A37:C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I15" sqref="I15"/>
    </sheetView>
  </sheetViews>
  <sheetFormatPr defaultRowHeight="14.25"/>
  <cols>
    <col min="1" max="1" width="16.140625" style="135" customWidth="1"/>
    <col min="2" max="3" width="18.140625" style="135" customWidth="1"/>
    <col min="4" max="4" width="15.7109375" style="135" customWidth="1"/>
    <col min="5" max="5" width="12.7109375" style="135" customWidth="1"/>
    <col min="6" max="6" width="17.42578125" style="135" customWidth="1"/>
    <col min="7" max="256" width="9.140625" style="118"/>
    <col min="257" max="257" width="16.140625" style="118" customWidth="1"/>
    <col min="258" max="259" width="18.140625" style="118" customWidth="1"/>
    <col min="260" max="260" width="15.7109375" style="118" customWidth="1"/>
    <col min="261" max="261" width="12.7109375" style="118" customWidth="1"/>
    <col min="262" max="262" width="17.42578125" style="118" customWidth="1"/>
    <col min="263" max="512" width="9.140625" style="118"/>
    <col min="513" max="513" width="16.140625" style="118" customWidth="1"/>
    <col min="514" max="515" width="18.140625" style="118" customWidth="1"/>
    <col min="516" max="516" width="15.7109375" style="118" customWidth="1"/>
    <col min="517" max="517" width="12.7109375" style="118" customWidth="1"/>
    <col min="518" max="518" width="17.42578125" style="118" customWidth="1"/>
    <col min="519" max="768" width="9.140625" style="118"/>
    <col min="769" max="769" width="16.140625" style="118" customWidth="1"/>
    <col min="770" max="771" width="18.140625" style="118" customWidth="1"/>
    <col min="772" max="772" width="15.7109375" style="118" customWidth="1"/>
    <col min="773" max="773" width="12.7109375" style="118" customWidth="1"/>
    <col min="774" max="774" width="17.42578125" style="118" customWidth="1"/>
    <col min="775" max="1024" width="9.140625" style="118"/>
    <col min="1025" max="1025" width="16.140625" style="118" customWidth="1"/>
    <col min="1026" max="1027" width="18.140625" style="118" customWidth="1"/>
    <col min="1028" max="1028" width="15.7109375" style="118" customWidth="1"/>
    <col min="1029" max="1029" width="12.7109375" style="118" customWidth="1"/>
    <col min="1030" max="1030" width="17.42578125" style="118" customWidth="1"/>
    <col min="1031" max="1280" width="9.140625" style="118"/>
    <col min="1281" max="1281" width="16.140625" style="118" customWidth="1"/>
    <col min="1282" max="1283" width="18.140625" style="118" customWidth="1"/>
    <col min="1284" max="1284" width="15.7109375" style="118" customWidth="1"/>
    <col min="1285" max="1285" width="12.7109375" style="118" customWidth="1"/>
    <col min="1286" max="1286" width="17.42578125" style="118" customWidth="1"/>
    <col min="1287" max="1536" width="9.140625" style="118"/>
    <col min="1537" max="1537" width="16.140625" style="118" customWidth="1"/>
    <col min="1538" max="1539" width="18.140625" style="118" customWidth="1"/>
    <col min="1540" max="1540" width="15.7109375" style="118" customWidth="1"/>
    <col min="1541" max="1541" width="12.7109375" style="118" customWidth="1"/>
    <col min="1542" max="1542" width="17.42578125" style="118" customWidth="1"/>
    <col min="1543" max="1792" width="9.140625" style="118"/>
    <col min="1793" max="1793" width="16.140625" style="118" customWidth="1"/>
    <col min="1794" max="1795" width="18.140625" style="118" customWidth="1"/>
    <col min="1796" max="1796" width="15.7109375" style="118" customWidth="1"/>
    <col min="1797" max="1797" width="12.7109375" style="118" customWidth="1"/>
    <col min="1798" max="1798" width="17.42578125" style="118" customWidth="1"/>
    <col min="1799" max="2048" width="9.140625" style="118"/>
    <col min="2049" max="2049" width="16.140625" style="118" customWidth="1"/>
    <col min="2050" max="2051" width="18.140625" style="118" customWidth="1"/>
    <col min="2052" max="2052" width="15.7109375" style="118" customWidth="1"/>
    <col min="2053" max="2053" width="12.7109375" style="118" customWidth="1"/>
    <col min="2054" max="2054" width="17.42578125" style="118" customWidth="1"/>
    <col min="2055" max="2304" width="9.140625" style="118"/>
    <col min="2305" max="2305" width="16.140625" style="118" customWidth="1"/>
    <col min="2306" max="2307" width="18.140625" style="118" customWidth="1"/>
    <col min="2308" max="2308" width="15.7109375" style="118" customWidth="1"/>
    <col min="2309" max="2309" width="12.7109375" style="118" customWidth="1"/>
    <col min="2310" max="2310" width="17.42578125" style="118" customWidth="1"/>
    <col min="2311" max="2560" width="9.140625" style="118"/>
    <col min="2561" max="2561" width="16.140625" style="118" customWidth="1"/>
    <col min="2562" max="2563" width="18.140625" style="118" customWidth="1"/>
    <col min="2564" max="2564" width="15.7109375" style="118" customWidth="1"/>
    <col min="2565" max="2565" width="12.7109375" style="118" customWidth="1"/>
    <col min="2566" max="2566" width="17.42578125" style="118" customWidth="1"/>
    <col min="2567" max="2816" width="9.140625" style="118"/>
    <col min="2817" max="2817" width="16.140625" style="118" customWidth="1"/>
    <col min="2818" max="2819" width="18.140625" style="118" customWidth="1"/>
    <col min="2820" max="2820" width="15.7109375" style="118" customWidth="1"/>
    <col min="2821" max="2821" width="12.7109375" style="118" customWidth="1"/>
    <col min="2822" max="2822" width="17.42578125" style="118" customWidth="1"/>
    <col min="2823" max="3072" width="9.140625" style="118"/>
    <col min="3073" max="3073" width="16.140625" style="118" customWidth="1"/>
    <col min="3074" max="3075" width="18.140625" style="118" customWidth="1"/>
    <col min="3076" max="3076" width="15.7109375" style="118" customWidth="1"/>
    <col min="3077" max="3077" width="12.7109375" style="118" customWidth="1"/>
    <col min="3078" max="3078" width="17.42578125" style="118" customWidth="1"/>
    <col min="3079" max="3328" width="9.140625" style="118"/>
    <col min="3329" max="3329" width="16.140625" style="118" customWidth="1"/>
    <col min="3330" max="3331" width="18.140625" style="118" customWidth="1"/>
    <col min="3332" max="3332" width="15.7109375" style="118" customWidth="1"/>
    <col min="3333" max="3333" width="12.7109375" style="118" customWidth="1"/>
    <col min="3334" max="3334" width="17.42578125" style="118" customWidth="1"/>
    <col min="3335" max="3584" width="9.140625" style="118"/>
    <col min="3585" max="3585" width="16.140625" style="118" customWidth="1"/>
    <col min="3586" max="3587" width="18.140625" style="118" customWidth="1"/>
    <col min="3588" max="3588" width="15.7109375" style="118" customWidth="1"/>
    <col min="3589" max="3589" width="12.7109375" style="118" customWidth="1"/>
    <col min="3590" max="3590" width="17.42578125" style="118" customWidth="1"/>
    <col min="3591" max="3840" width="9.140625" style="118"/>
    <col min="3841" max="3841" width="16.140625" style="118" customWidth="1"/>
    <col min="3842" max="3843" width="18.140625" style="118" customWidth="1"/>
    <col min="3844" max="3844" width="15.7109375" style="118" customWidth="1"/>
    <col min="3845" max="3845" width="12.7109375" style="118" customWidth="1"/>
    <col min="3846" max="3846" width="17.42578125" style="118" customWidth="1"/>
    <col min="3847" max="4096" width="9.140625" style="118"/>
    <col min="4097" max="4097" width="16.140625" style="118" customWidth="1"/>
    <col min="4098" max="4099" width="18.140625" style="118" customWidth="1"/>
    <col min="4100" max="4100" width="15.7109375" style="118" customWidth="1"/>
    <col min="4101" max="4101" width="12.7109375" style="118" customWidth="1"/>
    <col min="4102" max="4102" width="17.42578125" style="118" customWidth="1"/>
    <col min="4103" max="4352" width="9.140625" style="118"/>
    <col min="4353" max="4353" width="16.140625" style="118" customWidth="1"/>
    <col min="4354" max="4355" width="18.140625" style="118" customWidth="1"/>
    <col min="4356" max="4356" width="15.7109375" style="118" customWidth="1"/>
    <col min="4357" max="4357" width="12.7109375" style="118" customWidth="1"/>
    <col min="4358" max="4358" width="17.42578125" style="118" customWidth="1"/>
    <col min="4359" max="4608" width="9.140625" style="118"/>
    <col min="4609" max="4609" width="16.140625" style="118" customWidth="1"/>
    <col min="4610" max="4611" width="18.140625" style="118" customWidth="1"/>
    <col min="4612" max="4612" width="15.7109375" style="118" customWidth="1"/>
    <col min="4613" max="4613" width="12.7109375" style="118" customWidth="1"/>
    <col min="4614" max="4614" width="17.42578125" style="118" customWidth="1"/>
    <col min="4615" max="4864" width="9.140625" style="118"/>
    <col min="4865" max="4865" width="16.140625" style="118" customWidth="1"/>
    <col min="4866" max="4867" width="18.140625" style="118" customWidth="1"/>
    <col min="4868" max="4868" width="15.7109375" style="118" customWidth="1"/>
    <col min="4869" max="4869" width="12.7109375" style="118" customWidth="1"/>
    <col min="4870" max="4870" width="17.42578125" style="118" customWidth="1"/>
    <col min="4871" max="5120" width="9.140625" style="118"/>
    <col min="5121" max="5121" width="16.140625" style="118" customWidth="1"/>
    <col min="5122" max="5123" width="18.140625" style="118" customWidth="1"/>
    <col min="5124" max="5124" width="15.7109375" style="118" customWidth="1"/>
    <col min="5125" max="5125" width="12.7109375" style="118" customWidth="1"/>
    <col min="5126" max="5126" width="17.42578125" style="118" customWidth="1"/>
    <col min="5127" max="5376" width="9.140625" style="118"/>
    <col min="5377" max="5377" width="16.140625" style="118" customWidth="1"/>
    <col min="5378" max="5379" width="18.140625" style="118" customWidth="1"/>
    <col min="5380" max="5380" width="15.7109375" style="118" customWidth="1"/>
    <col min="5381" max="5381" width="12.7109375" style="118" customWidth="1"/>
    <col min="5382" max="5382" width="17.42578125" style="118" customWidth="1"/>
    <col min="5383" max="5632" width="9.140625" style="118"/>
    <col min="5633" max="5633" width="16.140625" style="118" customWidth="1"/>
    <col min="5634" max="5635" width="18.140625" style="118" customWidth="1"/>
    <col min="5636" max="5636" width="15.7109375" style="118" customWidth="1"/>
    <col min="5637" max="5637" width="12.7109375" style="118" customWidth="1"/>
    <col min="5638" max="5638" width="17.42578125" style="118" customWidth="1"/>
    <col min="5639" max="5888" width="9.140625" style="118"/>
    <col min="5889" max="5889" width="16.140625" style="118" customWidth="1"/>
    <col min="5890" max="5891" width="18.140625" style="118" customWidth="1"/>
    <col min="5892" max="5892" width="15.7109375" style="118" customWidth="1"/>
    <col min="5893" max="5893" width="12.7109375" style="118" customWidth="1"/>
    <col min="5894" max="5894" width="17.42578125" style="118" customWidth="1"/>
    <col min="5895" max="6144" width="9.140625" style="118"/>
    <col min="6145" max="6145" width="16.140625" style="118" customWidth="1"/>
    <col min="6146" max="6147" width="18.140625" style="118" customWidth="1"/>
    <col min="6148" max="6148" width="15.7109375" style="118" customWidth="1"/>
    <col min="6149" max="6149" width="12.7109375" style="118" customWidth="1"/>
    <col min="6150" max="6150" width="17.42578125" style="118" customWidth="1"/>
    <col min="6151" max="6400" width="9.140625" style="118"/>
    <col min="6401" max="6401" width="16.140625" style="118" customWidth="1"/>
    <col min="6402" max="6403" width="18.140625" style="118" customWidth="1"/>
    <col min="6404" max="6404" width="15.7109375" style="118" customWidth="1"/>
    <col min="6405" max="6405" width="12.7109375" style="118" customWidth="1"/>
    <col min="6406" max="6406" width="17.42578125" style="118" customWidth="1"/>
    <col min="6407" max="6656" width="9.140625" style="118"/>
    <col min="6657" max="6657" width="16.140625" style="118" customWidth="1"/>
    <col min="6658" max="6659" width="18.140625" style="118" customWidth="1"/>
    <col min="6660" max="6660" width="15.7109375" style="118" customWidth="1"/>
    <col min="6661" max="6661" width="12.7109375" style="118" customWidth="1"/>
    <col min="6662" max="6662" width="17.42578125" style="118" customWidth="1"/>
    <col min="6663" max="6912" width="9.140625" style="118"/>
    <col min="6913" max="6913" width="16.140625" style="118" customWidth="1"/>
    <col min="6914" max="6915" width="18.140625" style="118" customWidth="1"/>
    <col min="6916" max="6916" width="15.7109375" style="118" customWidth="1"/>
    <col min="6917" max="6917" width="12.7109375" style="118" customWidth="1"/>
    <col min="6918" max="6918" width="17.42578125" style="118" customWidth="1"/>
    <col min="6919" max="7168" width="9.140625" style="118"/>
    <col min="7169" max="7169" width="16.140625" style="118" customWidth="1"/>
    <col min="7170" max="7171" width="18.140625" style="118" customWidth="1"/>
    <col min="7172" max="7172" width="15.7109375" style="118" customWidth="1"/>
    <col min="7173" max="7173" width="12.7109375" style="118" customWidth="1"/>
    <col min="7174" max="7174" width="17.42578125" style="118" customWidth="1"/>
    <col min="7175" max="7424" width="9.140625" style="118"/>
    <col min="7425" max="7425" width="16.140625" style="118" customWidth="1"/>
    <col min="7426" max="7427" width="18.140625" style="118" customWidth="1"/>
    <col min="7428" max="7428" width="15.7109375" style="118" customWidth="1"/>
    <col min="7429" max="7429" width="12.7109375" style="118" customWidth="1"/>
    <col min="7430" max="7430" width="17.42578125" style="118" customWidth="1"/>
    <col min="7431" max="7680" width="9.140625" style="118"/>
    <col min="7681" max="7681" width="16.140625" style="118" customWidth="1"/>
    <col min="7682" max="7683" width="18.140625" style="118" customWidth="1"/>
    <col min="7684" max="7684" width="15.7109375" style="118" customWidth="1"/>
    <col min="7685" max="7685" width="12.7109375" style="118" customWidth="1"/>
    <col min="7686" max="7686" width="17.42578125" style="118" customWidth="1"/>
    <col min="7687" max="7936" width="9.140625" style="118"/>
    <col min="7937" max="7937" width="16.140625" style="118" customWidth="1"/>
    <col min="7938" max="7939" width="18.140625" style="118" customWidth="1"/>
    <col min="7940" max="7940" width="15.7109375" style="118" customWidth="1"/>
    <col min="7941" max="7941" width="12.7109375" style="118" customWidth="1"/>
    <col min="7942" max="7942" width="17.42578125" style="118" customWidth="1"/>
    <col min="7943" max="8192" width="9.140625" style="118"/>
    <col min="8193" max="8193" width="16.140625" style="118" customWidth="1"/>
    <col min="8194" max="8195" width="18.140625" style="118" customWidth="1"/>
    <col min="8196" max="8196" width="15.7109375" style="118" customWidth="1"/>
    <col min="8197" max="8197" width="12.7109375" style="118" customWidth="1"/>
    <col min="8198" max="8198" width="17.42578125" style="118" customWidth="1"/>
    <col min="8199" max="8448" width="9.140625" style="118"/>
    <col min="8449" max="8449" width="16.140625" style="118" customWidth="1"/>
    <col min="8450" max="8451" width="18.140625" style="118" customWidth="1"/>
    <col min="8452" max="8452" width="15.7109375" style="118" customWidth="1"/>
    <col min="8453" max="8453" width="12.7109375" style="118" customWidth="1"/>
    <col min="8454" max="8454" width="17.42578125" style="118" customWidth="1"/>
    <col min="8455" max="8704" width="9.140625" style="118"/>
    <col min="8705" max="8705" width="16.140625" style="118" customWidth="1"/>
    <col min="8706" max="8707" width="18.140625" style="118" customWidth="1"/>
    <col min="8708" max="8708" width="15.7109375" style="118" customWidth="1"/>
    <col min="8709" max="8709" width="12.7109375" style="118" customWidth="1"/>
    <col min="8710" max="8710" width="17.42578125" style="118" customWidth="1"/>
    <col min="8711" max="8960" width="9.140625" style="118"/>
    <col min="8961" max="8961" width="16.140625" style="118" customWidth="1"/>
    <col min="8962" max="8963" width="18.140625" style="118" customWidth="1"/>
    <col min="8964" max="8964" width="15.7109375" style="118" customWidth="1"/>
    <col min="8965" max="8965" width="12.7109375" style="118" customWidth="1"/>
    <col min="8966" max="8966" width="17.42578125" style="118" customWidth="1"/>
    <col min="8967" max="9216" width="9.140625" style="118"/>
    <col min="9217" max="9217" width="16.140625" style="118" customWidth="1"/>
    <col min="9218" max="9219" width="18.140625" style="118" customWidth="1"/>
    <col min="9220" max="9220" width="15.7109375" style="118" customWidth="1"/>
    <col min="9221" max="9221" width="12.7109375" style="118" customWidth="1"/>
    <col min="9222" max="9222" width="17.42578125" style="118" customWidth="1"/>
    <col min="9223" max="9472" width="9.140625" style="118"/>
    <col min="9473" max="9473" width="16.140625" style="118" customWidth="1"/>
    <col min="9474" max="9475" width="18.140625" style="118" customWidth="1"/>
    <col min="9476" max="9476" width="15.7109375" style="118" customWidth="1"/>
    <col min="9477" max="9477" width="12.7109375" style="118" customWidth="1"/>
    <col min="9478" max="9478" width="17.42578125" style="118" customWidth="1"/>
    <col min="9479" max="9728" width="9.140625" style="118"/>
    <col min="9729" max="9729" width="16.140625" style="118" customWidth="1"/>
    <col min="9730" max="9731" width="18.140625" style="118" customWidth="1"/>
    <col min="9732" max="9732" width="15.7109375" style="118" customWidth="1"/>
    <col min="9733" max="9733" width="12.7109375" style="118" customWidth="1"/>
    <col min="9734" max="9734" width="17.42578125" style="118" customWidth="1"/>
    <col min="9735" max="9984" width="9.140625" style="118"/>
    <col min="9985" max="9985" width="16.140625" style="118" customWidth="1"/>
    <col min="9986" max="9987" width="18.140625" style="118" customWidth="1"/>
    <col min="9988" max="9988" width="15.7109375" style="118" customWidth="1"/>
    <col min="9989" max="9989" width="12.7109375" style="118" customWidth="1"/>
    <col min="9990" max="9990" width="17.42578125" style="118" customWidth="1"/>
    <col min="9991" max="10240" width="9.140625" style="118"/>
    <col min="10241" max="10241" width="16.140625" style="118" customWidth="1"/>
    <col min="10242" max="10243" width="18.140625" style="118" customWidth="1"/>
    <col min="10244" max="10244" width="15.7109375" style="118" customWidth="1"/>
    <col min="10245" max="10245" width="12.7109375" style="118" customWidth="1"/>
    <col min="10246" max="10246" width="17.42578125" style="118" customWidth="1"/>
    <col min="10247" max="10496" width="9.140625" style="118"/>
    <col min="10497" max="10497" width="16.140625" style="118" customWidth="1"/>
    <col min="10498" max="10499" width="18.140625" style="118" customWidth="1"/>
    <col min="10500" max="10500" width="15.7109375" style="118" customWidth="1"/>
    <col min="10501" max="10501" width="12.7109375" style="118" customWidth="1"/>
    <col min="10502" max="10502" width="17.42578125" style="118" customWidth="1"/>
    <col min="10503" max="10752" width="9.140625" style="118"/>
    <col min="10753" max="10753" width="16.140625" style="118" customWidth="1"/>
    <col min="10754" max="10755" width="18.140625" style="118" customWidth="1"/>
    <col min="10756" max="10756" width="15.7109375" style="118" customWidth="1"/>
    <col min="10757" max="10757" width="12.7109375" style="118" customWidth="1"/>
    <col min="10758" max="10758" width="17.42578125" style="118" customWidth="1"/>
    <col min="10759" max="11008" width="9.140625" style="118"/>
    <col min="11009" max="11009" width="16.140625" style="118" customWidth="1"/>
    <col min="11010" max="11011" width="18.140625" style="118" customWidth="1"/>
    <col min="11012" max="11012" width="15.7109375" style="118" customWidth="1"/>
    <col min="11013" max="11013" width="12.7109375" style="118" customWidth="1"/>
    <col min="11014" max="11014" width="17.42578125" style="118" customWidth="1"/>
    <col min="11015" max="11264" width="9.140625" style="118"/>
    <col min="11265" max="11265" width="16.140625" style="118" customWidth="1"/>
    <col min="11266" max="11267" width="18.140625" style="118" customWidth="1"/>
    <col min="11268" max="11268" width="15.7109375" style="118" customWidth="1"/>
    <col min="11269" max="11269" width="12.7109375" style="118" customWidth="1"/>
    <col min="11270" max="11270" width="17.42578125" style="118" customWidth="1"/>
    <col min="11271" max="11520" width="9.140625" style="118"/>
    <col min="11521" max="11521" width="16.140625" style="118" customWidth="1"/>
    <col min="11522" max="11523" width="18.140625" style="118" customWidth="1"/>
    <col min="11524" max="11524" width="15.7109375" style="118" customWidth="1"/>
    <col min="11525" max="11525" width="12.7109375" style="118" customWidth="1"/>
    <col min="11526" max="11526" width="17.42578125" style="118" customWidth="1"/>
    <col min="11527" max="11776" width="9.140625" style="118"/>
    <col min="11777" max="11777" width="16.140625" style="118" customWidth="1"/>
    <col min="11778" max="11779" width="18.140625" style="118" customWidth="1"/>
    <col min="11780" max="11780" width="15.7109375" style="118" customWidth="1"/>
    <col min="11781" max="11781" width="12.7109375" style="118" customWidth="1"/>
    <col min="11782" max="11782" width="17.42578125" style="118" customWidth="1"/>
    <col min="11783" max="12032" width="9.140625" style="118"/>
    <col min="12033" max="12033" width="16.140625" style="118" customWidth="1"/>
    <col min="12034" max="12035" width="18.140625" style="118" customWidth="1"/>
    <col min="12036" max="12036" width="15.7109375" style="118" customWidth="1"/>
    <col min="12037" max="12037" width="12.7109375" style="118" customWidth="1"/>
    <col min="12038" max="12038" width="17.42578125" style="118" customWidth="1"/>
    <col min="12039" max="12288" width="9.140625" style="118"/>
    <col min="12289" max="12289" width="16.140625" style="118" customWidth="1"/>
    <col min="12290" max="12291" width="18.140625" style="118" customWidth="1"/>
    <col min="12292" max="12292" width="15.7109375" style="118" customWidth="1"/>
    <col min="12293" max="12293" width="12.7109375" style="118" customWidth="1"/>
    <col min="12294" max="12294" width="17.42578125" style="118" customWidth="1"/>
    <col min="12295" max="12544" width="9.140625" style="118"/>
    <col min="12545" max="12545" width="16.140625" style="118" customWidth="1"/>
    <col min="12546" max="12547" width="18.140625" style="118" customWidth="1"/>
    <col min="12548" max="12548" width="15.7109375" style="118" customWidth="1"/>
    <col min="12549" max="12549" width="12.7109375" style="118" customWidth="1"/>
    <col min="12550" max="12550" width="17.42578125" style="118" customWidth="1"/>
    <col min="12551" max="12800" width="9.140625" style="118"/>
    <col min="12801" max="12801" width="16.140625" style="118" customWidth="1"/>
    <col min="12802" max="12803" width="18.140625" style="118" customWidth="1"/>
    <col min="12804" max="12804" width="15.7109375" style="118" customWidth="1"/>
    <col min="12805" max="12805" width="12.7109375" style="118" customWidth="1"/>
    <col min="12806" max="12806" width="17.42578125" style="118" customWidth="1"/>
    <col min="12807" max="13056" width="9.140625" style="118"/>
    <col min="13057" max="13057" width="16.140625" style="118" customWidth="1"/>
    <col min="13058" max="13059" width="18.140625" style="118" customWidth="1"/>
    <col min="13060" max="13060" width="15.7109375" style="118" customWidth="1"/>
    <col min="13061" max="13061" width="12.7109375" style="118" customWidth="1"/>
    <col min="13062" max="13062" width="17.42578125" style="118" customWidth="1"/>
    <col min="13063" max="13312" width="9.140625" style="118"/>
    <col min="13313" max="13313" width="16.140625" style="118" customWidth="1"/>
    <col min="13314" max="13315" width="18.140625" style="118" customWidth="1"/>
    <col min="13316" max="13316" width="15.7109375" style="118" customWidth="1"/>
    <col min="13317" max="13317" width="12.7109375" style="118" customWidth="1"/>
    <col min="13318" max="13318" width="17.42578125" style="118" customWidth="1"/>
    <col min="13319" max="13568" width="9.140625" style="118"/>
    <col min="13569" max="13569" width="16.140625" style="118" customWidth="1"/>
    <col min="13570" max="13571" width="18.140625" style="118" customWidth="1"/>
    <col min="13572" max="13572" width="15.7109375" style="118" customWidth="1"/>
    <col min="13573" max="13573" width="12.7109375" style="118" customWidth="1"/>
    <col min="13574" max="13574" width="17.42578125" style="118" customWidth="1"/>
    <col min="13575" max="13824" width="9.140625" style="118"/>
    <col min="13825" max="13825" width="16.140625" style="118" customWidth="1"/>
    <col min="13826" max="13827" width="18.140625" style="118" customWidth="1"/>
    <col min="13828" max="13828" width="15.7109375" style="118" customWidth="1"/>
    <col min="13829" max="13829" width="12.7109375" style="118" customWidth="1"/>
    <col min="13830" max="13830" width="17.42578125" style="118" customWidth="1"/>
    <col min="13831" max="14080" width="9.140625" style="118"/>
    <col min="14081" max="14081" width="16.140625" style="118" customWidth="1"/>
    <col min="14082" max="14083" width="18.140625" style="118" customWidth="1"/>
    <col min="14084" max="14084" width="15.7109375" style="118" customWidth="1"/>
    <col min="14085" max="14085" width="12.7109375" style="118" customWidth="1"/>
    <col min="14086" max="14086" width="17.42578125" style="118" customWidth="1"/>
    <col min="14087" max="14336" width="9.140625" style="118"/>
    <col min="14337" max="14337" width="16.140625" style="118" customWidth="1"/>
    <col min="14338" max="14339" width="18.140625" style="118" customWidth="1"/>
    <col min="14340" max="14340" width="15.7109375" style="118" customWidth="1"/>
    <col min="14341" max="14341" width="12.7109375" style="118" customWidth="1"/>
    <col min="14342" max="14342" width="17.42578125" style="118" customWidth="1"/>
    <col min="14343" max="14592" width="9.140625" style="118"/>
    <col min="14593" max="14593" width="16.140625" style="118" customWidth="1"/>
    <col min="14594" max="14595" width="18.140625" style="118" customWidth="1"/>
    <col min="14596" max="14596" width="15.7109375" style="118" customWidth="1"/>
    <col min="14597" max="14597" width="12.7109375" style="118" customWidth="1"/>
    <col min="14598" max="14598" width="17.42578125" style="118" customWidth="1"/>
    <col min="14599" max="14848" width="9.140625" style="118"/>
    <col min="14849" max="14849" width="16.140625" style="118" customWidth="1"/>
    <col min="14850" max="14851" width="18.140625" style="118" customWidth="1"/>
    <col min="14852" max="14852" width="15.7109375" style="118" customWidth="1"/>
    <col min="14853" max="14853" width="12.7109375" style="118" customWidth="1"/>
    <col min="14854" max="14854" width="17.42578125" style="118" customWidth="1"/>
    <col min="14855" max="15104" width="9.140625" style="118"/>
    <col min="15105" max="15105" width="16.140625" style="118" customWidth="1"/>
    <col min="15106" max="15107" width="18.140625" style="118" customWidth="1"/>
    <col min="15108" max="15108" width="15.7109375" style="118" customWidth="1"/>
    <col min="15109" max="15109" width="12.7109375" style="118" customWidth="1"/>
    <col min="15110" max="15110" width="17.42578125" style="118" customWidth="1"/>
    <col min="15111" max="15360" width="9.140625" style="118"/>
    <col min="15361" max="15361" width="16.140625" style="118" customWidth="1"/>
    <col min="15362" max="15363" width="18.140625" style="118" customWidth="1"/>
    <col min="15364" max="15364" width="15.7109375" style="118" customWidth="1"/>
    <col min="15365" max="15365" width="12.7109375" style="118" customWidth="1"/>
    <col min="15366" max="15366" width="17.42578125" style="118" customWidth="1"/>
    <col min="15367" max="15616" width="9.140625" style="118"/>
    <col min="15617" max="15617" width="16.140625" style="118" customWidth="1"/>
    <col min="15618" max="15619" width="18.140625" style="118" customWidth="1"/>
    <col min="15620" max="15620" width="15.7109375" style="118" customWidth="1"/>
    <col min="15621" max="15621" width="12.7109375" style="118" customWidth="1"/>
    <col min="15622" max="15622" width="17.42578125" style="118" customWidth="1"/>
    <col min="15623" max="15872" width="9.140625" style="118"/>
    <col min="15873" max="15873" width="16.140625" style="118" customWidth="1"/>
    <col min="15874" max="15875" width="18.140625" style="118" customWidth="1"/>
    <col min="15876" max="15876" width="15.7109375" style="118" customWidth="1"/>
    <col min="15877" max="15877" width="12.7109375" style="118" customWidth="1"/>
    <col min="15878" max="15878" width="17.42578125" style="118" customWidth="1"/>
    <col min="15879" max="16128" width="9.140625" style="118"/>
    <col min="16129" max="16129" width="16.140625" style="118" customWidth="1"/>
    <col min="16130" max="16131" width="18.140625" style="118" customWidth="1"/>
    <col min="16132" max="16132" width="15.7109375" style="118" customWidth="1"/>
    <col min="16133" max="16133" width="12.7109375" style="118" customWidth="1"/>
    <col min="16134" max="16134" width="17.42578125" style="118" customWidth="1"/>
    <col min="16135" max="16384" width="9.140625" style="118"/>
  </cols>
  <sheetData>
    <row r="1" spans="1:13">
      <c r="A1" s="117" t="s">
        <v>141</v>
      </c>
      <c r="B1" s="117"/>
      <c r="C1" s="117"/>
      <c r="D1" s="117"/>
      <c r="E1" s="117"/>
      <c r="F1" s="117"/>
    </row>
    <row r="2" spans="1:13">
      <c r="A2" s="119" t="s">
        <v>142</v>
      </c>
      <c r="B2" s="119"/>
      <c r="C2" s="119"/>
      <c r="D2" s="119"/>
      <c r="E2" s="119"/>
      <c r="F2" s="119"/>
    </row>
    <row r="3" spans="1:13" ht="13.5" customHeight="1">
      <c r="A3" s="119"/>
      <c r="B3" s="119"/>
      <c r="C3" s="119"/>
      <c r="D3" s="119"/>
      <c r="E3" s="119"/>
      <c r="F3" s="119"/>
    </row>
    <row r="4" spans="1:13" ht="13.5" customHeight="1">
      <c r="A4" s="120" t="s">
        <v>143</v>
      </c>
      <c r="B4" s="120" t="s">
        <v>144</v>
      </c>
      <c r="C4" s="120" t="s">
        <v>145</v>
      </c>
      <c r="D4" s="120" t="s">
        <v>146</v>
      </c>
      <c r="E4" s="120" t="s">
        <v>147</v>
      </c>
      <c r="F4" s="120" t="s">
        <v>148</v>
      </c>
    </row>
    <row r="5" spans="1:13" s="122" customFormat="1" ht="44.25" customHeight="1">
      <c r="A5" s="121"/>
      <c r="B5" s="121"/>
      <c r="C5" s="121"/>
      <c r="D5" s="121"/>
      <c r="E5" s="121"/>
      <c r="F5" s="121"/>
    </row>
    <row r="6" spans="1:13" s="124" customFormat="1" ht="2.25" customHeight="1">
      <c r="A6" s="121"/>
      <c r="B6" s="123"/>
      <c r="C6" s="121"/>
      <c r="D6" s="121"/>
      <c r="E6" s="121"/>
      <c r="F6" s="121"/>
    </row>
    <row r="7" spans="1:13" s="124" customFormat="1" ht="13.5" customHeight="1">
      <c r="A7" s="125" t="s">
        <v>51</v>
      </c>
      <c r="B7" s="126">
        <v>1043</v>
      </c>
      <c r="C7" s="127">
        <v>6</v>
      </c>
      <c r="D7" s="127">
        <v>7</v>
      </c>
      <c r="E7" s="127">
        <v>3</v>
      </c>
      <c r="F7" s="128">
        <f>D7/B7*10000</f>
        <v>67.114093959731548</v>
      </c>
      <c r="K7" s="129"/>
      <c r="L7" s="130"/>
      <c r="M7" s="130"/>
    </row>
    <row r="8" spans="1:13" s="124" customFormat="1" ht="13.5" customHeight="1">
      <c r="A8" s="131" t="s">
        <v>52</v>
      </c>
      <c r="B8" s="126">
        <v>1329</v>
      </c>
      <c r="C8" s="132">
        <v>38</v>
      </c>
      <c r="D8" s="132">
        <v>40</v>
      </c>
      <c r="E8" s="132">
        <v>23</v>
      </c>
      <c r="F8" s="133">
        <f t="shared" ref="F8:F21" si="0">D8/B8*10000</f>
        <v>300.97817908201654</v>
      </c>
      <c r="K8" s="129"/>
      <c r="L8" s="130"/>
      <c r="M8" s="130"/>
    </row>
    <row r="9" spans="1:13" s="124" customFormat="1" ht="13.5" customHeight="1">
      <c r="A9" s="131" t="s">
        <v>53</v>
      </c>
      <c r="B9" s="126">
        <v>1028</v>
      </c>
      <c r="C9" s="132">
        <v>11</v>
      </c>
      <c r="D9" s="132">
        <v>11</v>
      </c>
      <c r="E9" s="132">
        <v>10</v>
      </c>
      <c r="F9" s="133">
        <f t="shared" si="0"/>
        <v>107.00389105058366</v>
      </c>
      <c r="K9" s="129"/>
      <c r="L9" s="130"/>
      <c r="M9" s="130"/>
    </row>
    <row r="10" spans="1:13" s="124" customFormat="1" ht="13.5" customHeight="1">
      <c r="A10" s="131" t="s">
        <v>54</v>
      </c>
      <c r="B10" s="126">
        <v>660</v>
      </c>
      <c r="C10" s="132">
        <v>2</v>
      </c>
      <c r="D10" s="132">
        <v>1</v>
      </c>
      <c r="E10" s="132">
        <v>1</v>
      </c>
      <c r="F10" s="133">
        <f t="shared" si="0"/>
        <v>15.151515151515152</v>
      </c>
      <c r="K10" s="129"/>
      <c r="L10" s="130"/>
      <c r="M10" s="130"/>
    </row>
    <row r="11" spans="1:13" s="124" customFormat="1" ht="13.5" customHeight="1">
      <c r="A11" s="131" t="s">
        <v>55</v>
      </c>
      <c r="B11" s="126">
        <v>751</v>
      </c>
      <c r="C11" s="132">
        <v>42</v>
      </c>
      <c r="D11" s="132">
        <v>43</v>
      </c>
      <c r="E11" s="132">
        <v>22</v>
      </c>
      <c r="F11" s="133">
        <f>D11/B11*10000</f>
        <v>572.56990679094542</v>
      </c>
      <c r="K11" s="129"/>
      <c r="L11" s="130"/>
      <c r="M11" s="130"/>
    </row>
    <row r="12" spans="1:13" s="124" customFormat="1" ht="13.5" customHeight="1">
      <c r="A12" s="131" t="s">
        <v>56</v>
      </c>
      <c r="B12" s="126">
        <v>976</v>
      </c>
      <c r="C12" s="132">
        <v>37</v>
      </c>
      <c r="D12" s="132">
        <v>58</v>
      </c>
      <c r="E12" s="132">
        <v>28</v>
      </c>
      <c r="F12" s="133">
        <f t="shared" si="0"/>
        <v>594.26229508196718</v>
      </c>
      <c r="K12" s="129"/>
      <c r="L12" s="130"/>
      <c r="M12" s="130"/>
    </row>
    <row r="13" spans="1:13" s="124" customFormat="1" ht="13.5" customHeight="1">
      <c r="A13" s="131" t="s">
        <v>57</v>
      </c>
      <c r="B13" s="126">
        <v>1403</v>
      </c>
      <c r="C13" s="132">
        <v>43</v>
      </c>
      <c r="D13" s="132">
        <v>16</v>
      </c>
      <c r="E13" s="132">
        <v>8</v>
      </c>
      <c r="F13" s="133">
        <f t="shared" si="0"/>
        <v>114.04133998574484</v>
      </c>
      <c r="K13" s="129"/>
      <c r="L13" s="130"/>
      <c r="M13" s="130"/>
    </row>
    <row r="14" spans="1:13" s="124" customFormat="1" ht="13.5" customHeight="1">
      <c r="A14" s="131" t="s">
        <v>58</v>
      </c>
      <c r="B14" s="126">
        <v>1544</v>
      </c>
      <c r="C14" s="132">
        <v>40</v>
      </c>
      <c r="D14" s="132">
        <v>42</v>
      </c>
      <c r="E14" s="132">
        <v>20</v>
      </c>
      <c r="F14" s="133">
        <f t="shared" si="0"/>
        <v>272.02072538860102</v>
      </c>
      <c r="K14" s="129"/>
      <c r="L14" s="130"/>
      <c r="M14" s="130"/>
    </row>
    <row r="15" spans="1:13" s="124" customFormat="1" ht="13.5" customHeight="1">
      <c r="A15" s="131" t="s">
        <v>59</v>
      </c>
      <c r="B15" s="126">
        <v>1556</v>
      </c>
      <c r="C15" s="132">
        <v>16</v>
      </c>
      <c r="D15" s="132">
        <v>15</v>
      </c>
      <c r="E15" s="132">
        <v>9</v>
      </c>
      <c r="F15" s="133">
        <f t="shared" si="0"/>
        <v>96.401028277634964</v>
      </c>
      <c r="K15" s="129"/>
      <c r="L15" s="130"/>
      <c r="M15" s="130"/>
    </row>
    <row r="16" spans="1:13" s="124" customFormat="1" ht="13.5" customHeight="1">
      <c r="A16" s="131" t="s">
        <v>60</v>
      </c>
      <c r="B16" s="126">
        <v>1257</v>
      </c>
      <c r="C16" s="132">
        <v>33</v>
      </c>
      <c r="D16" s="132">
        <v>15</v>
      </c>
      <c r="E16" s="132">
        <v>9</v>
      </c>
      <c r="F16" s="133">
        <f t="shared" si="0"/>
        <v>119.33174224343675</v>
      </c>
      <c r="K16" s="129"/>
      <c r="L16" s="130"/>
      <c r="M16" s="130"/>
    </row>
    <row r="17" spans="1:13" s="124" customFormat="1" ht="13.5" customHeight="1">
      <c r="A17" s="131" t="s">
        <v>61</v>
      </c>
      <c r="B17" s="126">
        <v>1438</v>
      </c>
      <c r="C17" s="132">
        <v>12</v>
      </c>
      <c r="D17" s="132">
        <v>20</v>
      </c>
      <c r="E17" s="132">
        <v>5</v>
      </c>
      <c r="F17" s="133">
        <f t="shared" si="0"/>
        <v>139.08205841446454</v>
      </c>
      <c r="K17" s="129"/>
      <c r="L17" s="130"/>
      <c r="M17" s="130"/>
    </row>
    <row r="18" spans="1:13" s="124" customFormat="1" ht="13.5" customHeight="1">
      <c r="A18" s="131" t="s">
        <v>62</v>
      </c>
      <c r="B18" s="126">
        <v>1528</v>
      </c>
      <c r="C18" s="132">
        <v>39</v>
      </c>
      <c r="D18" s="132">
        <v>43</v>
      </c>
      <c r="E18" s="132">
        <v>25</v>
      </c>
      <c r="F18" s="133">
        <f t="shared" si="0"/>
        <v>281.41361256544502</v>
      </c>
      <c r="K18" s="129"/>
      <c r="L18" s="130"/>
      <c r="M18" s="130"/>
    </row>
    <row r="19" spans="1:13" s="124" customFormat="1" ht="13.5" customHeight="1">
      <c r="A19" s="131" t="s">
        <v>63</v>
      </c>
      <c r="B19" s="126">
        <v>3767</v>
      </c>
      <c r="C19" s="132">
        <v>42</v>
      </c>
      <c r="D19" s="132">
        <v>72</v>
      </c>
      <c r="E19" s="132">
        <v>53</v>
      </c>
      <c r="F19" s="133">
        <f t="shared" si="0"/>
        <v>191.13352800637114</v>
      </c>
      <c r="K19" s="129"/>
      <c r="L19" s="130"/>
      <c r="M19" s="130"/>
    </row>
    <row r="20" spans="1:13" s="124" customFormat="1" ht="13.5" customHeight="1">
      <c r="A20" s="131" t="s">
        <v>64</v>
      </c>
      <c r="B20" s="126">
        <v>9506</v>
      </c>
      <c r="C20" s="132">
        <v>185</v>
      </c>
      <c r="D20" s="132">
        <v>216</v>
      </c>
      <c r="E20" s="132">
        <v>137</v>
      </c>
      <c r="F20" s="133">
        <f t="shared" si="0"/>
        <v>227.22491058278985</v>
      </c>
      <c r="K20" s="129"/>
      <c r="L20" s="130"/>
      <c r="M20" s="130"/>
    </row>
    <row r="21" spans="1:13" s="124" customFormat="1" ht="13.5" customHeight="1">
      <c r="A21" s="131" t="s">
        <v>65</v>
      </c>
      <c r="B21" s="126">
        <v>1947</v>
      </c>
      <c r="C21" s="132">
        <v>35</v>
      </c>
      <c r="D21" s="132">
        <v>13</v>
      </c>
      <c r="E21" s="132">
        <v>11</v>
      </c>
      <c r="F21" s="133">
        <f t="shared" si="0"/>
        <v>66.7693888032871</v>
      </c>
      <c r="K21" s="129"/>
      <c r="L21" s="130"/>
      <c r="M21" s="130"/>
    </row>
    <row r="22" spans="1:13" ht="13.5" customHeight="1">
      <c r="A22" s="134" t="s">
        <v>67</v>
      </c>
      <c r="B22" s="134">
        <f>SUM(B7:B21)</f>
        <v>29733</v>
      </c>
      <c r="C22" s="134">
        <v>581</v>
      </c>
      <c r="D22" s="134">
        <f>SUM(D7:D21)</f>
        <v>612</v>
      </c>
      <c r="E22" s="134">
        <f>SUM(E7:E21)</f>
        <v>364</v>
      </c>
      <c r="F22" s="134">
        <f>D22/B22*10000</f>
        <v>205.83190394511152</v>
      </c>
    </row>
    <row r="23" spans="1:13" ht="13.5" customHeight="1"/>
    <row r="32" spans="1:13">
      <c r="B32" s="136"/>
      <c r="C32" s="136"/>
    </row>
    <row r="33" spans="2:3">
      <c r="B33" s="136"/>
      <c r="C33" s="136"/>
    </row>
    <row r="34" spans="2:3">
      <c r="B34" s="136"/>
      <c r="C34" s="136"/>
    </row>
    <row r="35" spans="2:3">
      <c r="B35" s="136"/>
      <c r="C35" s="136"/>
    </row>
    <row r="36" spans="2:3">
      <c r="B36" s="136"/>
      <c r="C36" s="136"/>
    </row>
    <row r="37" spans="2:3">
      <c r="B37" s="136"/>
      <c r="C37" s="136"/>
    </row>
    <row r="38" spans="2:3">
      <c r="B38" s="136"/>
      <c r="C38" s="136"/>
    </row>
    <row r="39" spans="2:3">
      <c r="B39" s="136"/>
      <c r="C39" s="136"/>
    </row>
    <row r="40" spans="2:3">
      <c r="B40" s="136"/>
      <c r="C40" s="136"/>
    </row>
    <row r="41" spans="2:3">
      <c r="B41" s="136"/>
      <c r="C41" s="136"/>
    </row>
    <row r="42" spans="2:3">
      <c r="B42" s="136"/>
      <c r="C42" s="136"/>
    </row>
    <row r="43" spans="2:3">
      <c r="B43" s="136"/>
      <c r="C43" s="136"/>
    </row>
    <row r="44" spans="2:3">
      <c r="B44" s="136"/>
      <c r="C44" s="136"/>
    </row>
    <row r="45" spans="2:3">
      <c r="B45" s="136"/>
      <c r="C45" s="136"/>
    </row>
    <row r="46" spans="2:3">
      <c r="B46" s="136"/>
      <c r="C46" s="136"/>
    </row>
    <row r="47" spans="2:3">
      <c r="B47" s="136"/>
      <c r="C47" s="136"/>
    </row>
    <row r="48" spans="2:3">
      <c r="B48" s="136"/>
      <c r="C48" s="136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Y93"/>
  <sheetViews>
    <sheetView topLeftCell="A7" workbookViewId="0">
      <selection activeCell="O22" sqref="O22"/>
    </sheetView>
  </sheetViews>
  <sheetFormatPr defaultRowHeight="11.25"/>
  <cols>
    <col min="1" max="9" width="9.140625" style="137"/>
    <col min="10" max="10" width="4.85546875" style="137" customWidth="1"/>
    <col min="11" max="11" width="6.7109375" style="137" customWidth="1"/>
    <col min="12" max="12" width="31.42578125" style="137" customWidth="1"/>
    <col min="13" max="13" width="9" style="137" customWidth="1"/>
    <col min="14" max="14" width="7.7109375" style="137" customWidth="1"/>
    <col min="15" max="265" width="9.140625" style="137"/>
    <col min="266" max="266" width="4.85546875" style="137" customWidth="1"/>
    <col min="267" max="267" width="6.7109375" style="137" customWidth="1"/>
    <col min="268" max="268" width="31.42578125" style="137" customWidth="1"/>
    <col min="269" max="269" width="9" style="137" customWidth="1"/>
    <col min="270" max="270" width="7.7109375" style="137" customWidth="1"/>
    <col min="271" max="521" width="9.140625" style="137"/>
    <col min="522" max="522" width="4.85546875" style="137" customWidth="1"/>
    <col min="523" max="523" width="6.7109375" style="137" customWidth="1"/>
    <col min="524" max="524" width="31.42578125" style="137" customWidth="1"/>
    <col min="525" max="525" width="9" style="137" customWidth="1"/>
    <col min="526" max="526" width="7.7109375" style="137" customWidth="1"/>
    <col min="527" max="777" width="9.140625" style="137"/>
    <col min="778" max="778" width="4.85546875" style="137" customWidth="1"/>
    <col min="779" max="779" width="6.7109375" style="137" customWidth="1"/>
    <col min="780" max="780" width="31.42578125" style="137" customWidth="1"/>
    <col min="781" max="781" width="9" style="137" customWidth="1"/>
    <col min="782" max="782" width="7.7109375" style="137" customWidth="1"/>
    <col min="783" max="1033" width="9.140625" style="137"/>
    <col min="1034" max="1034" width="4.85546875" style="137" customWidth="1"/>
    <col min="1035" max="1035" width="6.7109375" style="137" customWidth="1"/>
    <col min="1036" max="1036" width="31.42578125" style="137" customWidth="1"/>
    <col min="1037" max="1037" width="9" style="137" customWidth="1"/>
    <col min="1038" max="1038" width="7.7109375" style="137" customWidth="1"/>
    <col min="1039" max="1289" width="9.140625" style="137"/>
    <col min="1290" max="1290" width="4.85546875" style="137" customWidth="1"/>
    <col min="1291" max="1291" width="6.7109375" style="137" customWidth="1"/>
    <col min="1292" max="1292" width="31.42578125" style="137" customWidth="1"/>
    <col min="1293" max="1293" width="9" style="137" customWidth="1"/>
    <col min="1294" max="1294" width="7.7109375" style="137" customWidth="1"/>
    <col min="1295" max="1545" width="9.140625" style="137"/>
    <col min="1546" max="1546" width="4.85546875" style="137" customWidth="1"/>
    <col min="1547" max="1547" width="6.7109375" style="137" customWidth="1"/>
    <col min="1548" max="1548" width="31.42578125" style="137" customWidth="1"/>
    <col min="1549" max="1549" width="9" style="137" customWidth="1"/>
    <col min="1550" max="1550" width="7.7109375" style="137" customWidth="1"/>
    <col min="1551" max="1801" width="9.140625" style="137"/>
    <col min="1802" max="1802" width="4.85546875" style="137" customWidth="1"/>
    <col min="1803" max="1803" width="6.7109375" style="137" customWidth="1"/>
    <col min="1804" max="1804" width="31.42578125" style="137" customWidth="1"/>
    <col min="1805" max="1805" width="9" style="137" customWidth="1"/>
    <col min="1806" max="1806" width="7.7109375" style="137" customWidth="1"/>
    <col min="1807" max="2057" width="9.140625" style="137"/>
    <col min="2058" max="2058" width="4.85546875" style="137" customWidth="1"/>
    <col min="2059" max="2059" width="6.7109375" style="137" customWidth="1"/>
    <col min="2060" max="2060" width="31.42578125" style="137" customWidth="1"/>
    <col min="2061" max="2061" width="9" style="137" customWidth="1"/>
    <col min="2062" max="2062" width="7.7109375" style="137" customWidth="1"/>
    <col min="2063" max="2313" width="9.140625" style="137"/>
    <col min="2314" max="2314" width="4.85546875" style="137" customWidth="1"/>
    <col min="2315" max="2315" width="6.7109375" style="137" customWidth="1"/>
    <col min="2316" max="2316" width="31.42578125" style="137" customWidth="1"/>
    <col min="2317" max="2317" width="9" style="137" customWidth="1"/>
    <col min="2318" max="2318" width="7.7109375" style="137" customWidth="1"/>
    <col min="2319" max="2569" width="9.140625" style="137"/>
    <col min="2570" max="2570" width="4.85546875" style="137" customWidth="1"/>
    <col min="2571" max="2571" width="6.7109375" style="137" customWidth="1"/>
    <col min="2572" max="2572" width="31.42578125" style="137" customWidth="1"/>
    <col min="2573" max="2573" width="9" style="137" customWidth="1"/>
    <col min="2574" max="2574" width="7.7109375" style="137" customWidth="1"/>
    <col min="2575" max="2825" width="9.140625" style="137"/>
    <col min="2826" max="2826" width="4.85546875" style="137" customWidth="1"/>
    <col min="2827" max="2827" width="6.7109375" style="137" customWidth="1"/>
    <col min="2828" max="2828" width="31.42578125" style="137" customWidth="1"/>
    <col min="2829" max="2829" width="9" style="137" customWidth="1"/>
    <col min="2830" max="2830" width="7.7109375" style="137" customWidth="1"/>
    <col min="2831" max="3081" width="9.140625" style="137"/>
    <col min="3082" max="3082" width="4.85546875" style="137" customWidth="1"/>
    <col min="3083" max="3083" width="6.7109375" style="137" customWidth="1"/>
    <col min="3084" max="3084" width="31.42578125" style="137" customWidth="1"/>
    <col min="3085" max="3085" width="9" style="137" customWidth="1"/>
    <col min="3086" max="3086" width="7.7109375" style="137" customWidth="1"/>
    <col min="3087" max="3337" width="9.140625" style="137"/>
    <col min="3338" max="3338" width="4.85546875" style="137" customWidth="1"/>
    <col min="3339" max="3339" width="6.7109375" style="137" customWidth="1"/>
    <col min="3340" max="3340" width="31.42578125" style="137" customWidth="1"/>
    <col min="3341" max="3341" width="9" style="137" customWidth="1"/>
    <col min="3342" max="3342" width="7.7109375" style="137" customWidth="1"/>
    <col min="3343" max="3593" width="9.140625" style="137"/>
    <col min="3594" max="3594" width="4.85546875" style="137" customWidth="1"/>
    <col min="3595" max="3595" width="6.7109375" style="137" customWidth="1"/>
    <col min="3596" max="3596" width="31.42578125" style="137" customWidth="1"/>
    <col min="3597" max="3597" width="9" style="137" customWidth="1"/>
    <col min="3598" max="3598" width="7.7109375" style="137" customWidth="1"/>
    <col min="3599" max="3849" width="9.140625" style="137"/>
    <col min="3850" max="3850" width="4.85546875" style="137" customWidth="1"/>
    <col min="3851" max="3851" width="6.7109375" style="137" customWidth="1"/>
    <col min="3852" max="3852" width="31.42578125" style="137" customWidth="1"/>
    <col min="3853" max="3853" width="9" style="137" customWidth="1"/>
    <col min="3854" max="3854" width="7.7109375" style="137" customWidth="1"/>
    <col min="3855" max="4105" width="9.140625" style="137"/>
    <col min="4106" max="4106" width="4.85546875" style="137" customWidth="1"/>
    <col min="4107" max="4107" width="6.7109375" style="137" customWidth="1"/>
    <col min="4108" max="4108" width="31.42578125" style="137" customWidth="1"/>
    <col min="4109" max="4109" width="9" style="137" customWidth="1"/>
    <col min="4110" max="4110" width="7.7109375" style="137" customWidth="1"/>
    <col min="4111" max="4361" width="9.140625" style="137"/>
    <col min="4362" max="4362" width="4.85546875" style="137" customWidth="1"/>
    <col min="4363" max="4363" width="6.7109375" style="137" customWidth="1"/>
    <col min="4364" max="4364" width="31.42578125" style="137" customWidth="1"/>
    <col min="4365" max="4365" width="9" style="137" customWidth="1"/>
    <col min="4366" max="4366" width="7.7109375" style="137" customWidth="1"/>
    <col min="4367" max="4617" width="9.140625" style="137"/>
    <col min="4618" max="4618" width="4.85546875" style="137" customWidth="1"/>
    <col min="4619" max="4619" width="6.7109375" style="137" customWidth="1"/>
    <col min="4620" max="4620" width="31.42578125" style="137" customWidth="1"/>
    <col min="4621" max="4621" width="9" style="137" customWidth="1"/>
    <col min="4622" max="4622" width="7.7109375" style="137" customWidth="1"/>
    <col min="4623" max="4873" width="9.140625" style="137"/>
    <col min="4874" max="4874" width="4.85546875" style="137" customWidth="1"/>
    <col min="4875" max="4875" width="6.7109375" style="137" customWidth="1"/>
    <col min="4876" max="4876" width="31.42578125" style="137" customWidth="1"/>
    <col min="4877" max="4877" width="9" style="137" customWidth="1"/>
    <col min="4878" max="4878" width="7.7109375" style="137" customWidth="1"/>
    <col min="4879" max="5129" width="9.140625" style="137"/>
    <col min="5130" max="5130" width="4.85546875" style="137" customWidth="1"/>
    <col min="5131" max="5131" width="6.7109375" style="137" customWidth="1"/>
    <col min="5132" max="5132" width="31.42578125" style="137" customWidth="1"/>
    <col min="5133" max="5133" width="9" style="137" customWidth="1"/>
    <col min="5134" max="5134" width="7.7109375" style="137" customWidth="1"/>
    <col min="5135" max="5385" width="9.140625" style="137"/>
    <col min="5386" max="5386" width="4.85546875" style="137" customWidth="1"/>
    <col min="5387" max="5387" width="6.7109375" style="137" customWidth="1"/>
    <col min="5388" max="5388" width="31.42578125" style="137" customWidth="1"/>
    <col min="5389" max="5389" width="9" style="137" customWidth="1"/>
    <col min="5390" max="5390" width="7.7109375" style="137" customWidth="1"/>
    <col min="5391" max="5641" width="9.140625" style="137"/>
    <col min="5642" max="5642" width="4.85546875" style="137" customWidth="1"/>
    <col min="5643" max="5643" width="6.7109375" style="137" customWidth="1"/>
    <col min="5644" max="5644" width="31.42578125" style="137" customWidth="1"/>
    <col min="5645" max="5645" width="9" style="137" customWidth="1"/>
    <col min="5646" max="5646" width="7.7109375" style="137" customWidth="1"/>
    <col min="5647" max="5897" width="9.140625" style="137"/>
    <col min="5898" max="5898" width="4.85546875" style="137" customWidth="1"/>
    <col min="5899" max="5899" width="6.7109375" style="137" customWidth="1"/>
    <col min="5900" max="5900" width="31.42578125" style="137" customWidth="1"/>
    <col min="5901" max="5901" width="9" style="137" customWidth="1"/>
    <col min="5902" max="5902" width="7.7109375" style="137" customWidth="1"/>
    <col min="5903" max="6153" width="9.140625" style="137"/>
    <col min="6154" max="6154" width="4.85546875" style="137" customWidth="1"/>
    <col min="6155" max="6155" width="6.7109375" style="137" customWidth="1"/>
    <col min="6156" max="6156" width="31.42578125" style="137" customWidth="1"/>
    <col min="6157" max="6157" width="9" style="137" customWidth="1"/>
    <col min="6158" max="6158" width="7.7109375" style="137" customWidth="1"/>
    <col min="6159" max="6409" width="9.140625" style="137"/>
    <col min="6410" max="6410" width="4.85546875" style="137" customWidth="1"/>
    <col min="6411" max="6411" width="6.7109375" style="137" customWidth="1"/>
    <col min="6412" max="6412" width="31.42578125" style="137" customWidth="1"/>
    <col min="6413" max="6413" width="9" style="137" customWidth="1"/>
    <col min="6414" max="6414" width="7.7109375" style="137" customWidth="1"/>
    <col min="6415" max="6665" width="9.140625" style="137"/>
    <col min="6666" max="6666" width="4.85546875" style="137" customWidth="1"/>
    <col min="6667" max="6667" width="6.7109375" style="137" customWidth="1"/>
    <col min="6668" max="6668" width="31.42578125" style="137" customWidth="1"/>
    <col min="6669" max="6669" width="9" style="137" customWidth="1"/>
    <col min="6670" max="6670" width="7.7109375" style="137" customWidth="1"/>
    <col min="6671" max="6921" width="9.140625" style="137"/>
    <col min="6922" max="6922" width="4.85546875" style="137" customWidth="1"/>
    <col min="6923" max="6923" width="6.7109375" style="137" customWidth="1"/>
    <col min="6924" max="6924" width="31.42578125" style="137" customWidth="1"/>
    <col min="6925" max="6925" width="9" style="137" customWidth="1"/>
    <col min="6926" max="6926" width="7.7109375" style="137" customWidth="1"/>
    <col min="6927" max="7177" width="9.140625" style="137"/>
    <col min="7178" max="7178" width="4.85546875" style="137" customWidth="1"/>
    <col min="7179" max="7179" width="6.7109375" style="137" customWidth="1"/>
    <col min="7180" max="7180" width="31.42578125" style="137" customWidth="1"/>
    <col min="7181" max="7181" width="9" style="137" customWidth="1"/>
    <col min="7182" max="7182" width="7.7109375" style="137" customWidth="1"/>
    <col min="7183" max="7433" width="9.140625" style="137"/>
    <col min="7434" max="7434" width="4.85546875" style="137" customWidth="1"/>
    <col min="7435" max="7435" width="6.7109375" style="137" customWidth="1"/>
    <col min="7436" max="7436" width="31.42578125" style="137" customWidth="1"/>
    <col min="7437" max="7437" width="9" style="137" customWidth="1"/>
    <col min="7438" max="7438" width="7.7109375" style="137" customWidth="1"/>
    <col min="7439" max="7689" width="9.140625" style="137"/>
    <col min="7690" max="7690" width="4.85546875" style="137" customWidth="1"/>
    <col min="7691" max="7691" width="6.7109375" style="137" customWidth="1"/>
    <col min="7692" max="7692" width="31.42578125" style="137" customWidth="1"/>
    <col min="7693" max="7693" width="9" style="137" customWidth="1"/>
    <col min="7694" max="7694" width="7.7109375" style="137" customWidth="1"/>
    <col min="7695" max="7945" width="9.140625" style="137"/>
    <col min="7946" max="7946" width="4.85546875" style="137" customWidth="1"/>
    <col min="7947" max="7947" width="6.7109375" style="137" customWidth="1"/>
    <col min="7948" max="7948" width="31.42578125" style="137" customWidth="1"/>
    <col min="7949" max="7949" width="9" style="137" customWidth="1"/>
    <col min="7950" max="7950" width="7.7109375" style="137" customWidth="1"/>
    <col min="7951" max="8201" width="9.140625" style="137"/>
    <col min="8202" max="8202" width="4.85546875" style="137" customWidth="1"/>
    <col min="8203" max="8203" width="6.7109375" style="137" customWidth="1"/>
    <col min="8204" max="8204" width="31.42578125" style="137" customWidth="1"/>
    <col min="8205" max="8205" width="9" style="137" customWidth="1"/>
    <col min="8206" max="8206" width="7.7109375" style="137" customWidth="1"/>
    <col min="8207" max="8457" width="9.140625" style="137"/>
    <col min="8458" max="8458" width="4.85546875" style="137" customWidth="1"/>
    <col min="8459" max="8459" width="6.7109375" style="137" customWidth="1"/>
    <col min="8460" max="8460" width="31.42578125" style="137" customWidth="1"/>
    <col min="8461" max="8461" width="9" style="137" customWidth="1"/>
    <col min="8462" max="8462" width="7.7109375" style="137" customWidth="1"/>
    <col min="8463" max="8713" width="9.140625" style="137"/>
    <col min="8714" max="8714" width="4.85546875" style="137" customWidth="1"/>
    <col min="8715" max="8715" width="6.7109375" style="137" customWidth="1"/>
    <col min="8716" max="8716" width="31.42578125" style="137" customWidth="1"/>
    <col min="8717" max="8717" width="9" style="137" customWidth="1"/>
    <col min="8718" max="8718" width="7.7109375" style="137" customWidth="1"/>
    <col min="8719" max="8969" width="9.140625" style="137"/>
    <col min="8970" max="8970" width="4.85546875" style="137" customWidth="1"/>
    <col min="8971" max="8971" width="6.7109375" style="137" customWidth="1"/>
    <col min="8972" max="8972" width="31.42578125" style="137" customWidth="1"/>
    <col min="8973" max="8973" width="9" style="137" customWidth="1"/>
    <col min="8974" max="8974" width="7.7109375" style="137" customWidth="1"/>
    <col min="8975" max="9225" width="9.140625" style="137"/>
    <col min="9226" max="9226" width="4.85546875" style="137" customWidth="1"/>
    <col min="9227" max="9227" width="6.7109375" style="137" customWidth="1"/>
    <col min="9228" max="9228" width="31.42578125" style="137" customWidth="1"/>
    <col min="9229" max="9229" width="9" style="137" customWidth="1"/>
    <col min="9230" max="9230" width="7.7109375" style="137" customWidth="1"/>
    <col min="9231" max="9481" width="9.140625" style="137"/>
    <col min="9482" max="9482" width="4.85546875" style="137" customWidth="1"/>
    <col min="9483" max="9483" width="6.7109375" style="137" customWidth="1"/>
    <col min="9484" max="9484" width="31.42578125" style="137" customWidth="1"/>
    <col min="9485" max="9485" width="9" style="137" customWidth="1"/>
    <col min="9486" max="9486" width="7.7109375" style="137" customWidth="1"/>
    <col min="9487" max="9737" width="9.140625" style="137"/>
    <col min="9738" max="9738" width="4.85546875" style="137" customWidth="1"/>
    <col min="9739" max="9739" width="6.7109375" style="137" customWidth="1"/>
    <col min="9740" max="9740" width="31.42578125" style="137" customWidth="1"/>
    <col min="9741" max="9741" width="9" style="137" customWidth="1"/>
    <col min="9742" max="9742" width="7.7109375" style="137" customWidth="1"/>
    <col min="9743" max="9993" width="9.140625" style="137"/>
    <col min="9994" max="9994" width="4.85546875" style="137" customWidth="1"/>
    <col min="9995" max="9995" width="6.7109375" style="137" customWidth="1"/>
    <col min="9996" max="9996" width="31.42578125" style="137" customWidth="1"/>
    <col min="9997" max="9997" width="9" style="137" customWidth="1"/>
    <col min="9998" max="9998" width="7.7109375" style="137" customWidth="1"/>
    <col min="9999" max="10249" width="9.140625" style="137"/>
    <col min="10250" max="10250" width="4.85546875" style="137" customWidth="1"/>
    <col min="10251" max="10251" width="6.7109375" style="137" customWidth="1"/>
    <col min="10252" max="10252" width="31.42578125" style="137" customWidth="1"/>
    <col min="10253" max="10253" width="9" style="137" customWidth="1"/>
    <col min="10254" max="10254" width="7.7109375" style="137" customWidth="1"/>
    <col min="10255" max="10505" width="9.140625" style="137"/>
    <col min="10506" max="10506" width="4.85546875" style="137" customWidth="1"/>
    <col min="10507" max="10507" width="6.7109375" style="137" customWidth="1"/>
    <col min="10508" max="10508" width="31.42578125" style="137" customWidth="1"/>
    <col min="10509" max="10509" width="9" style="137" customWidth="1"/>
    <col min="10510" max="10510" width="7.7109375" style="137" customWidth="1"/>
    <col min="10511" max="10761" width="9.140625" style="137"/>
    <col min="10762" max="10762" width="4.85546875" style="137" customWidth="1"/>
    <col min="10763" max="10763" width="6.7109375" style="137" customWidth="1"/>
    <col min="10764" max="10764" width="31.42578125" style="137" customWidth="1"/>
    <col min="10765" max="10765" width="9" style="137" customWidth="1"/>
    <col min="10766" max="10766" width="7.7109375" style="137" customWidth="1"/>
    <col min="10767" max="11017" width="9.140625" style="137"/>
    <col min="11018" max="11018" width="4.85546875" style="137" customWidth="1"/>
    <col min="11019" max="11019" width="6.7109375" style="137" customWidth="1"/>
    <col min="11020" max="11020" width="31.42578125" style="137" customWidth="1"/>
    <col min="11021" max="11021" width="9" style="137" customWidth="1"/>
    <col min="11022" max="11022" width="7.7109375" style="137" customWidth="1"/>
    <col min="11023" max="11273" width="9.140625" style="137"/>
    <col min="11274" max="11274" width="4.85546875" style="137" customWidth="1"/>
    <col min="11275" max="11275" width="6.7109375" style="137" customWidth="1"/>
    <col min="11276" max="11276" width="31.42578125" style="137" customWidth="1"/>
    <col min="11277" max="11277" width="9" style="137" customWidth="1"/>
    <col min="11278" max="11278" width="7.7109375" style="137" customWidth="1"/>
    <col min="11279" max="11529" width="9.140625" style="137"/>
    <col min="11530" max="11530" width="4.85546875" style="137" customWidth="1"/>
    <col min="11531" max="11531" width="6.7109375" style="137" customWidth="1"/>
    <col min="11532" max="11532" width="31.42578125" style="137" customWidth="1"/>
    <col min="11533" max="11533" width="9" style="137" customWidth="1"/>
    <col min="11534" max="11534" width="7.7109375" style="137" customWidth="1"/>
    <col min="11535" max="11785" width="9.140625" style="137"/>
    <col min="11786" max="11786" width="4.85546875" style="137" customWidth="1"/>
    <col min="11787" max="11787" width="6.7109375" style="137" customWidth="1"/>
    <col min="11788" max="11788" width="31.42578125" style="137" customWidth="1"/>
    <col min="11789" max="11789" width="9" style="137" customWidth="1"/>
    <col min="11790" max="11790" width="7.7109375" style="137" customWidth="1"/>
    <col min="11791" max="12041" width="9.140625" style="137"/>
    <col min="12042" max="12042" width="4.85546875" style="137" customWidth="1"/>
    <col min="12043" max="12043" width="6.7109375" style="137" customWidth="1"/>
    <col min="12044" max="12044" width="31.42578125" style="137" customWidth="1"/>
    <col min="12045" max="12045" width="9" style="137" customWidth="1"/>
    <col min="12046" max="12046" width="7.7109375" style="137" customWidth="1"/>
    <col min="12047" max="12297" width="9.140625" style="137"/>
    <col min="12298" max="12298" width="4.85546875" style="137" customWidth="1"/>
    <col min="12299" max="12299" width="6.7109375" style="137" customWidth="1"/>
    <col min="12300" max="12300" width="31.42578125" style="137" customWidth="1"/>
    <col min="12301" max="12301" width="9" style="137" customWidth="1"/>
    <col min="12302" max="12302" width="7.7109375" style="137" customWidth="1"/>
    <col min="12303" max="12553" width="9.140625" style="137"/>
    <col min="12554" max="12554" width="4.85546875" style="137" customWidth="1"/>
    <col min="12555" max="12555" width="6.7109375" style="137" customWidth="1"/>
    <col min="12556" max="12556" width="31.42578125" style="137" customWidth="1"/>
    <col min="12557" max="12557" width="9" style="137" customWidth="1"/>
    <col min="12558" max="12558" width="7.7109375" style="137" customWidth="1"/>
    <col min="12559" max="12809" width="9.140625" style="137"/>
    <col min="12810" max="12810" width="4.85546875" style="137" customWidth="1"/>
    <col min="12811" max="12811" width="6.7109375" style="137" customWidth="1"/>
    <col min="12812" max="12812" width="31.42578125" style="137" customWidth="1"/>
    <col min="12813" max="12813" width="9" style="137" customWidth="1"/>
    <col min="12814" max="12814" width="7.7109375" style="137" customWidth="1"/>
    <col min="12815" max="13065" width="9.140625" style="137"/>
    <col min="13066" max="13066" width="4.85546875" style="137" customWidth="1"/>
    <col min="13067" max="13067" width="6.7109375" style="137" customWidth="1"/>
    <col min="13068" max="13068" width="31.42578125" style="137" customWidth="1"/>
    <col min="13069" max="13069" width="9" style="137" customWidth="1"/>
    <col min="13070" max="13070" width="7.7109375" style="137" customWidth="1"/>
    <col min="13071" max="13321" width="9.140625" style="137"/>
    <col min="13322" max="13322" width="4.85546875" style="137" customWidth="1"/>
    <col min="13323" max="13323" width="6.7109375" style="137" customWidth="1"/>
    <col min="13324" max="13324" width="31.42578125" style="137" customWidth="1"/>
    <col min="13325" max="13325" width="9" style="137" customWidth="1"/>
    <col min="13326" max="13326" width="7.7109375" style="137" customWidth="1"/>
    <col min="13327" max="13577" width="9.140625" style="137"/>
    <col min="13578" max="13578" width="4.85546875" style="137" customWidth="1"/>
    <col min="13579" max="13579" width="6.7109375" style="137" customWidth="1"/>
    <col min="13580" max="13580" width="31.42578125" style="137" customWidth="1"/>
    <col min="13581" max="13581" width="9" style="137" customWidth="1"/>
    <col min="13582" max="13582" width="7.7109375" style="137" customWidth="1"/>
    <col min="13583" max="13833" width="9.140625" style="137"/>
    <col min="13834" max="13834" width="4.85546875" style="137" customWidth="1"/>
    <col min="13835" max="13835" width="6.7109375" style="137" customWidth="1"/>
    <col min="13836" max="13836" width="31.42578125" style="137" customWidth="1"/>
    <col min="13837" max="13837" width="9" style="137" customWidth="1"/>
    <col min="13838" max="13838" width="7.7109375" style="137" customWidth="1"/>
    <col min="13839" max="14089" width="9.140625" style="137"/>
    <col min="14090" max="14090" width="4.85546875" style="137" customWidth="1"/>
    <col min="14091" max="14091" width="6.7109375" style="137" customWidth="1"/>
    <col min="14092" max="14092" width="31.42578125" style="137" customWidth="1"/>
    <col min="14093" max="14093" width="9" style="137" customWidth="1"/>
    <col min="14094" max="14094" width="7.7109375" style="137" customWidth="1"/>
    <col min="14095" max="14345" width="9.140625" style="137"/>
    <col min="14346" max="14346" width="4.85546875" style="137" customWidth="1"/>
    <col min="14347" max="14347" width="6.7109375" style="137" customWidth="1"/>
    <col min="14348" max="14348" width="31.42578125" style="137" customWidth="1"/>
    <col min="14349" max="14349" width="9" style="137" customWidth="1"/>
    <col min="14350" max="14350" width="7.7109375" style="137" customWidth="1"/>
    <col min="14351" max="14601" width="9.140625" style="137"/>
    <col min="14602" max="14602" width="4.85546875" style="137" customWidth="1"/>
    <col min="14603" max="14603" width="6.7109375" style="137" customWidth="1"/>
    <col min="14604" max="14604" width="31.42578125" style="137" customWidth="1"/>
    <col min="14605" max="14605" width="9" style="137" customWidth="1"/>
    <col min="14606" max="14606" width="7.7109375" style="137" customWidth="1"/>
    <col min="14607" max="14857" width="9.140625" style="137"/>
    <col min="14858" max="14858" width="4.85546875" style="137" customWidth="1"/>
    <col min="14859" max="14859" width="6.7109375" style="137" customWidth="1"/>
    <col min="14860" max="14860" width="31.42578125" style="137" customWidth="1"/>
    <col min="14861" max="14861" width="9" style="137" customWidth="1"/>
    <col min="14862" max="14862" width="7.7109375" style="137" customWidth="1"/>
    <col min="14863" max="15113" width="9.140625" style="137"/>
    <col min="15114" max="15114" width="4.85546875" style="137" customWidth="1"/>
    <col min="15115" max="15115" width="6.7109375" style="137" customWidth="1"/>
    <col min="15116" max="15116" width="31.42578125" style="137" customWidth="1"/>
    <col min="15117" max="15117" width="9" style="137" customWidth="1"/>
    <col min="15118" max="15118" width="7.7109375" style="137" customWidth="1"/>
    <col min="15119" max="15369" width="9.140625" style="137"/>
    <col min="15370" max="15370" width="4.85546875" style="137" customWidth="1"/>
    <col min="15371" max="15371" width="6.7109375" style="137" customWidth="1"/>
    <col min="15372" max="15372" width="31.42578125" style="137" customWidth="1"/>
    <col min="15373" max="15373" width="9" style="137" customWidth="1"/>
    <col min="15374" max="15374" width="7.7109375" style="137" customWidth="1"/>
    <col min="15375" max="15625" width="9.140625" style="137"/>
    <col min="15626" max="15626" width="4.85546875" style="137" customWidth="1"/>
    <col min="15627" max="15627" width="6.7109375" style="137" customWidth="1"/>
    <col min="15628" max="15628" width="31.42578125" style="137" customWidth="1"/>
    <col min="15629" max="15629" width="9" style="137" customWidth="1"/>
    <col min="15630" max="15630" width="7.7109375" style="137" customWidth="1"/>
    <col min="15631" max="15881" width="9.140625" style="137"/>
    <col min="15882" max="15882" width="4.85546875" style="137" customWidth="1"/>
    <col min="15883" max="15883" width="6.7109375" style="137" customWidth="1"/>
    <col min="15884" max="15884" width="31.42578125" style="137" customWidth="1"/>
    <col min="15885" max="15885" width="9" style="137" customWidth="1"/>
    <col min="15886" max="15886" width="7.7109375" style="137" customWidth="1"/>
    <col min="15887" max="16137" width="9.140625" style="137"/>
    <col min="16138" max="16138" width="4.85546875" style="137" customWidth="1"/>
    <col min="16139" max="16139" width="6.7109375" style="137" customWidth="1"/>
    <col min="16140" max="16140" width="31.42578125" style="137" customWidth="1"/>
    <col min="16141" max="16141" width="9" style="137" customWidth="1"/>
    <col min="16142" max="16142" width="7.7109375" style="137" customWidth="1"/>
    <col min="16143" max="16384" width="9.140625" style="137"/>
  </cols>
  <sheetData>
    <row r="1" spans="10:25">
      <c r="J1" s="138" t="s">
        <v>149</v>
      </c>
      <c r="K1" s="138"/>
      <c r="L1" s="138"/>
      <c r="M1" s="138"/>
      <c r="N1" s="138"/>
    </row>
    <row r="2" spans="10:25">
      <c r="M2" s="137" t="s">
        <v>150</v>
      </c>
    </row>
    <row r="3" spans="10:25" ht="15">
      <c r="J3" s="139" t="s">
        <v>151</v>
      </c>
      <c r="K3" s="140"/>
      <c r="L3" s="141"/>
      <c r="M3" s="142" t="s">
        <v>152</v>
      </c>
      <c r="N3" s="143"/>
      <c r="U3" s="144"/>
      <c r="V3" s="144"/>
      <c r="W3" s="145"/>
      <c r="X3" s="145"/>
      <c r="Y3" s="145"/>
    </row>
    <row r="4" spans="10:25" ht="22.5" customHeight="1">
      <c r="J4" s="146"/>
      <c r="K4" s="147"/>
      <c r="L4" s="148"/>
      <c r="M4" s="149" t="s">
        <v>153</v>
      </c>
      <c r="N4" s="149" t="s">
        <v>154</v>
      </c>
      <c r="U4" s="144"/>
      <c r="V4" s="144"/>
      <c r="W4" s="145"/>
      <c r="X4" s="145"/>
      <c r="Y4" s="145"/>
    </row>
    <row r="5" spans="10:25" ht="12">
      <c r="J5" s="142" t="s">
        <v>155</v>
      </c>
      <c r="K5" s="150"/>
      <c r="L5" s="150"/>
      <c r="M5" s="150"/>
      <c r="N5" s="143"/>
      <c r="U5" s="151"/>
      <c r="V5" s="151"/>
      <c r="W5" s="151"/>
      <c r="X5" s="152"/>
      <c r="Y5" s="152"/>
    </row>
    <row r="6" spans="10:25" ht="12">
      <c r="J6" s="153" t="s">
        <v>156</v>
      </c>
      <c r="K6" s="154" t="s">
        <v>157</v>
      </c>
      <c r="L6" s="155"/>
      <c r="M6" s="156">
        <v>1035</v>
      </c>
      <c r="N6" s="157">
        <v>1101</v>
      </c>
      <c r="P6" s="158"/>
      <c r="Q6" s="158"/>
      <c r="U6" s="159"/>
      <c r="V6" s="159"/>
      <c r="W6" s="159"/>
      <c r="X6" s="152"/>
      <c r="Y6" s="152"/>
    </row>
    <row r="7" spans="10:25" ht="15">
      <c r="J7" s="160"/>
      <c r="K7" s="154" t="s">
        <v>158</v>
      </c>
      <c r="L7" s="155"/>
      <c r="M7" s="161">
        <f>SUM(M8:M12)</f>
        <v>464</v>
      </c>
      <c r="N7" s="162">
        <f>SUM(N8:N12)</f>
        <v>123.6</v>
      </c>
      <c r="P7" s="163"/>
      <c r="Q7" s="164"/>
      <c r="U7" s="144"/>
      <c r="V7" s="144"/>
      <c r="W7" s="144"/>
      <c r="X7" s="144"/>
      <c r="Y7" s="144"/>
    </row>
    <row r="8" spans="10:25" ht="15">
      <c r="J8" s="160"/>
      <c r="K8" s="165" t="s">
        <v>159</v>
      </c>
      <c r="L8" s="166"/>
      <c r="M8" s="167">
        <v>0</v>
      </c>
      <c r="N8" s="168">
        <v>0</v>
      </c>
      <c r="P8" s="169"/>
      <c r="Q8" s="169"/>
      <c r="U8" s="144"/>
      <c r="V8" s="144"/>
      <c r="W8" s="144"/>
      <c r="X8" s="144"/>
      <c r="Y8" s="144"/>
    </row>
    <row r="9" spans="10:25" ht="19.5" customHeight="1">
      <c r="J9" s="160"/>
      <c r="K9" s="170" t="s">
        <v>160</v>
      </c>
      <c r="L9" s="171"/>
      <c r="M9" s="167">
        <v>432</v>
      </c>
      <c r="N9" s="168">
        <v>74.2</v>
      </c>
      <c r="P9" s="169"/>
      <c r="Q9" s="169"/>
      <c r="U9" s="172"/>
      <c r="V9" s="172"/>
      <c r="W9" s="173"/>
      <c r="X9" s="174"/>
      <c r="Y9" s="174"/>
    </row>
    <row r="10" spans="10:25" ht="21" customHeight="1">
      <c r="J10" s="160"/>
      <c r="K10" s="170" t="s">
        <v>161</v>
      </c>
      <c r="L10" s="171"/>
      <c r="M10" s="167">
        <v>13</v>
      </c>
      <c r="N10" s="168">
        <v>19.399999999999999</v>
      </c>
      <c r="P10" s="169"/>
      <c r="Q10" s="169"/>
      <c r="U10" s="172"/>
      <c r="V10" s="172"/>
      <c r="W10" s="173"/>
      <c r="X10" s="175"/>
      <c r="Y10" s="175"/>
    </row>
    <row r="11" spans="10:25" ht="19.5" customHeight="1">
      <c r="J11" s="160"/>
      <c r="K11" s="170" t="s">
        <v>162</v>
      </c>
      <c r="L11" s="171"/>
      <c r="M11" s="167">
        <v>2</v>
      </c>
      <c r="N11" s="168">
        <v>7.2</v>
      </c>
      <c r="P11" s="176"/>
      <c r="Q11" s="176"/>
      <c r="U11" s="177"/>
      <c r="V11" s="177"/>
      <c r="W11" s="175"/>
      <c r="X11" s="175"/>
      <c r="Y11" s="175"/>
    </row>
    <row r="12" spans="10:25" ht="19.5" customHeight="1">
      <c r="J12" s="160"/>
      <c r="K12" s="170" t="s">
        <v>163</v>
      </c>
      <c r="L12" s="171"/>
      <c r="M12" s="167">
        <v>17</v>
      </c>
      <c r="N12" s="168">
        <v>22.8</v>
      </c>
      <c r="P12" s="178"/>
      <c r="Q12" s="178"/>
      <c r="U12" s="179"/>
      <c r="V12" s="179"/>
      <c r="W12" s="180"/>
      <c r="X12" s="181"/>
      <c r="Y12" s="181"/>
    </row>
    <row r="13" spans="10:25" ht="20.25" customHeight="1">
      <c r="J13" s="160"/>
      <c r="K13" s="182" t="s">
        <v>164</v>
      </c>
      <c r="L13" s="183"/>
      <c r="M13" s="161">
        <f>SUM(M14:M20)</f>
        <v>751</v>
      </c>
      <c r="N13" s="162">
        <f>SUM(N14:N20)</f>
        <v>378.00000000000006</v>
      </c>
      <c r="P13" s="163"/>
      <c r="Q13" s="164"/>
      <c r="U13" s="179"/>
      <c r="V13" s="179"/>
      <c r="W13" s="180"/>
      <c r="X13" s="180"/>
      <c r="Y13" s="180"/>
    </row>
    <row r="14" spans="10:25" ht="20.25" customHeight="1">
      <c r="J14" s="160"/>
      <c r="K14" s="184" t="s">
        <v>165</v>
      </c>
      <c r="L14" s="185" t="s">
        <v>166</v>
      </c>
      <c r="M14" s="167">
        <v>361</v>
      </c>
      <c r="N14" s="168">
        <v>181.5</v>
      </c>
      <c r="P14" s="169"/>
      <c r="Q14" s="169"/>
      <c r="U14" s="177"/>
      <c r="V14" s="177"/>
      <c r="W14" s="180"/>
      <c r="X14" s="169"/>
      <c r="Y14" s="169"/>
    </row>
    <row r="15" spans="10:25" ht="21.75" customHeight="1">
      <c r="J15" s="160"/>
      <c r="K15" s="186"/>
      <c r="L15" s="185" t="s">
        <v>167</v>
      </c>
      <c r="M15" s="167">
        <v>0</v>
      </c>
      <c r="N15" s="168">
        <v>0</v>
      </c>
      <c r="P15" s="169"/>
      <c r="Q15" s="169"/>
      <c r="U15" s="177"/>
      <c r="V15" s="177"/>
      <c r="W15" s="180"/>
      <c r="X15" s="181"/>
      <c r="Y15" s="181"/>
    </row>
    <row r="16" spans="10:25" ht="21.75" customHeight="1">
      <c r="J16" s="160"/>
      <c r="K16" s="187"/>
      <c r="L16" s="185" t="s">
        <v>168</v>
      </c>
      <c r="M16" s="167">
        <v>138</v>
      </c>
      <c r="N16" s="168">
        <v>70.2</v>
      </c>
      <c r="P16" s="169"/>
      <c r="Q16" s="169"/>
      <c r="U16" s="188"/>
      <c r="V16" s="188"/>
      <c r="W16" s="180"/>
      <c r="X16" s="169"/>
      <c r="Y16" s="169"/>
    </row>
    <row r="17" spans="10:25" ht="21" customHeight="1">
      <c r="J17" s="160"/>
      <c r="K17" s="170" t="s">
        <v>169</v>
      </c>
      <c r="L17" s="171"/>
      <c r="M17" s="167">
        <v>202</v>
      </c>
      <c r="N17" s="168">
        <v>102.9</v>
      </c>
      <c r="P17" s="169"/>
      <c r="Q17" s="169"/>
      <c r="U17" s="189"/>
      <c r="V17" s="189"/>
      <c r="W17" s="180"/>
      <c r="X17" s="169"/>
      <c r="Y17" s="169"/>
    </row>
    <row r="18" spans="10:25" ht="22.5" customHeight="1">
      <c r="J18" s="160"/>
      <c r="K18" s="170" t="s">
        <v>170</v>
      </c>
      <c r="L18" s="171"/>
      <c r="M18" s="167">
        <v>32</v>
      </c>
      <c r="N18" s="168">
        <v>16.8</v>
      </c>
      <c r="P18" s="169"/>
      <c r="Q18" s="169"/>
      <c r="U18" s="188"/>
      <c r="V18" s="188"/>
      <c r="W18" s="180"/>
      <c r="X18" s="169"/>
      <c r="Y18" s="169"/>
    </row>
    <row r="19" spans="10:25" ht="21" customHeight="1">
      <c r="J19" s="160"/>
      <c r="K19" s="170" t="s">
        <v>171</v>
      </c>
      <c r="L19" s="190"/>
      <c r="M19" s="167">
        <v>6</v>
      </c>
      <c r="N19" s="168">
        <v>2.6</v>
      </c>
      <c r="P19" s="169"/>
      <c r="Q19" s="169"/>
      <c r="U19" s="188"/>
      <c r="V19" s="188"/>
      <c r="W19" s="180"/>
      <c r="X19" s="169"/>
      <c r="Y19" s="169"/>
    </row>
    <row r="20" spans="10:25" ht="21" customHeight="1">
      <c r="J20" s="160"/>
      <c r="K20" s="170" t="s">
        <v>172</v>
      </c>
      <c r="L20" s="171"/>
      <c r="M20" s="167">
        <v>12</v>
      </c>
      <c r="N20" s="168">
        <v>4</v>
      </c>
      <c r="P20" s="169"/>
      <c r="Q20" s="169"/>
      <c r="U20" s="188"/>
      <c r="V20" s="188"/>
      <c r="W20" s="180"/>
      <c r="X20" s="169"/>
      <c r="Y20" s="169"/>
    </row>
    <row r="21" spans="10:25" ht="21" customHeight="1">
      <c r="J21" s="160"/>
      <c r="K21" s="182" t="s">
        <v>173</v>
      </c>
      <c r="L21" s="183"/>
      <c r="M21" s="161">
        <v>125</v>
      </c>
      <c r="N21" s="162">
        <v>56.8</v>
      </c>
      <c r="P21" s="181"/>
      <c r="Q21" s="181"/>
      <c r="U21" s="188"/>
      <c r="V21" s="188"/>
      <c r="W21" s="180"/>
      <c r="X21" s="169"/>
      <c r="Y21" s="169"/>
    </row>
    <row r="22" spans="10:25" ht="21" customHeight="1">
      <c r="J22" s="160"/>
      <c r="K22" s="182" t="s">
        <v>174</v>
      </c>
      <c r="L22" s="183"/>
      <c r="M22" s="161">
        <v>908</v>
      </c>
      <c r="N22" s="191">
        <v>170.8</v>
      </c>
      <c r="P22" s="181"/>
      <c r="Q22" s="181"/>
      <c r="U22" s="192"/>
      <c r="V22" s="189"/>
      <c r="W22" s="180"/>
      <c r="X22" s="169"/>
      <c r="Y22" s="169"/>
    </row>
    <row r="23" spans="10:25" ht="21" customHeight="1">
      <c r="J23" s="193"/>
      <c r="K23" s="182" t="s">
        <v>175</v>
      </c>
      <c r="L23" s="183"/>
      <c r="M23" s="161">
        <v>301</v>
      </c>
      <c r="N23" s="194">
        <v>81.900000000000006</v>
      </c>
      <c r="P23" s="181"/>
      <c r="Q23" s="181"/>
      <c r="U23" s="195"/>
      <c r="V23" s="195"/>
      <c r="W23" s="180"/>
      <c r="X23" s="169"/>
      <c r="Y23" s="169"/>
    </row>
    <row r="24" spans="10:25" ht="21" customHeight="1">
      <c r="J24" s="153" t="s">
        <v>176</v>
      </c>
      <c r="K24" s="170" t="s">
        <v>177</v>
      </c>
      <c r="L24" s="171"/>
      <c r="M24" s="167">
        <v>1092</v>
      </c>
      <c r="N24" s="168">
        <v>399</v>
      </c>
      <c r="P24" s="169"/>
      <c r="Q24" s="169"/>
      <c r="U24" s="196"/>
      <c r="V24" s="196"/>
      <c r="W24" s="180"/>
      <c r="X24" s="169"/>
      <c r="Y24" s="181"/>
    </row>
    <row r="25" spans="10:25" ht="21" customHeight="1">
      <c r="J25" s="160"/>
      <c r="K25" s="170" t="s">
        <v>178</v>
      </c>
      <c r="L25" s="171"/>
      <c r="M25" s="167">
        <v>4513</v>
      </c>
      <c r="N25" s="168">
        <v>637.9</v>
      </c>
      <c r="P25" s="197"/>
      <c r="Q25" s="197"/>
      <c r="U25" s="188"/>
      <c r="V25" s="188"/>
      <c r="W25" s="180"/>
      <c r="X25" s="169"/>
      <c r="Y25" s="169"/>
    </row>
    <row r="26" spans="10:25" ht="21" customHeight="1">
      <c r="J26" s="160"/>
      <c r="K26" s="170" t="s">
        <v>179</v>
      </c>
      <c r="L26" s="171"/>
      <c r="M26" s="167">
        <v>46</v>
      </c>
      <c r="N26" s="168">
        <v>66</v>
      </c>
      <c r="P26" s="181"/>
      <c r="Q26" s="181"/>
      <c r="U26" s="189"/>
      <c r="V26" s="189"/>
      <c r="W26" s="180"/>
      <c r="X26" s="169"/>
      <c r="Y26" s="169"/>
    </row>
    <row r="27" spans="10:25" ht="12">
      <c r="J27" s="160"/>
      <c r="K27" s="165" t="s">
        <v>180</v>
      </c>
      <c r="L27" s="166"/>
      <c r="M27" s="167">
        <v>0</v>
      </c>
      <c r="N27" s="167">
        <v>0</v>
      </c>
      <c r="U27" s="188"/>
      <c r="V27" s="188"/>
      <c r="W27" s="180"/>
      <c r="X27" s="169"/>
      <c r="Y27" s="169"/>
    </row>
    <row r="28" spans="10:25" ht="12">
      <c r="J28" s="193"/>
      <c r="K28" s="154" t="s">
        <v>181</v>
      </c>
      <c r="L28" s="155"/>
      <c r="M28" s="167"/>
      <c r="N28" s="168">
        <f>SUM(N24:N27)</f>
        <v>1102.9000000000001</v>
      </c>
      <c r="U28" s="188"/>
      <c r="V28" s="188"/>
      <c r="W28" s="180"/>
      <c r="X28" s="169"/>
      <c r="Y28" s="169"/>
    </row>
    <row r="29" spans="10:25" ht="12">
      <c r="U29" s="188"/>
      <c r="V29" s="188"/>
      <c r="W29" s="180"/>
      <c r="X29" s="169"/>
      <c r="Y29" s="169"/>
    </row>
    <row r="30" spans="10:25" ht="12">
      <c r="U30" s="198"/>
      <c r="V30" s="198"/>
      <c r="W30" s="180"/>
      <c r="X30" s="169"/>
      <c r="Y30" s="169"/>
    </row>
    <row r="31" spans="10:25" ht="12">
      <c r="U31" s="188"/>
      <c r="V31" s="188"/>
      <c r="W31" s="180"/>
      <c r="X31" s="169"/>
      <c r="Y31" s="169"/>
    </row>
    <row r="32" spans="10:25" ht="12">
      <c r="U32" s="188"/>
      <c r="V32" s="188"/>
      <c r="W32" s="180"/>
      <c r="X32" s="169"/>
      <c r="Y32" s="169"/>
    </row>
    <row r="33" spans="21:25" ht="12">
      <c r="U33" s="199"/>
      <c r="V33" s="199"/>
      <c r="W33" s="180"/>
      <c r="X33" s="169"/>
      <c r="Y33" s="169"/>
    </row>
    <row r="34" spans="21:25" ht="12">
      <c r="U34" s="200"/>
      <c r="V34" s="200"/>
      <c r="W34" s="180"/>
      <c r="X34" s="158"/>
      <c r="Y34" s="158"/>
    </row>
    <row r="35" spans="21:25" ht="12">
      <c r="U35" s="201"/>
      <c r="V35" s="201"/>
      <c r="W35" s="180"/>
      <c r="X35" s="158"/>
      <c r="Y35" s="158"/>
    </row>
    <row r="36" spans="21:25" ht="12">
      <c r="U36" s="179"/>
      <c r="V36" s="179"/>
      <c r="W36" s="180"/>
      <c r="X36" s="181"/>
      <c r="Y36" s="181"/>
    </row>
    <row r="37" spans="21:25" ht="12">
      <c r="U37" s="189"/>
      <c r="V37" s="189"/>
      <c r="W37" s="180"/>
      <c r="X37" s="164"/>
      <c r="Y37" s="164"/>
    </row>
    <row r="38" spans="21:25" ht="12">
      <c r="U38" s="189"/>
      <c r="V38" s="189"/>
      <c r="W38" s="180"/>
      <c r="X38" s="164"/>
      <c r="Y38" s="164"/>
    </row>
    <row r="39" spans="21:25" ht="12">
      <c r="U39" s="189"/>
      <c r="V39" s="189"/>
      <c r="W39" s="180"/>
      <c r="X39" s="164"/>
      <c r="Y39" s="164"/>
    </row>
    <row r="40" spans="21:25" ht="12">
      <c r="U40" s="189"/>
      <c r="V40" s="189"/>
      <c r="W40" s="180"/>
      <c r="X40" s="164"/>
      <c r="Y40" s="164"/>
    </row>
    <row r="41" spans="21:25" ht="12">
      <c r="U41" s="189"/>
      <c r="V41" s="189"/>
      <c r="W41" s="180"/>
      <c r="X41" s="164"/>
      <c r="Y41" s="164"/>
    </row>
    <row r="42" spans="21:25" ht="12">
      <c r="U42" s="189"/>
      <c r="V42" s="189"/>
      <c r="W42" s="180"/>
      <c r="X42" s="164"/>
      <c r="Y42" s="164"/>
    </row>
    <row r="43" spans="21:25" ht="12">
      <c r="U43" s="189"/>
      <c r="V43" s="189"/>
      <c r="W43" s="180"/>
      <c r="X43" s="164"/>
      <c r="Y43" s="164"/>
    </row>
    <row r="44" spans="21:25" ht="12">
      <c r="U44" s="202"/>
      <c r="V44" s="202"/>
      <c r="W44" s="180"/>
      <c r="X44" s="169"/>
      <c r="Y44" s="169"/>
    </row>
    <row r="45" spans="21:25" ht="12">
      <c r="U45" s="189"/>
      <c r="V45" s="189"/>
      <c r="W45" s="180"/>
      <c r="X45" s="164"/>
      <c r="Y45" s="164"/>
    </row>
    <row r="46" spans="21:25" ht="12">
      <c r="U46" s="179"/>
      <c r="V46" s="179"/>
      <c r="W46" s="180"/>
      <c r="X46" s="169"/>
      <c r="Y46" s="169"/>
    </row>
    <row r="47" spans="21:25" ht="12">
      <c r="U47" s="179"/>
      <c r="V47" s="179"/>
      <c r="W47" s="180"/>
      <c r="X47" s="164"/>
      <c r="Y47" s="164"/>
    </row>
    <row r="48" spans="21:25" ht="12">
      <c r="U48" s="189"/>
      <c r="V48" s="189"/>
      <c r="W48" s="180"/>
      <c r="X48" s="169"/>
      <c r="Y48" s="169"/>
    </row>
    <row r="49" spans="21:25" ht="12">
      <c r="U49" s="189"/>
      <c r="V49" s="189"/>
      <c r="W49" s="180"/>
      <c r="X49" s="169"/>
      <c r="Y49" s="169"/>
    </row>
    <row r="50" spans="21:25" ht="12">
      <c r="U50" s="189"/>
      <c r="V50" s="189"/>
      <c r="W50" s="180"/>
      <c r="X50" s="169"/>
      <c r="Y50" s="169"/>
    </row>
    <row r="51" spans="21:25" ht="12">
      <c r="U51" s="188"/>
      <c r="V51" s="188"/>
      <c r="W51" s="180"/>
      <c r="X51" s="169"/>
      <c r="Y51" s="169"/>
    </row>
    <row r="52" spans="21:25" ht="12">
      <c r="U52" s="188"/>
      <c r="V52" s="188"/>
      <c r="W52" s="180"/>
      <c r="X52" s="169"/>
      <c r="Y52" s="169"/>
    </row>
    <row r="53" spans="21:25" ht="12">
      <c r="U53" s="189"/>
      <c r="V53" s="189"/>
      <c r="W53" s="180"/>
      <c r="X53" s="169"/>
      <c r="Y53" s="169"/>
    </row>
    <row r="54" spans="21:25" ht="12">
      <c r="U54" s="202"/>
      <c r="V54" s="202"/>
      <c r="W54" s="180"/>
      <c r="X54" s="169"/>
      <c r="Y54" s="169"/>
    </row>
    <row r="55" spans="21:25" ht="12">
      <c r="U55" s="179"/>
      <c r="V55" s="179"/>
      <c r="W55" s="180"/>
      <c r="X55" s="181"/>
      <c r="Y55" s="181"/>
    </row>
    <row r="56" spans="21:25" ht="12">
      <c r="U56" s="189"/>
      <c r="V56" s="189"/>
      <c r="W56" s="180"/>
      <c r="X56" s="169"/>
      <c r="Y56" s="169"/>
    </row>
    <row r="57" spans="21:25" ht="12">
      <c r="U57" s="189"/>
      <c r="V57" s="189"/>
      <c r="W57" s="180"/>
      <c r="X57" s="203"/>
      <c r="Y57" s="203"/>
    </row>
    <row r="58" spans="21:25" ht="12">
      <c r="U58" s="189"/>
      <c r="V58" s="189"/>
      <c r="W58" s="180"/>
      <c r="X58" s="203"/>
      <c r="Y58" s="203"/>
    </row>
    <row r="59" spans="21:25" ht="12">
      <c r="U59" s="189"/>
      <c r="V59" s="189"/>
      <c r="W59" s="180"/>
      <c r="X59" s="203"/>
      <c r="Y59" s="203"/>
    </row>
    <row r="60" spans="21:25" ht="12">
      <c r="U60" s="189"/>
      <c r="V60" s="189"/>
      <c r="W60" s="180"/>
      <c r="X60" s="204"/>
      <c r="Y60" s="204"/>
    </row>
    <row r="61" spans="21:25" ht="12">
      <c r="U61" s="189"/>
      <c r="V61" s="189"/>
      <c r="W61" s="180"/>
      <c r="X61" s="205"/>
      <c r="Y61" s="205"/>
    </row>
    <row r="62" spans="21:25" ht="12">
      <c r="U62" s="202"/>
      <c r="V62" s="202"/>
      <c r="W62" s="180"/>
      <c r="X62" s="164"/>
      <c r="Y62" s="164"/>
    </row>
    <row r="63" spans="21:25" ht="12">
      <c r="U63" s="179"/>
      <c r="V63" s="179"/>
      <c r="W63" s="180"/>
      <c r="X63" s="164"/>
      <c r="Y63" s="164"/>
    </row>
    <row r="64" spans="21:25" ht="12">
      <c r="U64" s="179"/>
      <c r="V64" s="179"/>
      <c r="W64" s="180"/>
      <c r="X64" s="164"/>
      <c r="Y64" s="164"/>
    </row>
    <row r="65" spans="21:25" ht="12">
      <c r="U65" s="206"/>
      <c r="V65" s="206"/>
      <c r="W65" s="180"/>
      <c r="X65" s="164"/>
      <c r="Y65" s="164"/>
    </row>
    <row r="66" spans="21:25" ht="12">
      <c r="U66" s="179"/>
      <c r="V66" s="179"/>
      <c r="W66" s="180"/>
      <c r="X66" s="175"/>
      <c r="Y66" s="175"/>
    </row>
    <row r="67" spans="21:25" ht="12">
      <c r="U67" s="207"/>
      <c r="V67" s="207"/>
      <c r="W67" s="180"/>
      <c r="X67" s="208"/>
      <c r="Y67" s="208"/>
    </row>
    <row r="68" spans="21:25" ht="12">
      <c r="U68" s="209"/>
      <c r="V68" s="209"/>
      <c r="W68" s="180"/>
      <c r="X68" s="208"/>
      <c r="Y68" s="208"/>
    </row>
    <row r="69" spans="21:25" ht="12">
      <c r="U69" s="209"/>
      <c r="V69" s="209"/>
      <c r="W69" s="180"/>
      <c r="X69" s="175"/>
      <c r="Y69" s="175"/>
    </row>
    <row r="70" spans="21:25" ht="12">
      <c r="U70" s="179"/>
      <c r="V70" s="179"/>
      <c r="W70" s="180"/>
      <c r="X70" s="175"/>
      <c r="Y70" s="208"/>
    </row>
    <row r="71" spans="21:25" ht="12">
      <c r="U71" s="188"/>
      <c r="V71" s="188"/>
      <c r="W71" s="180"/>
      <c r="X71" s="175"/>
      <c r="Y71" s="210"/>
    </row>
    <row r="72" spans="21:25" ht="12">
      <c r="U72" s="189"/>
      <c r="V72" s="189"/>
      <c r="W72" s="180"/>
      <c r="X72" s="175"/>
      <c r="Y72" s="210"/>
    </row>
    <row r="73" spans="21:25" ht="12">
      <c r="U73" s="188"/>
      <c r="V73" s="188"/>
      <c r="W73" s="180"/>
      <c r="X73" s="175"/>
      <c r="Y73" s="210"/>
    </row>
    <row r="74" spans="21:25" ht="12">
      <c r="U74" s="188"/>
      <c r="V74" s="188"/>
      <c r="W74" s="180"/>
      <c r="X74" s="175"/>
      <c r="Y74" s="210"/>
    </row>
    <row r="75" spans="21:25" ht="12">
      <c r="U75" s="188"/>
      <c r="V75" s="188"/>
      <c r="W75" s="180"/>
      <c r="X75" s="175"/>
      <c r="Y75" s="175"/>
    </row>
    <row r="76" spans="21:25" ht="12">
      <c r="U76" s="211"/>
      <c r="V76" s="181"/>
      <c r="W76" s="180"/>
      <c r="X76" s="175"/>
      <c r="Y76" s="175"/>
    </row>
    <row r="77" spans="21:25" ht="12">
      <c r="U77" s="211"/>
      <c r="V77" s="169"/>
      <c r="W77" s="180"/>
      <c r="X77" s="175"/>
      <c r="Y77" s="175"/>
    </row>
    <row r="78" spans="21:25" ht="12">
      <c r="U78" s="211"/>
      <c r="V78" s="169"/>
      <c r="W78" s="180"/>
      <c r="X78" s="175"/>
      <c r="Y78" s="175"/>
    </row>
    <row r="79" spans="21:25" ht="12">
      <c r="U79" s="211"/>
      <c r="V79" s="169"/>
      <c r="W79" s="180"/>
      <c r="X79" s="175"/>
      <c r="Y79" s="175"/>
    </row>
    <row r="80" spans="21:25" ht="12">
      <c r="U80" s="211"/>
      <c r="V80" s="169"/>
      <c r="W80" s="180"/>
      <c r="X80" s="175"/>
      <c r="Y80" s="175"/>
    </row>
    <row r="81" spans="21:25" ht="12">
      <c r="U81" s="211"/>
      <c r="V81" s="169"/>
      <c r="W81" s="180"/>
      <c r="X81" s="175"/>
      <c r="Y81" s="175"/>
    </row>
    <row r="82" spans="21:25" ht="12">
      <c r="U82" s="211"/>
      <c r="V82" s="169"/>
      <c r="W82" s="180"/>
      <c r="X82" s="175"/>
      <c r="Y82" s="175"/>
    </row>
    <row r="83" spans="21:25" ht="12">
      <c r="U83" s="211"/>
      <c r="V83" s="169"/>
      <c r="W83" s="180"/>
      <c r="X83" s="175"/>
      <c r="Y83" s="175"/>
    </row>
    <row r="84" spans="21:25" ht="12">
      <c r="U84" s="211"/>
      <c r="V84" s="169"/>
      <c r="W84" s="180"/>
      <c r="X84" s="175"/>
      <c r="Y84" s="175"/>
    </row>
    <row r="85" spans="21:25" ht="12">
      <c r="U85" s="211"/>
      <c r="V85" s="169"/>
      <c r="W85" s="180"/>
      <c r="X85" s="175"/>
      <c r="Y85" s="175"/>
    </row>
    <row r="86" spans="21:25" ht="12">
      <c r="U86" s="212"/>
      <c r="V86" s="212"/>
      <c r="W86" s="180"/>
      <c r="X86" s="180"/>
      <c r="Y86" s="180"/>
    </row>
    <row r="87" spans="21:25" ht="12">
      <c r="U87" s="213"/>
      <c r="V87" s="213"/>
      <c r="W87" s="180"/>
      <c r="X87" s="175"/>
      <c r="Y87" s="175"/>
    </row>
    <row r="88" spans="21:25" ht="12">
      <c r="U88" s="188"/>
      <c r="V88" s="188"/>
      <c r="W88" s="180"/>
      <c r="X88" s="175"/>
      <c r="Y88" s="175"/>
    </row>
    <row r="89" spans="21:25" ht="12">
      <c r="U89" s="189"/>
      <c r="V89" s="189"/>
      <c r="W89" s="180"/>
      <c r="X89" s="175"/>
      <c r="Y89" s="175"/>
    </row>
    <row r="90" spans="21:25" ht="12">
      <c r="U90" s="188"/>
      <c r="V90" s="188"/>
      <c r="W90" s="180"/>
      <c r="X90" s="175"/>
      <c r="Y90" s="175"/>
    </row>
    <row r="91" spans="21:25" ht="12">
      <c r="U91" s="188"/>
      <c r="V91" s="188"/>
      <c r="W91" s="180"/>
      <c r="X91" s="175"/>
      <c r="Y91" s="175"/>
    </row>
    <row r="92" spans="21:25" ht="12">
      <c r="U92" s="188"/>
      <c r="V92" s="188"/>
      <c r="W92" s="180"/>
      <c r="X92" s="175"/>
      <c r="Y92" s="175"/>
    </row>
    <row r="93" spans="21:25" ht="12">
      <c r="U93" s="199"/>
      <c r="V93" s="199"/>
      <c r="W93" s="180"/>
      <c r="X93" s="175"/>
      <c r="Y93" s="175"/>
    </row>
  </sheetData>
  <mergeCells count="107">
    <mergeCell ref="U91:V91"/>
    <mergeCell ref="U92:V92"/>
    <mergeCell ref="U93:V93"/>
    <mergeCell ref="U76:U85"/>
    <mergeCell ref="U86:V86"/>
    <mergeCell ref="U87:V87"/>
    <mergeCell ref="U88:V88"/>
    <mergeCell ref="U89:V89"/>
    <mergeCell ref="U90:V90"/>
    <mergeCell ref="U70:V70"/>
    <mergeCell ref="U71:V71"/>
    <mergeCell ref="U72:V72"/>
    <mergeCell ref="U73:V73"/>
    <mergeCell ref="U74:V74"/>
    <mergeCell ref="U75:V75"/>
    <mergeCell ref="U64:V64"/>
    <mergeCell ref="U65:V65"/>
    <mergeCell ref="U66:V66"/>
    <mergeCell ref="U67:V67"/>
    <mergeCell ref="U68:V68"/>
    <mergeCell ref="U69:V69"/>
    <mergeCell ref="U58:V58"/>
    <mergeCell ref="U59:V59"/>
    <mergeCell ref="U60:V60"/>
    <mergeCell ref="U61:V61"/>
    <mergeCell ref="U62:V62"/>
    <mergeCell ref="U63:V63"/>
    <mergeCell ref="U52:V52"/>
    <mergeCell ref="U53:V53"/>
    <mergeCell ref="U54:V54"/>
    <mergeCell ref="U55:V55"/>
    <mergeCell ref="U56:V56"/>
    <mergeCell ref="U57:V57"/>
    <mergeCell ref="U46:V46"/>
    <mergeCell ref="U47:V47"/>
    <mergeCell ref="U48:V48"/>
    <mergeCell ref="U49:V49"/>
    <mergeCell ref="U50:V50"/>
    <mergeCell ref="U51:V51"/>
    <mergeCell ref="U40:V40"/>
    <mergeCell ref="U41:V41"/>
    <mergeCell ref="U42:V42"/>
    <mergeCell ref="U43:V43"/>
    <mergeCell ref="U44:V44"/>
    <mergeCell ref="U45:V45"/>
    <mergeCell ref="U34:V34"/>
    <mergeCell ref="U35:V35"/>
    <mergeCell ref="U36:V36"/>
    <mergeCell ref="U37:V37"/>
    <mergeCell ref="U38:V38"/>
    <mergeCell ref="U39:V39"/>
    <mergeCell ref="U28:V28"/>
    <mergeCell ref="U29:V29"/>
    <mergeCell ref="U30:V30"/>
    <mergeCell ref="U31:V31"/>
    <mergeCell ref="U32:V32"/>
    <mergeCell ref="U33:V33"/>
    <mergeCell ref="J24:J28"/>
    <mergeCell ref="K24:L24"/>
    <mergeCell ref="U24:V24"/>
    <mergeCell ref="K25:L25"/>
    <mergeCell ref="U25:V25"/>
    <mergeCell ref="K26:L26"/>
    <mergeCell ref="U26:V26"/>
    <mergeCell ref="K27:L27"/>
    <mergeCell ref="U27:V27"/>
    <mergeCell ref="K28:L28"/>
    <mergeCell ref="K21:L21"/>
    <mergeCell ref="U21:V21"/>
    <mergeCell ref="K22:L22"/>
    <mergeCell ref="U22:V22"/>
    <mergeCell ref="K23:L23"/>
    <mergeCell ref="U23:V23"/>
    <mergeCell ref="K18:L18"/>
    <mergeCell ref="U18:V18"/>
    <mergeCell ref="K19:L19"/>
    <mergeCell ref="U19:V19"/>
    <mergeCell ref="K20:L20"/>
    <mergeCell ref="U20:V20"/>
    <mergeCell ref="K14:K16"/>
    <mergeCell ref="U14:V14"/>
    <mergeCell ref="U15:V15"/>
    <mergeCell ref="U16:V16"/>
    <mergeCell ref="K17:L17"/>
    <mergeCell ref="U17:V17"/>
    <mergeCell ref="X9:Y9"/>
    <mergeCell ref="K10:L10"/>
    <mergeCell ref="K11:L11"/>
    <mergeCell ref="U11:V11"/>
    <mergeCell ref="K12:L12"/>
    <mergeCell ref="U12:V12"/>
    <mergeCell ref="J6:J23"/>
    <mergeCell ref="K6:L6"/>
    <mergeCell ref="U6:W6"/>
    <mergeCell ref="K7:L7"/>
    <mergeCell ref="K8:L8"/>
    <mergeCell ref="K9:L9"/>
    <mergeCell ref="U9:V10"/>
    <mergeCell ref="W9:W10"/>
    <mergeCell ref="K13:L13"/>
    <mergeCell ref="U13:V13"/>
    <mergeCell ref="J1:N1"/>
    <mergeCell ref="J3:L4"/>
    <mergeCell ref="M3:N3"/>
    <mergeCell ref="W3:Y4"/>
    <mergeCell ref="J5:N5"/>
    <mergeCell ref="U5:W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K19" sqref="K19"/>
    </sheetView>
  </sheetViews>
  <sheetFormatPr defaultRowHeight="15"/>
  <cols>
    <col min="1" max="1" width="19.5703125" customWidth="1"/>
    <col min="2" max="7" width="11.85546875" customWidth="1"/>
  </cols>
  <sheetData>
    <row r="1" spans="1:7">
      <c r="A1" s="214" t="s">
        <v>182</v>
      </c>
      <c r="B1" s="214"/>
      <c r="C1" s="214"/>
      <c r="D1" s="214"/>
      <c r="E1" s="214"/>
      <c r="F1" s="214"/>
      <c r="G1" s="214"/>
    </row>
    <row r="2" spans="1:7">
      <c r="A2" s="42"/>
      <c r="B2" s="215"/>
      <c r="C2" s="216"/>
      <c r="D2" s="216"/>
      <c r="E2" s="216"/>
      <c r="F2" s="217"/>
      <c r="G2" s="217"/>
    </row>
    <row r="3" spans="1:7">
      <c r="A3" s="42" t="s">
        <v>183</v>
      </c>
      <c r="B3" s="215"/>
      <c r="C3" s="216"/>
      <c r="D3" s="216"/>
      <c r="E3" s="216"/>
      <c r="F3" s="217"/>
      <c r="G3" s="217" t="s">
        <v>184</v>
      </c>
    </row>
    <row r="4" spans="1:7" ht="15" customHeight="1">
      <c r="A4" s="62" t="s">
        <v>48</v>
      </c>
      <c r="B4" s="218" t="s">
        <v>185</v>
      </c>
      <c r="C4" s="219"/>
      <c r="D4" s="220"/>
      <c r="E4" s="221" t="s">
        <v>186</v>
      </c>
      <c r="F4" s="222"/>
      <c r="G4" s="223"/>
    </row>
    <row r="5" spans="1:7">
      <c r="A5" s="224"/>
      <c r="B5" s="225" t="s">
        <v>9</v>
      </c>
      <c r="C5" s="226" t="s">
        <v>10</v>
      </c>
      <c r="D5" s="227" t="s">
        <v>11</v>
      </c>
      <c r="E5" s="225" t="s">
        <v>187</v>
      </c>
      <c r="F5" s="226" t="s">
        <v>188</v>
      </c>
      <c r="G5" s="226" t="s">
        <v>11</v>
      </c>
    </row>
    <row r="6" spans="1:7">
      <c r="A6" s="228" t="s">
        <v>51</v>
      </c>
      <c r="B6" s="229">
        <v>240091.9</v>
      </c>
      <c r="C6" s="229">
        <v>143887.29999999999</v>
      </c>
      <c r="D6" s="229">
        <v>59.900373714846502</v>
      </c>
      <c r="E6" s="229">
        <v>598344.69999999995</v>
      </c>
      <c r="F6" s="229">
        <v>598344.69999999995</v>
      </c>
      <c r="G6" s="229">
        <v>100</v>
      </c>
    </row>
    <row r="7" spans="1:7">
      <c r="A7" s="47" t="s">
        <v>189</v>
      </c>
      <c r="B7" s="227">
        <v>256104.1</v>
      </c>
      <c r="C7" s="227">
        <v>150148.1</v>
      </c>
      <c r="D7" s="227">
        <v>58.6</v>
      </c>
      <c r="E7" s="227">
        <v>642501.19999999995</v>
      </c>
      <c r="F7" s="227">
        <v>642501.19999999995</v>
      </c>
      <c r="G7" s="227">
        <v>100</v>
      </c>
    </row>
    <row r="8" spans="1:7">
      <c r="A8" s="47" t="s">
        <v>53</v>
      </c>
      <c r="B8" s="227">
        <v>336304.4</v>
      </c>
      <c r="C8" s="227">
        <v>209697.4</v>
      </c>
      <c r="D8" s="227">
        <v>62.4</v>
      </c>
      <c r="E8" s="227">
        <v>486654</v>
      </c>
      <c r="F8" s="227">
        <v>486654</v>
      </c>
      <c r="G8" s="227">
        <v>100</v>
      </c>
    </row>
    <row r="9" spans="1:7">
      <c r="A9" s="47" t="s">
        <v>54</v>
      </c>
      <c r="B9" s="227">
        <v>178176.9</v>
      </c>
      <c r="C9" s="227">
        <v>113959.3</v>
      </c>
      <c r="D9" s="227">
        <v>64</v>
      </c>
      <c r="E9" s="227">
        <v>298434.09999999998</v>
      </c>
      <c r="F9" s="227">
        <v>267451.7</v>
      </c>
      <c r="G9" s="227">
        <v>100</v>
      </c>
    </row>
    <row r="10" spans="1:7">
      <c r="A10" s="47" t="s">
        <v>55</v>
      </c>
      <c r="B10" s="227">
        <v>253079.6</v>
      </c>
      <c r="C10" s="227">
        <v>152720.6</v>
      </c>
      <c r="D10" s="227">
        <v>60.3</v>
      </c>
      <c r="E10" s="227">
        <v>318463.5</v>
      </c>
      <c r="F10" s="227">
        <v>318463.5</v>
      </c>
      <c r="G10" s="227">
        <v>100</v>
      </c>
    </row>
    <row r="11" spans="1:7">
      <c r="A11" s="47" t="s">
        <v>56</v>
      </c>
      <c r="B11" s="227">
        <v>242972.5</v>
      </c>
      <c r="C11" s="227">
        <v>161174.39999999999</v>
      </c>
      <c r="D11" s="227">
        <v>66.3</v>
      </c>
      <c r="E11" s="227">
        <v>380102</v>
      </c>
      <c r="F11" s="227">
        <v>380102</v>
      </c>
      <c r="G11" s="227">
        <v>100</v>
      </c>
    </row>
    <row r="12" spans="1:7">
      <c r="A12" s="47" t="s">
        <v>57</v>
      </c>
      <c r="B12" s="227">
        <v>284041.5</v>
      </c>
      <c r="C12" s="227">
        <v>238543.2</v>
      </c>
      <c r="D12" s="227">
        <v>84</v>
      </c>
      <c r="E12" s="227">
        <v>588052.30000000005</v>
      </c>
      <c r="F12" s="227">
        <v>588052.30000000005</v>
      </c>
      <c r="G12" s="227">
        <v>100</v>
      </c>
    </row>
    <row r="13" spans="1:7">
      <c r="A13" s="47" t="s">
        <v>58</v>
      </c>
      <c r="B13" s="227">
        <v>347865.5</v>
      </c>
      <c r="C13" s="227">
        <v>183310.2</v>
      </c>
      <c r="D13" s="227">
        <v>52.7</v>
      </c>
      <c r="E13" s="227">
        <v>638025</v>
      </c>
      <c r="F13" s="227">
        <v>638025</v>
      </c>
      <c r="G13" s="227">
        <v>100</v>
      </c>
    </row>
    <row r="14" spans="1:7">
      <c r="A14" s="47" t="s">
        <v>59</v>
      </c>
      <c r="B14" s="227">
        <v>366788.8</v>
      </c>
      <c r="C14" s="227">
        <v>216678.5</v>
      </c>
      <c r="D14" s="227">
        <v>59.1</v>
      </c>
      <c r="E14" s="227">
        <v>576568.30000000005</v>
      </c>
      <c r="F14" s="227">
        <v>576568.30000000005</v>
      </c>
      <c r="G14" s="227">
        <v>100</v>
      </c>
    </row>
    <row r="15" spans="1:7">
      <c r="A15" s="47" t="s">
        <v>60</v>
      </c>
      <c r="B15" s="227">
        <v>245550.8</v>
      </c>
      <c r="C15" s="227">
        <v>160038.70000000001</v>
      </c>
      <c r="D15" s="227">
        <v>65.2</v>
      </c>
      <c r="E15" s="227">
        <v>507957.3</v>
      </c>
      <c r="F15" s="227">
        <v>507957.3</v>
      </c>
      <c r="G15" s="227">
        <v>100</v>
      </c>
    </row>
    <row r="16" spans="1:7">
      <c r="A16" s="47" t="s">
        <v>61</v>
      </c>
      <c r="B16" s="227">
        <v>327060.8</v>
      </c>
      <c r="C16" s="227">
        <v>201510.1</v>
      </c>
      <c r="D16" s="227">
        <v>61.6</v>
      </c>
      <c r="E16" s="227">
        <v>703097.6</v>
      </c>
      <c r="F16" s="227">
        <v>703097.6</v>
      </c>
      <c r="G16" s="227">
        <v>100</v>
      </c>
    </row>
    <row r="17" spans="1:7">
      <c r="A17" s="47" t="s">
        <v>62</v>
      </c>
      <c r="B17" s="227">
        <v>279482</v>
      </c>
      <c r="C17" s="227">
        <v>153162</v>
      </c>
      <c r="D17" s="227">
        <v>54.8</v>
      </c>
      <c r="E17" s="227">
        <v>526340.69999999995</v>
      </c>
      <c r="F17" s="227">
        <v>526340.69999999995</v>
      </c>
      <c r="G17" s="227">
        <v>100</v>
      </c>
    </row>
    <row r="18" spans="1:7">
      <c r="A18" s="47" t="s">
        <v>63</v>
      </c>
      <c r="B18" s="227">
        <v>672401.4</v>
      </c>
      <c r="C18" s="227">
        <v>437287.6</v>
      </c>
      <c r="D18" s="227">
        <v>65</v>
      </c>
      <c r="E18" s="227">
        <v>1750336.6</v>
      </c>
      <c r="F18" s="227">
        <v>1750336.6</v>
      </c>
      <c r="G18" s="227">
        <v>100</v>
      </c>
    </row>
    <row r="19" spans="1:7">
      <c r="A19" s="47" t="s">
        <v>65</v>
      </c>
      <c r="B19" s="227">
        <v>321096.40000000002</v>
      </c>
      <c r="C19" s="227">
        <v>195171.3</v>
      </c>
      <c r="D19" s="227">
        <v>60.8</v>
      </c>
      <c r="E19" s="227">
        <v>791065.8</v>
      </c>
      <c r="F19" s="227">
        <v>791065.8</v>
      </c>
      <c r="G19" s="227">
        <v>100</v>
      </c>
    </row>
    <row r="20" spans="1:7">
      <c r="A20" s="47" t="s">
        <v>64</v>
      </c>
      <c r="B20" s="227">
        <v>3520207.6</v>
      </c>
      <c r="C20" s="227">
        <v>3782796.1</v>
      </c>
      <c r="D20" s="227">
        <v>107.5</v>
      </c>
      <c r="E20" s="227">
        <v>5345861.8</v>
      </c>
      <c r="F20" s="227">
        <v>5345861.8</v>
      </c>
      <c r="G20" s="227">
        <v>100</v>
      </c>
    </row>
    <row r="21" spans="1:7">
      <c r="A21" s="230" t="s">
        <v>67</v>
      </c>
      <c r="B21" s="231">
        <f>SUM(B6:B20)</f>
        <v>7871224.1999999993</v>
      </c>
      <c r="C21" s="231">
        <v>6500084.7999999998</v>
      </c>
      <c r="D21" s="231">
        <v>82.6</v>
      </c>
      <c r="E21" s="231">
        <v>14151804.6</v>
      </c>
      <c r="F21" s="231">
        <v>14151804.6</v>
      </c>
      <c r="G21" s="231">
        <v>100</v>
      </c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K13" sqref="K13"/>
    </sheetView>
  </sheetViews>
  <sheetFormatPr defaultRowHeight="14.25"/>
  <cols>
    <col min="1" max="1" width="3.85546875" style="233" customWidth="1"/>
    <col min="2" max="2" width="32.7109375" style="233" customWidth="1"/>
    <col min="3" max="3" width="9.85546875" style="233" customWidth="1"/>
    <col min="4" max="4" width="11.28515625" style="233" customWidth="1"/>
    <col min="5" max="5" width="11.140625" style="233" customWidth="1"/>
    <col min="6" max="6" width="7.85546875" style="233" customWidth="1"/>
    <col min="7" max="7" width="10" style="233" customWidth="1"/>
    <col min="8" max="16384" width="9.140625" style="233"/>
  </cols>
  <sheetData>
    <row r="2" spans="1:7">
      <c r="A2" s="232" t="s">
        <v>190</v>
      </c>
      <c r="B2" s="232"/>
      <c r="C2" s="232"/>
      <c r="D2" s="232"/>
      <c r="E2" s="232"/>
      <c r="F2" s="232"/>
      <c r="G2" s="232"/>
    </row>
    <row r="3" spans="1:7">
      <c r="A3" s="234"/>
      <c r="B3" s="234"/>
      <c r="C3" s="235"/>
      <c r="D3" s="235"/>
      <c r="E3" s="234"/>
      <c r="F3" s="236" t="s">
        <v>183</v>
      </c>
      <c r="G3" s="236"/>
    </row>
    <row r="4" spans="1:7">
      <c r="A4" s="237"/>
      <c r="B4" s="237"/>
      <c r="C4" s="238" t="s">
        <v>191</v>
      </c>
      <c r="D4" s="238" t="s">
        <v>192</v>
      </c>
      <c r="E4" s="238"/>
      <c r="F4" s="238"/>
      <c r="G4" s="237" t="s">
        <v>193</v>
      </c>
    </row>
    <row r="5" spans="1:7">
      <c r="A5" s="237"/>
      <c r="B5" s="237"/>
      <c r="C5" s="238"/>
      <c r="D5" s="239" t="s">
        <v>194</v>
      </c>
      <c r="E5" s="240" t="s">
        <v>195</v>
      </c>
      <c r="F5" s="241" t="s">
        <v>196</v>
      </c>
      <c r="G5" s="237"/>
    </row>
    <row r="6" spans="1:7">
      <c r="A6" s="242" t="s">
        <v>197</v>
      </c>
      <c r="B6" s="242"/>
      <c r="C6" s="243">
        <f t="shared" ref="C6:D6" si="0">C8+C9+C10+C11+C12</f>
        <v>14887.300000000001</v>
      </c>
      <c r="D6" s="243">
        <f t="shared" si="0"/>
        <v>7871.2</v>
      </c>
      <c r="E6" s="243">
        <f>E8+E9+E10+E11+E12</f>
        <v>17354.099999999999</v>
      </c>
      <c r="F6" s="244">
        <f t="shared" ref="F6:F19" si="1">E6/D6*100</f>
        <v>220.47591218619775</v>
      </c>
      <c r="G6" s="244">
        <f t="shared" ref="G6" si="2">E6/C6*100</f>
        <v>116.56982797417932</v>
      </c>
    </row>
    <row r="7" spans="1:7">
      <c r="A7" s="245" t="s">
        <v>198</v>
      </c>
      <c r="B7" s="245"/>
      <c r="C7" s="245"/>
      <c r="D7" s="245"/>
      <c r="E7" s="245"/>
      <c r="F7" s="244"/>
      <c r="G7" s="244"/>
    </row>
    <row r="8" spans="1:7">
      <c r="A8" s="246"/>
      <c r="B8" s="246" t="s">
        <v>199</v>
      </c>
      <c r="C8" s="243">
        <v>12674.1</v>
      </c>
      <c r="D8" s="247">
        <v>5163.6000000000004</v>
      </c>
      <c r="E8" s="247">
        <v>14370.8</v>
      </c>
      <c r="F8" s="244">
        <f>E8/D8*100</f>
        <v>278.30970640638316</v>
      </c>
      <c r="G8" s="244">
        <f>E8/C8*100</f>
        <v>113.38714386031354</v>
      </c>
    </row>
    <row r="9" spans="1:7">
      <c r="A9" s="246"/>
      <c r="B9" s="246" t="s">
        <v>200</v>
      </c>
      <c r="C9" s="243">
        <v>450.2</v>
      </c>
      <c r="D9" s="247">
        <v>558.79999999999995</v>
      </c>
      <c r="E9" s="247">
        <v>636.20000000000005</v>
      </c>
      <c r="F9" s="244">
        <f t="shared" si="1"/>
        <v>113.85110952040087</v>
      </c>
      <c r="G9" s="244">
        <f t="shared" ref="G9:G13" si="3">E9/C9*100</f>
        <v>141.31497112394493</v>
      </c>
    </row>
    <row r="10" spans="1:7">
      <c r="A10" s="246"/>
      <c r="B10" s="246" t="s">
        <v>201</v>
      </c>
      <c r="C10" s="243">
        <v>1362.6</v>
      </c>
      <c r="D10" s="247">
        <v>1638.6</v>
      </c>
      <c r="E10" s="247">
        <v>1693.7</v>
      </c>
      <c r="F10" s="244">
        <f t="shared" si="1"/>
        <v>103.36262663249116</v>
      </c>
      <c r="G10" s="244">
        <f t="shared" si="3"/>
        <v>124.29913400851316</v>
      </c>
    </row>
    <row r="11" spans="1:7">
      <c r="A11" s="246"/>
      <c r="B11" s="246" t="s">
        <v>202</v>
      </c>
      <c r="C11" s="243">
        <v>305.8</v>
      </c>
      <c r="D11" s="247">
        <v>388.2</v>
      </c>
      <c r="E11" s="247">
        <v>385.1</v>
      </c>
      <c r="F11" s="244">
        <f t="shared" si="1"/>
        <v>99.201442555383835</v>
      </c>
      <c r="G11" s="244">
        <f t="shared" si="3"/>
        <v>125.93198168737739</v>
      </c>
    </row>
    <row r="12" spans="1:7">
      <c r="A12" s="246"/>
      <c r="B12" s="246" t="s">
        <v>203</v>
      </c>
      <c r="C12" s="243">
        <v>94.6</v>
      </c>
      <c r="D12" s="247">
        <v>122</v>
      </c>
      <c r="E12" s="247">
        <v>268.3</v>
      </c>
      <c r="F12" s="244">
        <f t="shared" si="1"/>
        <v>219.91803278688528</v>
      </c>
      <c r="G12" s="244">
        <f t="shared" si="3"/>
        <v>283.61522198731507</v>
      </c>
    </row>
    <row r="13" spans="1:7">
      <c r="A13" s="246" t="s">
        <v>204</v>
      </c>
      <c r="B13" s="246"/>
      <c r="C13" s="247">
        <f t="shared" ref="C13:D13" si="4">C15+C16+C17+C18+C19</f>
        <v>13955.400000000001</v>
      </c>
      <c r="D13" s="247">
        <f t="shared" si="4"/>
        <v>16711.3</v>
      </c>
      <c r="E13" s="247">
        <f>E15+E16+E17+E18+E19</f>
        <v>17342.899999999998</v>
      </c>
      <c r="F13" s="244">
        <f t="shared" si="1"/>
        <v>103.77947855642589</v>
      </c>
      <c r="G13" s="244">
        <f t="shared" si="3"/>
        <v>124.2737578285108</v>
      </c>
    </row>
    <row r="14" spans="1:7">
      <c r="A14" s="248" t="s">
        <v>198</v>
      </c>
      <c r="B14" s="248"/>
      <c r="C14" s="248"/>
      <c r="D14" s="248"/>
      <c r="E14" s="248"/>
      <c r="F14" s="244"/>
      <c r="G14" s="244"/>
    </row>
    <row r="15" spans="1:7">
      <c r="A15" s="246"/>
      <c r="B15" s="246" t="s">
        <v>199</v>
      </c>
      <c r="C15" s="243">
        <v>11847.1</v>
      </c>
      <c r="D15" s="247">
        <v>13989.9</v>
      </c>
      <c r="E15" s="247">
        <v>14449</v>
      </c>
      <c r="F15" s="244">
        <f t="shared" si="1"/>
        <v>103.28165319266043</v>
      </c>
      <c r="G15" s="244">
        <f>E15/C15*100</f>
        <v>121.9623367744005</v>
      </c>
    </row>
    <row r="16" spans="1:7">
      <c r="A16" s="246"/>
      <c r="B16" s="246" t="s">
        <v>200</v>
      </c>
      <c r="C16" s="243">
        <v>420</v>
      </c>
      <c r="D16" s="247">
        <v>561.79999999999995</v>
      </c>
      <c r="E16" s="247">
        <v>653.79999999999995</v>
      </c>
      <c r="F16" s="244">
        <f t="shared" si="1"/>
        <v>116.37593449626202</v>
      </c>
      <c r="G16" s="244">
        <f t="shared" ref="G16:G19" si="5">E16/C16*100</f>
        <v>155.66666666666666</v>
      </c>
    </row>
    <row r="17" spans="1:7">
      <c r="A17" s="246"/>
      <c r="B17" s="246" t="s">
        <v>201</v>
      </c>
      <c r="C17" s="243">
        <v>1314.9</v>
      </c>
      <c r="D17" s="247">
        <v>1912.9</v>
      </c>
      <c r="E17" s="247">
        <v>1629.5</v>
      </c>
      <c r="F17" s="244">
        <f t="shared" si="1"/>
        <v>85.184797950755396</v>
      </c>
      <c r="G17" s="244">
        <f t="shared" si="5"/>
        <v>123.92577382310441</v>
      </c>
    </row>
    <row r="18" spans="1:7">
      <c r="A18" s="242"/>
      <c r="B18" s="242" t="s">
        <v>202</v>
      </c>
      <c r="C18" s="243">
        <v>258.2</v>
      </c>
      <c r="D18" s="243">
        <v>118.7</v>
      </c>
      <c r="E18" s="243">
        <v>380.8</v>
      </c>
      <c r="F18" s="244">
        <f t="shared" si="1"/>
        <v>320.80876158382478</v>
      </c>
      <c r="G18" s="244">
        <f t="shared" si="5"/>
        <v>147.48257164988382</v>
      </c>
    </row>
    <row r="19" spans="1:7">
      <c r="A19" s="249"/>
      <c r="B19" s="249" t="s">
        <v>203</v>
      </c>
      <c r="C19" s="250">
        <v>115.2</v>
      </c>
      <c r="D19" s="250">
        <v>128</v>
      </c>
      <c r="E19" s="250">
        <v>229.8</v>
      </c>
      <c r="F19" s="250">
        <f t="shared" si="1"/>
        <v>179.53125</v>
      </c>
      <c r="G19" s="250">
        <f t="shared" si="5"/>
        <v>199.47916666666669</v>
      </c>
    </row>
    <row r="20" spans="1:7">
      <c r="A20" s="251"/>
      <c r="B20" s="251"/>
      <c r="C20" s="251"/>
      <c r="D20" s="251"/>
      <c r="E20" s="251"/>
      <c r="F20" s="251"/>
      <c r="G20" s="244"/>
    </row>
    <row r="21" spans="1:7">
      <c r="A21" s="233" t="s">
        <v>205</v>
      </c>
    </row>
  </sheetData>
  <mergeCells count="9">
    <mergeCell ref="A7:E7"/>
    <mergeCell ref="A14:E14"/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TO1A-2</vt:lpstr>
      <vt:lpstr>TOSUM1302</vt:lpstr>
      <vt:lpstr>ONT-2012-2</vt:lpstr>
      <vt:lpstr>ZR-1-1</vt:lpstr>
      <vt:lpstr>AX-3CGP-2-shab</vt:lpstr>
      <vt:lpstr>AX-3CGP-2-ah3</vt:lpstr>
      <vt:lpstr>Niigmiin halamj</vt:lpstr>
      <vt:lpstr>daatgal2014-10-nd2014</vt:lpstr>
      <vt:lpstr>daatgal2014-10-nds2014</vt:lpstr>
      <vt:lpstr>daatgal2014-10-ndt14</vt:lpstr>
      <vt:lpstr>CPI</vt:lpstr>
      <vt:lpstr>Une_02</vt:lpstr>
      <vt:lpstr>ХАА une</vt:lpstr>
      <vt:lpstr>HUMAN-hvnam</vt:lpstr>
      <vt:lpstr>HUMAN-mend</vt:lpstr>
      <vt:lpstr>HUMAN-h-ovchin</vt:lpstr>
      <vt:lpstr>AY12013-02-GOLNER</vt:lpstr>
      <vt:lpstr>AY12013-02-NB</vt:lpstr>
      <vt:lpstr>GEMT2013-2-2014sum</vt:lpstr>
      <vt:lpstr>GEMT2013-2-gemt2014</vt:lpstr>
      <vt:lpstr>хаа8 10sar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2021-02-02T03:58:30Z</dcterms:created>
  <dcterms:modified xsi:type="dcterms:W3CDTF">2021-02-02T05:03:36Z</dcterms:modified>
</cp:coreProperties>
</file>