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activeTab="3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AX-3CGP-2-shab" sheetId="6" r:id="rId6"/>
    <sheet name="Niigmiin halamj" sheetId="7" r:id="rId7"/>
    <sheet name="daatgal2014-10-nd2014" sheetId="8" r:id="rId8"/>
    <sheet name="daatgal2014-10-nds2014" sheetId="9" r:id="rId9"/>
    <sheet name="daatgal2014-10-ndt14" sheetId="10" r:id="rId10"/>
    <sheet name="CPI" sheetId="11" r:id="rId11"/>
    <sheet name="Une_02" sheetId="12" r:id="rId12"/>
    <sheet name="ХАА une" sheetId="13" r:id="rId13"/>
    <sheet name="HUMAN-hvnam" sheetId="14" r:id="rId14"/>
    <sheet name="HUMAN-mend" sheetId="15" r:id="rId15"/>
    <sheet name="HUMAN-h-ovchin" sheetId="16" r:id="rId16"/>
    <sheet name="AY12013-02-GOLNER" sheetId="17" r:id="rId17"/>
    <sheet name="AY12013-02-NB" sheetId="18" r:id="rId18"/>
    <sheet name="GEMT2013-2-2014sum" sheetId="19" r:id="rId19"/>
    <sheet name="GEMT2013-2-gemt2014" sheetId="20" r:id="rId20"/>
  </sheets>
  <externalReferences>
    <externalReference r:id="rId2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0" l="1"/>
  <c r="L6" i="20"/>
  <c r="M6" i="20"/>
  <c r="N6" i="20"/>
  <c r="N7" i="20"/>
  <c r="N9" i="20"/>
  <c r="N13" i="20"/>
  <c r="N14" i="20"/>
  <c r="N15" i="20"/>
  <c r="N16" i="20"/>
  <c r="N18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L35" i="20"/>
  <c r="M35" i="20"/>
  <c r="N35" i="20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B21" i="19"/>
  <c r="D20" i="19"/>
  <c r="D19" i="19"/>
  <c r="C19" i="19" s="1"/>
  <c r="D18" i="19"/>
  <c r="C18" i="19"/>
  <c r="D17" i="19"/>
  <c r="C17" i="19" s="1"/>
  <c r="D16" i="19"/>
  <c r="C16" i="19"/>
  <c r="D15" i="19"/>
  <c r="C15" i="19" s="1"/>
  <c r="D14" i="19"/>
  <c r="C14" i="19"/>
  <c r="D13" i="19"/>
  <c r="C13" i="19" s="1"/>
  <c r="D12" i="19"/>
  <c r="C12" i="19"/>
  <c r="D11" i="19"/>
  <c r="C11" i="19" s="1"/>
  <c r="D10" i="19"/>
  <c r="C10" i="19"/>
  <c r="D9" i="19"/>
  <c r="C9" i="19" s="1"/>
  <c r="D8" i="19"/>
  <c r="C8" i="19"/>
  <c r="D7" i="19"/>
  <c r="C7" i="19" s="1"/>
  <c r="D6" i="19"/>
  <c r="C6" i="19"/>
  <c r="D5" i="19"/>
  <c r="D21" i="19" s="1"/>
  <c r="C21" i="19" s="1"/>
  <c r="E15" i="18"/>
  <c r="E14" i="18"/>
  <c r="D13" i="18"/>
  <c r="E13" i="18" s="1"/>
  <c r="C13" i="18"/>
  <c r="E12" i="18"/>
  <c r="E11" i="18"/>
  <c r="E10" i="18"/>
  <c r="D9" i="18"/>
  <c r="E9" i="18" s="1"/>
  <c r="C9" i="18"/>
  <c r="E8" i="18"/>
  <c r="E7" i="18"/>
  <c r="D6" i="18"/>
  <c r="E6" i="18" s="1"/>
  <c r="C6" i="18"/>
  <c r="C5" i="18" s="1"/>
  <c r="M23" i="17"/>
  <c r="M22" i="17"/>
  <c r="M21" i="17"/>
  <c r="M20" i="17"/>
  <c r="M19" i="17"/>
  <c r="M18" i="17"/>
  <c r="M17" i="17"/>
  <c r="M16" i="17"/>
  <c r="M15" i="17"/>
  <c r="M14" i="17"/>
  <c r="M13" i="17"/>
  <c r="M12" i="17"/>
  <c r="M10" i="17"/>
  <c r="M9" i="17"/>
  <c r="M8" i="17"/>
  <c r="M7" i="17"/>
  <c r="M6" i="17"/>
  <c r="M5" i="17"/>
  <c r="I22" i="16"/>
  <c r="D21" i="16"/>
  <c r="J19" i="16"/>
  <c r="F19" i="16"/>
  <c r="D19" i="16"/>
  <c r="J18" i="16"/>
  <c r="I18" i="16"/>
  <c r="D18" i="16"/>
  <c r="J17" i="16"/>
  <c r="I17" i="16"/>
  <c r="D17" i="16"/>
  <c r="J16" i="16"/>
  <c r="I16" i="16"/>
  <c r="D16" i="16"/>
  <c r="J15" i="16"/>
  <c r="I15" i="16"/>
  <c r="D15" i="16"/>
  <c r="J14" i="16"/>
  <c r="I13" i="16"/>
  <c r="I12" i="16"/>
  <c r="F12" i="16"/>
  <c r="I11" i="16"/>
  <c r="D11" i="16"/>
  <c r="J10" i="16"/>
  <c r="I10" i="16"/>
  <c r="D10" i="16"/>
  <c r="J9" i="16"/>
  <c r="I9" i="16"/>
  <c r="D9" i="16"/>
  <c r="J8" i="16"/>
  <c r="J7" i="16"/>
  <c r="I7" i="16"/>
  <c r="J6" i="16"/>
  <c r="I6" i="16"/>
  <c r="J5" i="16"/>
  <c r="H5" i="16"/>
  <c r="G5" i="16"/>
  <c r="I5" i="16" s="1"/>
  <c r="E5" i="16"/>
  <c r="F20" i="16" s="1"/>
  <c r="C5" i="16"/>
  <c r="D12" i="16" s="1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B63" i="15"/>
  <c r="M20" i="14"/>
  <c r="L20" i="14"/>
  <c r="K20" i="14"/>
  <c r="J20" i="14"/>
  <c r="I20" i="14"/>
  <c r="H20" i="14"/>
  <c r="G20" i="14"/>
  <c r="F20" i="14"/>
  <c r="E20" i="14"/>
  <c r="D20" i="14"/>
  <c r="C20" i="14"/>
  <c r="B20" i="14"/>
  <c r="G47" i="10"/>
  <c r="F47" i="10"/>
  <c r="G46" i="10"/>
  <c r="F46" i="10"/>
  <c r="G45" i="10"/>
  <c r="F45" i="10"/>
  <c r="G44" i="10"/>
  <c r="F44" i="10"/>
  <c r="E42" i="10"/>
  <c r="G42" i="10" s="1"/>
  <c r="D42" i="10"/>
  <c r="C42" i="10"/>
  <c r="G41" i="10"/>
  <c r="F41" i="10"/>
  <c r="G40" i="10"/>
  <c r="F40" i="10"/>
  <c r="G39" i="10"/>
  <c r="F39" i="10"/>
  <c r="E37" i="10"/>
  <c r="F37" i="10" s="1"/>
  <c r="D37" i="10"/>
  <c r="C37" i="10"/>
  <c r="G37" i="10" s="1"/>
  <c r="G19" i="9"/>
  <c r="F19" i="9"/>
  <c r="G18" i="9"/>
  <c r="F18" i="9"/>
  <c r="G17" i="9"/>
  <c r="F17" i="9"/>
  <c r="G16" i="9"/>
  <c r="F16" i="9"/>
  <c r="G15" i="9"/>
  <c r="F15" i="9"/>
  <c r="E13" i="9"/>
  <c r="G13" i="9" s="1"/>
  <c r="D13" i="9"/>
  <c r="C13" i="9"/>
  <c r="G12" i="9"/>
  <c r="F12" i="9"/>
  <c r="G11" i="9"/>
  <c r="F11" i="9"/>
  <c r="G10" i="9"/>
  <c r="F10" i="9"/>
  <c r="G9" i="9"/>
  <c r="F9" i="9"/>
  <c r="G8" i="9"/>
  <c r="F8" i="9"/>
  <c r="E6" i="9"/>
  <c r="F6" i="9" s="1"/>
  <c r="D6" i="9"/>
  <c r="C6" i="9"/>
  <c r="G6" i="9" s="1"/>
  <c r="F21" i="8"/>
  <c r="G21" i="8" s="1"/>
  <c r="E21" i="8"/>
  <c r="C21" i="8"/>
  <c r="B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C5" i="19" l="1"/>
  <c r="D5" i="18"/>
  <c r="E5" i="18" s="1"/>
  <c r="D6" i="16"/>
  <c r="D7" i="16"/>
  <c r="D8" i="16"/>
  <c r="F9" i="16"/>
  <c r="F10" i="16"/>
  <c r="F11" i="16"/>
  <c r="D14" i="16"/>
  <c r="F15" i="16"/>
  <c r="F16" i="16"/>
  <c r="F17" i="16"/>
  <c r="F18" i="16"/>
  <c r="D22" i="16"/>
  <c r="F6" i="16"/>
  <c r="F7" i="16"/>
  <c r="F8" i="16"/>
  <c r="D13" i="16"/>
  <c r="F14" i="16"/>
  <c r="F22" i="16"/>
  <c r="F13" i="16"/>
  <c r="F42" i="10"/>
  <c r="F13" i="9"/>
  <c r="F5" i="16" l="1"/>
  <c r="D5" i="16"/>
  <c r="N28" i="7"/>
  <c r="N13" i="7"/>
  <c r="M13" i="7"/>
  <c r="N7" i="7"/>
  <c r="M7" i="7"/>
  <c r="B61" i="6"/>
  <c r="C58" i="6" s="1"/>
  <c r="C60" i="6"/>
  <c r="C59" i="6"/>
  <c r="C57" i="6"/>
  <c r="C56" i="6"/>
  <c r="C55" i="6"/>
  <c r="C53" i="6"/>
  <c r="C52" i="6"/>
  <c r="C51" i="6"/>
  <c r="C49" i="6"/>
  <c r="C48" i="6"/>
  <c r="C47" i="6"/>
  <c r="C45" i="6"/>
  <c r="C44" i="6"/>
  <c r="C43" i="6"/>
  <c r="C41" i="6"/>
  <c r="C40" i="6"/>
  <c r="E22" i="5"/>
  <c r="D22" i="5"/>
  <c r="F22" i="5" s="1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P48" i="4"/>
  <c r="Q48" i="4" s="1"/>
  <c r="O48" i="4"/>
  <c r="Q47" i="4"/>
  <c r="P47" i="4"/>
  <c r="O47" i="4"/>
  <c r="P46" i="4"/>
  <c r="Q46" i="4" s="1"/>
  <c r="O46" i="4"/>
  <c r="P45" i="4"/>
  <c r="O45" i="4"/>
  <c r="Q45" i="4" s="1"/>
  <c r="P44" i="4"/>
  <c r="Q44" i="4" s="1"/>
  <c r="O44" i="4"/>
  <c r="Q43" i="4"/>
  <c r="P43" i="4"/>
  <c r="O43" i="4"/>
  <c r="P42" i="4"/>
  <c r="Q42" i="4" s="1"/>
  <c r="O42" i="4"/>
  <c r="P41" i="4"/>
  <c r="O41" i="4"/>
  <c r="Q41" i="4" s="1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D5" i="3"/>
  <c r="F5" i="3" s="1"/>
  <c r="C5" i="3"/>
  <c r="G55" i="2"/>
  <c r="F55" i="2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3" i="1"/>
  <c r="F33" i="1"/>
  <c r="G30" i="1"/>
  <c r="F30" i="1"/>
  <c r="F29" i="1"/>
  <c r="E29" i="1"/>
  <c r="G29" i="1" s="1"/>
  <c r="D29" i="1"/>
  <c r="G28" i="1"/>
  <c r="G27" i="1"/>
  <c r="F27" i="1"/>
  <c r="G26" i="1"/>
  <c r="F25" i="1"/>
  <c r="E25" i="1"/>
  <c r="G25" i="1" s="1"/>
  <c r="D25" i="1"/>
  <c r="G24" i="1"/>
  <c r="F24" i="1"/>
  <c r="G20" i="1"/>
  <c r="F20" i="1"/>
  <c r="G19" i="1"/>
  <c r="G18" i="1"/>
  <c r="F18" i="1"/>
  <c r="E17" i="1"/>
  <c r="G17" i="1" s="1"/>
  <c r="D17" i="1"/>
  <c r="G16" i="1"/>
  <c r="G15" i="1"/>
  <c r="F15" i="1"/>
  <c r="G13" i="1"/>
  <c r="F13" i="1"/>
  <c r="G9" i="1"/>
  <c r="F9" i="1"/>
  <c r="G8" i="1"/>
  <c r="E8" i="1"/>
  <c r="D8" i="1"/>
  <c r="D7" i="1" s="1"/>
  <c r="D6" i="1" s="1"/>
  <c r="D5" i="1" s="1"/>
  <c r="D34" i="1" s="1"/>
  <c r="D36" i="1" s="1"/>
  <c r="C42" i="6" l="1"/>
  <c r="C61" i="6" s="1"/>
  <c r="C46" i="6"/>
  <c r="C50" i="6"/>
  <c r="C54" i="6"/>
  <c r="E5" i="3"/>
  <c r="E7" i="1"/>
  <c r="F17" i="1"/>
  <c r="F8" i="1"/>
  <c r="G7" i="1" l="1"/>
  <c r="F7" i="1"/>
  <c r="E6" i="1"/>
  <c r="G6" i="1" l="1"/>
  <c r="F6" i="1"/>
  <c r="E5" i="1"/>
  <c r="E34" i="1" l="1"/>
  <c r="G5" i="1"/>
  <c r="F5" i="1"/>
  <c r="F34" i="1" l="1"/>
  <c r="E36" i="1"/>
  <c r="G34" i="1"/>
  <c r="G36" i="1" l="1"/>
  <c r="F36" i="1"/>
</calcChain>
</file>

<file path=xl/sharedStrings.xml><?xml version="1.0" encoding="utf-8"?>
<sst xmlns="http://schemas.openxmlformats.org/spreadsheetml/2006/main" count="873" uniqueCount="541">
  <si>
    <t>ÎÐÎÍ ÍÓÒÃÈÉÍ ÒªÑÂÈÉÍ ÎÐËÎÃÛÍ Ã¯ÉÖÝÒÃÝËÈÉÍ ÌÝÄÝÝ</t>
  </si>
  <si>
    <t xml:space="preserve">   2014.12.07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</si>
  <si>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</si>
  <si>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</si>
  <si>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</si>
  <si>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</si>
  <si>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</si>
  <si>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</si>
  <si>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</si>
  <si>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</si>
  <si>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</si>
  <si>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</si>
  <si>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</si>
  <si>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</si>
  <si>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</si>
  <si>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</si>
  <si>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</si>
  <si>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</si>
  <si>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</si>
  <si>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</si>
  <si>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</si>
  <si>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</si>
  <si>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</si>
  <si>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</si>
  <si>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</si>
  <si>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</si>
  <si>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</si>
  <si>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</si>
  <si>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</si>
  <si>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</si>
  <si>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</si>
  <si>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</si>
  <si>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</si>
  <si>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</si>
  <si>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</si>
  <si>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</si>
  <si>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</si>
  <si>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</si>
  <si>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</si>
  <si>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</si>
  <si>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</si>
  <si>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</si>
  <si>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</si>
  <si>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</si>
  <si>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</si>
  <si>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</si>
  <si>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2014.12.08</t>
  </si>
  <si>
    <t xml:space="preserve">                                    /ìÿí.òºã/</t>
  </si>
  <si>
    <t>Ñóìä</t>
  </si>
  <si>
    <t xml:space="preserve"> Æèëèéí ýõíýýñ</t>
  </si>
  <si>
    <t>11-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</si>
  <si>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</si>
  <si>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</si>
  <si>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</si>
  <si>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</si>
  <si>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</si>
  <si>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</si>
  <si>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</si>
  <si>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</si>
  <si>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</si>
  <si>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</si>
  <si>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</si>
  <si>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</si>
  <si>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</si>
  <si>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</si>
  <si>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</si>
  <si>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</si>
  <si>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</si>
  <si>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</si>
  <si>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2014.12.08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</si>
  <si>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</si>
  <si>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</si>
  <si>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</si>
  <si>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</si>
  <si>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</si>
  <si>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</si>
  <si>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</si>
  <si>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</si>
  <si>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</si>
  <si>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</si>
  <si>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</si>
  <si>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</si>
  <si>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</si>
  <si>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</si>
  <si>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</si>
  <si>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</si>
  <si>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</si>
  <si>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</si>
  <si>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</si>
  <si>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</si>
  <si>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</si>
  <si>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</si>
  <si>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</si>
  <si>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2014-12-08 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</si>
  <si>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</si>
  <si>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</si>
  <si>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</si>
  <si>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</si>
  <si>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</si>
  <si>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</si>
  <si>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</si>
  <si>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Капитал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</si>
  <si>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</si>
  <si>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</si>
  <si>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</si>
  <si>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</si>
  <si>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</si>
  <si>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</si>
  <si>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</si>
  <si>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</si>
  <si>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</si>
  <si>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</si>
  <si>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</si>
  <si>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</si>
  <si>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</si>
  <si>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2014.12.08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</si>
  <si>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</si>
  <si>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</si>
  <si>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</si>
  <si>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</si>
  <si>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</si>
  <si>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</si>
  <si>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</si>
  <si>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2014.12.05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</si>
  <si>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</si>
  <si>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</si>
  <si>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</si>
  <si>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</si>
  <si>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</si>
  <si>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</si>
  <si>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</si>
  <si>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</si>
  <si>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</si>
  <si>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</si>
  <si>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</si>
  <si>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</si>
  <si>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</si>
  <si>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</si>
  <si>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</si>
  <si>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</si>
  <si>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</si>
  <si>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</si>
  <si>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</si>
  <si>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</si>
  <si>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</si>
  <si>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</si>
  <si>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</si>
  <si>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</si>
  <si>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</si>
  <si>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</si>
  <si>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2014.12.08</t>
  </si>
  <si>
    <t>Үзүүлэлт</t>
  </si>
  <si>
    <t>2014 он I-XI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</si>
  <si>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</si>
  <si>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</si>
  <si>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3290,9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</si>
  <si>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</si>
  <si>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</si>
  <si>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</si>
  <si>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</si>
  <si>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</si>
  <si>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</si>
  <si>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</si>
  <si>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</si>
  <si>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</si>
  <si>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</si>
  <si>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</si>
  <si>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</si>
  <si>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</si>
  <si>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</si>
  <si>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</si>
  <si>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</si>
  <si>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</si>
  <si>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</si>
  <si>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</si>
  <si>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</si>
  <si>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</si>
  <si>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</si>
  <si>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</si>
  <si>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</si>
  <si>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</si>
  <si>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</si>
  <si>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</si>
  <si>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</si>
  <si>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</si>
  <si>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</si>
  <si>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</si>
  <si>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</si>
  <si>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</si>
  <si>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</si>
  <si>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2013 оны                   XI сар</t>
  </si>
  <si>
    <t>2014 оны XI сар</t>
  </si>
  <si>
    <r>
      <rPr>
        <u/>
        <sz val="10"/>
        <color theme="1"/>
        <rFont val="Arial Mon"/>
        <family val="2"/>
      </rPr>
      <t xml:space="preserve">2014   XI   </t>
    </r>
    <r>
      <rPr>
        <sz val="10"/>
        <color theme="1"/>
        <rFont val="Arial Mon"/>
        <family val="2"/>
      </rPr>
      <t>2013   XI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</si>
  <si>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</si>
  <si>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</si>
  <si>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</si>
  <si>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</si>
  <si>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</si>
  <si>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</si>
  <si>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</si>
  <si>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</si>
  <si>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</si>
  <si>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</si>
  <si>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</si>
  <si>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</si>
  <si>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ÍÈÉÃÌÈÉÍ ÄÀÀÒÃÀËÄ ÇÀÀÂÀË ÄÀÀÒÃÓÓËÀÃ×ÈÉÍ ÒÎÎ, ÎËÃÎÑÎÍ ÒÝÒÃÝÂÝÐÈÉÍ ÕÝÌÆÝÝ</t>
  </si>
  <si>
    <t>Үзүүлэлтүүд</t>
  </si>
  <si>
    <t>2012 оны       X сар</t>
  </si>
  <si>
    <t>2013 оны       X сар</t>
  </si>
  <si>
    <t>2014 оны       X сар</t>
  </si>
  <si>
    <r>
      <rPr>
        <u/>
        <sz val="10"/>
        <color theme="1"/>
        <rFont val="Arial Mon"/>
        <family val="2"/>
      </rPr>
      <t>2014 X</t>
    </r>
    <r>
      <rPr>
        <sz val="10"/>
        <color theme="1"/>
        <rFont val="Arial Mon"/>
        <family val="2"/>
      </rPr>
      <t xml:space="preserve">     2013 X  хувь</t>
    </r>
  </si>
  <si>
    <r>
      <rPr>
        <u/>
        <sz val="10"/>
        <color theme="1"/>
        <rFont val="Arial Mon"/>
        <family val="2"/>
      </rPr>
      <t>2014</t>
    </r>
    <r>
      <rPr>
        <u/>
        <sz val="11"/>
        <color theme="1"/>
        <rFont val="Calibri"/>
        <family val="2"/>
        <scheme val="minor"/>
      </rPr>
      <t xml:space="preserve"> X</t>
    </r>
    <r>
      <rPr>
        <u/>
        <sz val="10"/>
        <color theme="1"/>
        <rFont val="Arial Mon"/>
        <family val="2"/>
      </rPr>
      <t xml:space="preserve"> </t>
    </r>
    <r>
      <rPr>
        <sz val="10"/>
        <color theme="1"/>
        <rFont val="Arial Mon"/>
        <family val="2"/>
      </rPr>
      <t xml:space="preserve">    2012 X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</si>
  <si>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</si>
  <si>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</si>
  <si>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</si>
  <si>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</si>
  <si>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</si>
  <si>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</si>
  <si>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</si>
  <si>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</si>
  <si>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</si>
  <si>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</si>
  <si>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 xml:space="preserve"> ÀÉÌÃÈÉÍ ÕÝÐÝÃËÝÝÍÈÉ ¯ÍÈÉÍ ÈÍÄÅÊÑ</t>
  </si>
  <si>
    <t>Áàðààíû á¿ëãýýð</t>
  </si>
  <si>
    <t>2014-11</t>
  </si>
  <si>
    <t>2013-11</t>
  </si>
  <si>
    <t>2013-12</t>
  </si>
  <si>
    <t>2014-10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</si>
  <si>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</si>
  <si>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</si>
  <si>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</si>
  <si>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</si>
  <si>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</si>
  <si>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</si>
  <si>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</si>
  <si>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</si>
  <si>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</si>
  <si>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</si>
  <si>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</si>
  <si>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</si>
  <si>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</si>
  <si>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</si>
  <si>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</si>
  <si>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</si>
  <si>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</si>
  <si>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</si>
  <si>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</si>
  <si>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</si>
  <si>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</si>
  <si>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</si>
  <si>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</si>
  <si>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</si>
  <si>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</si>
  <si>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</si>
  <si>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</si>
  <si>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</si>
  <si>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</si>
  <si>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</si>
  <si>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</si>
  <si>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</si>
  <si>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</si>
  <si>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</si>
  <si>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</si>
  <si>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</si>
  <si>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</si>
  <si>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</si>
  <si>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</si>
  <si>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</si>
  <si>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</si>
  <si>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</si>
  <si>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</si>
  <si>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</si>
  <si>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</si>
  <si>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</si>
  <si>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</si>
  <si>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</si>
  <si>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</si>
  <si>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</si>
  <si>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</si>
  <si>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</si>
  <si>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</si>
  <si>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</si>
  <si>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11-ð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</si>
  <si>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</si>
  <si>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</si>
  <si>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</si>
  <si>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</si>
  <si>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</si>
  <si>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</si>
  <si>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</si>
  <si>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</si>
  <si>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</si>
  <si>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</si>
  <si>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</si>
  <si>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</si>
  <si>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</si>
  <si>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</si>
  <si>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</si>
  <si>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</si>
  <si>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</si>
  <si>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</si>
  <si>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</si>
  <si>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</si>
  <si>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</si>
  <si>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</si>
  <si>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</si>
  <si>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</si>
  <si>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</si>
  <si>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</si>
  <si>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</si>
  <si>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</si>
  <si>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</si>
  <si>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</si>
  <si>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</si>
  <si>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</si>
  <si>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</si>
  <si>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</si>
  <si>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</si>
  <si>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</si>
  <si>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</si>
  <si>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</si>
  <si>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</si>
  <si>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</si>
  <si>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</si>
  <si>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</si>
  <si>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</si>
  <si>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</si>
  <si>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</si>
  <si>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</si>
  <si>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</si>
  <si>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</si>
  <si>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</si>
  <si>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</si>
  <si>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</si>
  <si>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</si>
  <si>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</si>
  <si>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</si>
  <si>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</si>
  <si>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</si>
  <si>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</si>
  <si>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</si>
  <si>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</si>
  <si>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</si>
  <si>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</si>
  <si>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</si>
  <si>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</si>
  <si>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</si>
  <si>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</si>
  <si>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</si>
  <si>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</si>
  <si>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</si>
  <si>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</si>
  <si>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</si>
  <si>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</si>
  <si>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</si>
  <si>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</si>
  <si>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</si>
  <si>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</si>
  <si>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</si>
  <si>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</si>
  <si>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</si>
  <si>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</si>
  <si>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</si>
  <si>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</si>
  <si>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</si>
  <si>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</si>
  <si>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</si>
  <si>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</si>
  <si>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</si>
  <si>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</si>
  <si>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</si>
  <si>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</si>
  <si>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</si>
  <si>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</si>
  <si>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</si>
  <si>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</si>
  <si>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</si>
  <si>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</si>
  <si>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</si>
  <si>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>2014.12.08.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</si>
  <si>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</si>
  <si>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</si>
  <si>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</si>
  <si>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</si>
  <si>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</si>
  <si>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</si>
  <si>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</si>
  <si>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</si>
  <si>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</si>
  <si>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</si>
  <si>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</si>
  <si>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</si>
  <si>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</si>
  <si>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</si>
  <si>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</si>
  <si>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</si>
  <si>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</si>
  <si>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</si>
  <si>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</si>
  <si>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</si>
  <si>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</si>
  <si>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</si>
  <si>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</si>
  <si>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</si>
  <si>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</si>
  <si>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</si>
  <si>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</si>
  <si>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</si>
  <si>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</si>
  <si>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</si>
  <si>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</si>
  <si>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</si>
  <si>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2012 оны X сар</t>
  </si>
  <si>
    <t>2013 оны X сар</t>
  </si>
  <si>
    <t>2014 оны X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</si>
  <si>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</si>
  <si>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</si>
  <si>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</si>
  <si>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</si>
  <si>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</si>
  <si>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</si>
  <si>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</si>
  <si>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</si>
  <si>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</si>
  <si>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</si>
  <si>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</si>
  <si>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</si>
  <si>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</si>
  <si>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</si>
  <si>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</si>
  <si>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</si>
  <si>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</si>
  <si>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</si>
  <si>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</si>
  <si>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</si>
  <si>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</si>
  <si>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</si>
  <si>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</si>
  <si>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</si>
  <si>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</si>
  <si>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</si>
  <si>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</si>
  <si>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</si>
  <si>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</si>
  <si>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</si>
  <si>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</si>
  <si>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</si>
  <si>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</si>
  <si>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</si>
  <si>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</si>
  <si>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</si>
  <si>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</si>
  <si>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</si>
  <si>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</si>
  <si>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</si>
  <si>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</si>
  <si>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</si>
  <si>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</si>
  <si>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</si>
  <si>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</si>
  <si>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</si>
  <si>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</si>
  <si>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</si>
  <si>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</si>
  <si>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</si>
  <si>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</si>
  <si>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</si>
  <si>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</si>
  <si>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</si>
  <si>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</si>
  <si>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</si>
  <si>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</si>
  <si>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</si>
  <si>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</si>
  <si>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</si>
  <si>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</si>
  <si>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</si>
  <si>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</si>
  <si>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</si>
  <si>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</si>
  <si>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</si>
  <si>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</si>
  <si>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</si>
  <si>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</si>
  <si>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</si>
  <si>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</si>
  <si>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</si>
  <si>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</si>
  <si>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</si>
  <si>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</si>
  <si>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</si>
  <si>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</si>
  <si>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</si>
  <si>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</si>
  <si>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</si>
  <si>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</si>
  <si>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</si>
  <si>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</si>
  <si>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</si>
  <si>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</si>
  <si>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</si>
  <si>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</si>
  <si>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</si>
  <si>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</si>
  <si>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</si>
  <si>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</si>
  <si>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</si>
  <si>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18 ààñ äýýø íàñíû 10000 õ¿íä íîãäîõ á¿ðòãýãäñýí ãýìò õýðãèéí òîî /àéìàã/</t>
  </si>
  <si>
    <t>Èëð¿¿ëýëòèéí õóâü</t>
  </si>
  <si>
    <t>Íºõºí òºë¿¿ëñýí õîõèðîë /ñàÿ.òºã/</t>
  </si>
  <si>
    <t>Ó÷èðñàí á¿õ õîõèðîë /ñàÿ.òºã/</t>
  </si>
  <si>
    <t xml:space="preserve">Ãýìò õýðýãò õîëáîãäîãñîä </t>
  </si>
  <si>
    <t>Îíö õ¿íä</t>
  </si>
  <si>
    <t>Õ¿íä</t>
  </si>
  <si>
    <t>Õ¿íäýâòýð</t>
  </si>
  <si>
    <t>Õºíãºí</t>
  </si>
  <si>
    <t>õýðãèéí àíãèëàë</t>
  </si>
  <si>
    <t xml:space="preserve">      Ãýð á¿ëèéí õ¿÷èðõèéëëèéí óëìààñ</t>
  </si>
  <si>
    <t xml:space="preserve">      Èëðýýã¿é õýðýã</t>
  </si>
  <si>
    <t xml:space="preserve">      ÍÕÕ ýýñ</t>
  </si>
  <si>
    <t xml:space="preserve">      Á¿ëýãëýæ</t>
  </si>
  <si>
    <t xml:space="preserve">      Ñîãòóóãààð</t>
  </si>
  <si>
    <t>íºõöºë</t>
  </si>
  <si>
    <t>Ãàë ò¿éìýð</t>
  </si>
  <si>
    <t>Àëáàí òóøààë</t>
  </si>
  <si>
    <t>Çàëèëàíãèéí õýðýã</t>
  </si>
  <si>
    <t>Àøèãëàëûí õýðýã</t>
  </si>
  <si>
    <t xml:space="preserve"> Òýýâðèéí õýðýãñëèéí õºäºëãººíèé àþóëã¿é áàéäàë, àøèãëàëòûí æóðìûí ýñðýã  õýðýã</t>
  </si>
  <si>
    <t>Màëûí õóëãàé</t>
  </si>
  <si>
    <t xml:space="preserve"> </t>
  </si>
  <si>
    <t xml:space="preserve">Áóñäûí ºì÷èéí õóëãàé </t>
  </si>
  <si>
    <t>Áóñäûí áèå ìàõáîäèä ãýìòýë ó÷ðóóëàõ</t>
  </si>
  <si>
    <t>Òàíõàéí õýðýã</t>
  </si>
  <si>
    <t>Áóëààëò</t>
  </si>
  <si>
    <t>Äýýðìèéí õýðýã</t>
  </si>
  <si>
    <t>Õ¿÷èíãèéí õýðýã</t>
  </si>
  <si>
    <t>Õ¿í àìèíû õýðýã</t>
  </si>
  <si>
    <t>Õýðãèéí ºíãº</t>
  </si>
  <si>
    <t xml:space="preserve">              Á¿õ õýðýã</t>
  </si>
  <si>
    <t>Îíû ýõíèé 18 áà ò¿¿íýýñ äýýø íàñíû õ¿íèé òîî</t>
  </si>
  <si>
    <t>ÃÝÌÒ ÕÝÐÃÈÉÍ ÌÝÄÝÝ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</si>
</sst>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</font>
    <font>
      <sz val="8"/>
      <name val="Arial"/>
      <family val="2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i/>
      <sz val="10"/>
      <name val="Arial"/>
      <family val="2"/>
    </font>
    <font>
      <i/>
      <sz val="8"/>
      <name val="Arial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u/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sz val="7"/>
      <name val="Arial Mon"/>
      <family val="2"/>
    </font>
    <font>
      <sz val="7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35" fillId="0" borderId="0"/>
    <xf numFmtId="165" fontId="35" fillId="0" borderId="0"/>
    <xf numFmtId="0" fontId="19" fillId="0" borderId="0" applyNumberFormat="0" applyFill="0" applyBorder="0" applyAlignment="0" applyProtection="0"/>
    <xf numFmtId="0" fontId="1" fillId="0" borderId="0"/>
  </cellStyleXfs>
  <cellXfs count="59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3" borderId="0" xfId="2" applyNumberFormat="1" applyFont="1" applyFill="1" applyBorder="1" applyAlignment="1" applyProtection="1">
      <alignment horizontal="right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2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horizontal="center"/>
    </xf>
    <xf numFmtId="1" fontId="17" fillId="0" borderId="0" xfId="0" applyNumberFormat="1" applyFont="1"/>
    <xf numFmtId="1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textRotation="90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18" fillId="0" borderId="0" xfId="0" applyNumberFormat="1" applyFont="1" applyAlignment="1">
      <alignment horizontal="center"/>
    </xf>
    <xf numFmtId="0" fontId="2" fillId="2" borderId="6" xfId="2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8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top" wrapText="1"/>
    </xf>
    <xf numFmtId="0" fontId="20" fillId="0" borderId="1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4" fillId="0" borderId="0" xfId="0" applyFont="1"/>
    <xf numFmtId="0" fontId="20" fillId="0" borderId="1" xfId="0" applyFont="1" applyBorder="1" applyAlignment="1">
      <alignment horizontal="center" vertical="center" textRotation="90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2" borderId="8" xfId="0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 textRotation="90"/>
    </xf>
    <xf numFmtId="0" fontId="25" fillId="0" borderId="8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0" fontId="24" fillId="0" borderId="0" xfId="0" applyFont="1" applyBorder="1"/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textRotation="90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 wrapText="1"/>
    </xf>
    <xf numFmtId="0" fontId="23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right"/>
    </xf>
    <xf numFmtId="0" fontId="23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4" fillId="0" borderId="0" xfId="0" applyFont="1" applyBorder="1"/>
    <xf numFmtId="0" fontId="24" fillId="0" borderId="0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5" fillId="0" borderId="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20" fillId="0" borderId="10" xfId="0" applyFont="1" applyBorder="1" applyAlignment="1">
      <alignment horizontal="center" vertical="center" textRotation="90"/>
    </xf>
    <xf numFmtId="164" fontId="25" fillId="0" borderId="8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 wrapText="1"/>
    </xf>
    <xf numFmtId="0" fontId="26" fillId="0" borderId="0" xfId="0" applyFont="1" applyBorder="1"/>
    <xf numFmtId="0" fontId="27" fillId="0" borderId="0" xfId="0" applyFont="1" applyBorder="1"/>
    <xf numFmtId="0" fontId="24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left" wrapText="1"/>
    </xf>
    <xf numFmtId="0" fontId="24" fillId="5" borderId="0" xfId="0" applyFont="1" applyFill="1" applyBorder="1"/>
    <xf numFmtId="0" fontId="26" fillId="5" borderId="0" xfId="0" applyFont="1" applyFill="1" applyBorder="1" applyAlignment="1">
      <alignment horizontal="right" wrapText="1"/>
    </xf>
    <xf numFmtId="0" fontId="26" fillId="5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left" wrapText="1"/>
    </xf>
    <xf numFmtId="0" fontId="29" fillId="0" borderId="0" xfId="0" applyFont="1" applyBorder="1" applyAlignment="1">
      <alignment wrapText="1"/>
    </xf>
    <xf numFmtId="0" fontId="27" fillId="0" borderId="0" xfId="0" applyFont="1" applyBorder="1" applyAlignment="1">
      <alignment horizontal="right"/>
    </xf>
    <xf numFmtId="0" fontId="26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center" textRotation="90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164" fontId="32" fillId="0" borderId="0" xfId="0" applyNumberFormat="1" applyFont="1" applyBorder="1" applyAlignment="1">
      <alignment vertical="center"/>
    </xf>
    <xf numFmtId="164" fontId="32" fillId="0" borderId="0" xfId="0" applyNumberFormat="1" applyFont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7" xfId="0" applyFont="1" applyBorder="1" applyAlignment="1">
      <alignment vertical="center"/>
    </xf>
    <xf numFmtId="164" fontId="32" fillId="0" borderId="7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164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4" fontId="32" fillId="0" borderId="0" xfId="0" applyNumberFormat="1" applyFont="1" applyBorder="1" applyAlignment="1">
      <alignment horizontal="right" vertical="center"/>
    </xf>
    <xf numFmtId="164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vertical="center"/>
    </xf>
    <xf numFmtId="0" fontId="32" fillId="0" borderId="7" xfId="0" applyFont="1" applyBorder="1" applyAlignment="1">
      <alignment horizontal="right" vertical="center"/>
    </xf>
    <xf numFmtId="164" fontId="32" fillId="0" borderId="7" xfId="0" applyNumberFormat="1" applyFont="1" applyFill="1" applyBorder="1" applyAlignment="1">
      <alignment horizontal="right" vertical="center"/>
    </xf>
    <xf numFmtId="164" fontId="32" fillId="0" borderId="7" xfId="0" applyNumberFormat="1" applyFont="1" applyBorder="1" applyAlignment="1">
      <alignment horizontal="right" vertical="center"/>
    </xf>
    <xf numFmtId="165" fontId="36" fillId="0" borderId="0" xfId="3" applyFont="1" applyFill="1" applyBorder="1" applyAlignment="1" applyProtection="1">
      <alignment horizontal="center" vertical="center"/>
      <protection locked="0"/>
    </xf>
    <xf numFmtId="165" fontId="36" fillId="0" borderId="0" xfId="3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2" fontId="36" fillId="6" borderId="8" xfId="4" applyNumberFormat="1" applyFont="1" applyFill="1" applyBorder="1" applyAlignment="1">
      <alignment horizontal="center" vertical="center"/>
    </xf>
    <xf numFmtId="2" fontId="36" fillId="6" borderId="2" xfId="4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/>
    <xf numFmtId="49" fontId="4" fillId="6" borderId="9" xfId="0" applyNumberFormat="1" applyFont="1" applyFill="1" applyBorder="1"/>
    <xf numFmtId="0" fontId="3" fillId="0" borderId="0" xfId="0" applyFont="1" applyFill="1" applyBorder="1"/>
    <xf numFmtId="166" fontId="37" fillId="0" borderId="0" xfId="0" applyNumberFormat="1" applyFont="1" applyFill="1" applyBorder="1"/>
    <xf numFmtId="167" fontId="3" fillId="0" borderId="0" xfId="0" applyNumberFormat="1" applyFont="1" applyFill="1" applyBorder="1"/>
    <xf numFmtId="168" fontId="38" fillId="0" borderId="0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13" fillId="0" borderId="0" xfId="0" applyFont="1" applyFill="1" applyBorder="1"/>
    <xf numFmtId="168" fontId="4" fillId="0" borderId="0" xfId="0" applyNumberFormat="1" applyFont="1" applyFill="1" applyBorder="1" applyAlignment="1">
      <alignment horizontal="center" vertical="top"/>
    </xf>
    <xf numFmtId="0" fontId="3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9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2" fontId="36" fillId="6" borderId="6" xfId="4" applyNumberFormat="1" applyFont="1" applyFill="1" applyBorder="1" applyAlignment="1">
      <alignment horizontal="center" vertical="center"/>
    </xf>
    <xf numFmtId="2" fontId="36" fillId="6" borderId="7" xfId="4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168" fontId="4" fillId="0" borderId="0" xfId="0" applyNumberFormat="1" applyFont="1" applyFill="1" applyBorder="1" applyAlignment="1">
      <alignment horizontal="right" vertical="top"/>
    </xf>
    <xf numFmtId="0" fontId="40" fillId="0" borderId="0" xfId="5" applyFont="1" applyFill="1" applyBorder="1"/>
    <xf numFmtId="0" fontId="3" fillId="0" borderId="0" xfId="5" applyFont="1" applyFill="1" applyBorder="1" applyAlignment="1"/>
    <xf numFmtId="0" fontId="3" fillId="0" borderId="0" xfId="5" applyFont="1" applyFill="1" applyBorder="1"/>
    <xf numFmtId="0" fontId="3" fillId="0" borderId="0" xfId="5" applyFont="1" applyFill="1" applyBorder="1" applyAlignment="1">
      <alignment vertical="top"/>
    </xf>
    <xf numFmtId="0" fontId="3" fillId="0" borderId="0" xfId="5" applyFont="1" applyFill="1" applyBorder="1" applyAlignment="1">
      <alignment wrapText="1"/>
    </xf>
    <xf numFmtId="168" fontId="4" fillId="0" borderId="0" xfId="5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8" fontId="4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6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168" fontId="4" fillId="0" borderId="7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6" fillId="0" borderId="8" xfId="0" applyFont="1" applyBorder="1" applyAlignment="1">
      <alignment horizontal="center" vertical="center"/>
    </xf>
    <xf numFmtId="169" fontId="36" fillId="0" borderId="8" xfId="1" applyNumberFormat="1" applyFont="1" applyBorder="1" applyAlignment="1">
      <alignment vertical="center" wrapText="1"/>
    </xf>
    <xf numFmtId="169" fontId="3" fillId="0" borderId="8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9" fontId="42" fillId="0" borderId="8" xfId="1" applyNumberFormat="1" applyFont="1" applyBorder="1" applyAlignment="1">
      <alignment vertical="center" wrapText="1"/>
    </xf>
    <xf numFmtId="169" fontId="4" fillId="0" borderId="8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43" fillId="0" borderId="8" xfId="1" applyNumberFormat="1" applyFont="1" applyFill="1" applyBorder="1" applyAlignment="1">
      <alignment horizontal="center"/>
    </xf>
    <xf numFmtId="169" fontId="42" fillId="0" borderId="8" xfId="1" applyNumberFormat="1" applyFont="1" applyBorder="1" applyAlignment="1">
      <alignment vertical="center"/>
    </xf>
    <xf numFmtId="169" fontId="3" fillId="0" borderId="8" xfId="1" applyNumberFormat="1" applyFont="1" applyBorder="1" applyAlignment="1">
      <alignment vertical="center"/>
    </xf>
    <xf numFmtId="0" fontId="42" fillId="0" borderId="8" xfId="0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43" fillId="0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wrapText="1"/>
    </xf>
    <xf numFmtId="1" fontId="3" fillId="0" borderId="8" xfId="1" applyNumberFormat="1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70" fontId="4" fillId="0" borderId="0" xfId="0" applyNumberFormat="1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171" fontId="3" fillId="0" borderId="8" xfId="1" applyNumberFormat="1" applyFont="1" applyFill="1" applyBorder="1" applyAlignment="1">
      <alignment vertical="center"/>
    </xf>
    <xf numFmtId="171" fontId="45" fillId="0" borderId="8" xfId="1" applyNumberFormat="1" applyFont="1" applyFill="1" applyBorder="1" applyAlignment="1">
      <alignment vertical="center"/>
    </xf>
    <xf numFmtId="171" fontId="3" fillId="0" borderId="8" xfId="1" applyNumberFormat="1" applyFont="1" applyBorder="1" applyAlignment="1">
      <alignment vertical="center"/>
    </xf>
    <xf numFmtId="171" fontId="45" fillId="0" borderId="8" xfId="1" applyNumberFormat="1" applyFont="1" applyBorder="1" applyAlignment="1">
      <alignment vertical="center"/>
    </xf>
    <xf numFmtId="171" fontId="20" fillId="0" borderId="8" xfId="1" applyNumberFormat="1" applyFont="1" applyBorder="1" applyAlignment="1">
      <alignment vertical="center"/>
    </xf>
    <xf numFmtId="171" fontId="46" fillId="0" borderId="8" xfId="1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71" fontId="3" fillId="0" borderId="8" xfId="1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32" fillId="0" borderId="6" xfId="0" applyNumberFormat="1" applyFont="1" applyBorder="1" applyAlignment="1">
      <alignment horizontal="center"/>
    </xf>
    <xf numFmtId="38" fontId="4" fillId="2" borderId="6" xfId="0" applyNumberFormat="1" applyFont="1" applyFill="1" applyBorder="1" applyAlignment="1">
      <alignment horizontal="center" vertical="center"/>
    </xf>
    <xf numFmtId="0" fontId="32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2" fillId="0" borderId="0" xfId="0" applyNumberFormat="1" applyFont="1" applyBorder="1" applyAlignment="1">
      <alignment horizontal="center"/>
    </xf>
    <xf numFmtId="38" fontId="4" fillId="2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32" fillId="0" borderId="7" xfId="0" applyNumberFormat="1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0" fontId="32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10" fillId="0" borderId="0" xfId="0" applyNumberFormat="1" applyFont="1"/>
    <xf numFmtId="0" fontId="4" fillId="0" borderId="7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1" xfId="0" applyNumberFormat="1" applyFont="1" applyBorder="1"/>
    <xf numFmtId="0" fontId="4" fillId="0" borderId="12" xfId="0" applyNumberFormat="1" applyFont="1" applyBorder="1"/>
    <xf numFmtId="0" fontId="4" fillId="0" borderId="6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4" fillId="0" borderId="15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0" fillId="0" borderId="16" xfId="0" applyNumberFormat="1" applyBorder="1"/>
    <xf numFmtId="0" fontId="4" fillId="0" borderId="0" xfId="0" applyNumberFormat="1" applyFont="1" applyBorder="1"/>
    <xf numFmtId="0" fontId="4" fillId="0" borderId="16" xfId="0" applyNumberFormat="1" applyFont="1" applyBorder="1"/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0" fontId="31" fillId="0" borderId="0" xfId="0" applyNumberFormat="1" applyFont="1"/>
    <xf numFmtId="0" fontId="3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0" fontId="32" fillId="0" borderId="8" xfId="0" applyNumberFormat="1" applyFont="1" applyBorder="1" applyAlignment="1">
      <alignment horizontal="center"/>
    </xf>
    <xf numFmtId="14" fontId="32" fillId="0" borderId="8" xfId="0" applyNumberFormat="1" applyFont="1" applyFill="1" applyBorder="1" applyAlignment="1">
      <alignment horizontal="center"/>
    </xf>
    <xf numFmtId="0" fontId="32" fillId="0" borderId="8" xfId="0" applyNumberFormat="1" applyFont="1" applyFill="1" applyBorder="1" applyAlignment="1">
      <alignment horizontal="center"/>
    </xf>
    <xf numFmtId="0" fontId="43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/>
    </xf>
    <xf numFmtId="0" fontId="3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5" xfId="0" applyNumberFormat="1" applyFont="1" applyBorder="1" applyAlignment="1">
      <alignment horizontal="center" vertical="center" wrapText="1"/>
    </xf>
    <xf numFmtId="0" fontId="48" fillId="0" borderId="11" xfId="0" applyNumberFormat="1" applyFont="1" applyBorder="1" applyAlignment="1">
      <alignment horizontal="center"/>
    </xf>
    <xf numFmtId="0" fontId="48" fillId="0" borderId="6" xfId="0" applyNumberFormat="1" applyFont="1" applyBorder="1" applyAlignment="1">
      <alignment horizontal="center"/>
    </xf>
    <xf numFmtId="172" fontId="32" fillId="0" borderId="3" xfId="0" applyNumberFormat="1" applyFont="1" applyBorder="1"/>
    <xf numFmtId="164" fontId="32" fillId="0" borderId="3" xfId="0" applyNumberFormat="1" applyFont="1" applyBorder="1"/>
    <xf numFmtId="0" fontId="32" fillId="0" borderId="6" xfId="0" applyNumberFormat="1" applyFont="1" applyFill="1" applyBorder="1"/>
    <xf numFmtId="164" fontId="32" fillId="0" borderId="6" xfId="0" applyNumberFormat="1" applyFont="1" applyBorder="1"/>
    <xf numFmtId="164" fontId="32" fillId="0" borderId="4" xfId="0" applyNumberFormat="1" applyFont="1" applyBorder="1"/>
    <xf numFmtId="0" fontId="32" fillId="0" borderId="6" xfId="0" applyNumberFormat="1" applyFont="1" applyBorder="1" applyAlignment="1">
      <alignment horizontal="center" vertical="center" textRotation="255" wrapText="1"/>
    </xf>
    <xf numFmtId="0" fontId="32" fillId="0" borderId="11" xfId="0" applyNumberFormat="1" applyFont="1" applyFill="1" applyBorder="1" applyAlignment="1">
      <alignment horizontal="left" wrapText="1"/>
    </xf>
    <xf numFmtId="172" fontId="32" fillId="0" borderId="0" xfId="0" applyNumberFormat="1" applyFont="1" applyBorder="1"/>
    <xf numFmtId="164" fontId="32" fillId="0" borderId="0" xfId="0" applyNumberFormat="1" applyFont="1" applyBorder="1"/>
    <xf numFmtId="164" fontId="31" fillId="0" borderId="0" xfId="0" applyNumberFormat="1" applyFont="1"/>
    <xf numFmtId="0" fontId="32" fillId="0" borderId="0" xfId="0" applyNumberFormat="1" applyFont="1" applyBorder="1" applyAlignment="1">
      <alignment horizontal="center" vertical="center" textRotation="255" wrapText="1"/>
    </xf>
    <xf numFmtId="0" fontId="32" fillId="0" borderId="15" xfId="0" applyNumberFormat="1" applyFont="1" applyFill="1" applyBorder="1" applyAlignment="1">
      <alignment horizontal="left" wrapText="1"/>
    </xf>
    <xf numFmtId="0" fontId="32" fillId="0" borderId="0" xfId="0" applyNumberFormat="1" applyFont="1" applyFill="1" applyBorder="1"/>
    <xf numFmtId="0" fontId="32" fillId="0" borderId="15" xfId="0" applyNumberFormat="1" applyFont="1" applyFill="1" applyBorder="1" applyAlignment="1">
      <alignment horizontal="left"/>
    </xf>
    <xf numFmtId="0" fontId="32" fillId="0" borderId="7" xfId="0" applyNumberFormat="1" applyFont="1" applyBorder="1" applyAlignment="1">
      <alignment horizontal="center" vertical="center" textRotation="255" wrapText="1"/>
    </xf>
    <xf numFmtId="0" fontId="32" fillId="0" borderId="13" xfId="0" applyNumberFormat="1" applyFont="1" applyBorder="1" applyAlignment="1">
      <alignment horizontal="left" wrapText="1"/>
    </xf>
    <xf numFmtId="0" fontId="32" fillId="0" borderId="7" xfId="0" applyNumberFormat="1" applyFont="1" applyFill="1" applyBorder="1"/>
    <xf numFmtId="164" fontId="32" fillId="0" borderId="7" xfId="0" applyNumberFormat="1" applyFont="1" applyBorder="1"/>
    <xf numFmtId="0" fontId="4" fillId="0" borderId="7" xfId="0" applyNumberFormat="1" applyFont="1" applyFill="1" applyBorder="1"/>
    <xf numFmtId="164" fontId="32" fillId="0" borderId="7" xfId="0" applyNumberFormat="1" applyFont="1" applyFill="1" applyBorder="1"/>
    <xf numFmtId="0" fontId="2" fillId="0" borderId="0" xfId="0" applyNumberFormat="1" applyFont="1" applyFill="1"/>
    <xf numFmtId="0" fontId="31" fillId="0" borderId="0" xfId="0" applyNumberFormat="1" applyFont="1" applyFill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9" fillId="0" borderId="8" xfId="0" applyFont="1" applyBorder="1" applyAlignment="1"/>
    <xf numFmtId="0" fontId="19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7" borderId="0" xfId="0" applyFill="1" applyBorder="1"/>
    <xf numFmtId="0" fontId="3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6"/>
    <xf numFmtId="164" fontId="0" fillId="2" borderId="0" xfId="0" applyNumberFormat="1" applyFill="1" applyBorder="1"/>
    <xf numFmtId="0" fontId="9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50" fillId="0" borderId="0" xfId="0" applyFont="1" applyBorder="1" applyAlignment="1">
      <alignment horizontal="left" vertical="center" wrapText="1"/>
    </xf>
    <xf numFmtId="0" fontId="51" fillId="0" borderId="0" xfId="0" applyFont="1"/>
    <xf numFmtId="0" fontId="0" fillId="0" borderId="0" xfId="0" applyBorder="1" applyAlignment="1">
      <alignment horizontal="left" vertical="center" wrapText="1"/>
    </xf>
    <xf numFmtId="0" fontId="31" fillId="0" borderId="0" xfId="0" applyFont="1"/>
    <xf numFmtId="0" fontId="13" fillId="0" borderId="0" xfId="0" applyFont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50" fillId="0" borderId="0" xfId="0" applyFont="1" applyBorder="1" applyAlignment="1">
      <alignment vertical="center" wrapText="1"/>
    </xf>
    <xf numFmtId="0" fontId="50" fillId="0" borderId="7" xfId="0" applyFont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4" borderId="0" xfId="0" applyFont="1" applyFill="1" applyBorder="1" applyAlignment="1">
      <alignment horizontal="center"/>
    </xf>
    <xf numFmtId="0" fontId="52" fillId="4" borderId="0" xfId="0" applyFont="1" applyFill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52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textRotation="90"/>
    </xf>
    <xf numFmtId="0" fontId="3" fillId="0" borderId="16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52" fillId="4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2" fillId="4" borderId="0" xfId="0" applyFont="1" applyFill="1" applyAlignment="1">
      <alignment horizontal="center"/>
    </xf>
    <xf numFmtId="164" fontId="52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5" xfId="6"/>
    <cellStyle name="Normal_AR-00-01" xfId="3"/>
    <cellStyle name="Normal_UB2000-12" xfId="4"/>
    <cellStyle name="RowLevel_3" xfId="5" builtinId="1" iLevel="2"/>
  </cellStyles>
  <dxfs count="1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Төсвийн</a:t>
            </a:r>
            <a:r>
              <a:rPr lang="mn-MN" baseline="0"/>
              <a:t> орлогын төлөвлөгөөний биелэлт 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төлөвлөгөө</c:v>
          </c:tx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[1]Sheet1!$B$38:$B$53</c:f>
              <c:numCache>
                <c:formatCode>General</c:formatCode>
                <c:ptCount val="16"/>
                <c:pt idx="0">
                  <c:v>0</c:v>
                </c:pt>
                <c:pt idx="1">
                  <c:v>72392</c:v>
                </c:pt>
                <c:pt idx="2">
                  <c:v>76994</c:v>
                </c:pt>
                <c:pt idx="3">
                  <c:v>159588</c:v>
                </c:pt>
                <c:pt idx="4">
                  <c:v>54982</c:v>
                </c:pt>
                <c:pt idx="5">
                  <c:v>384497.4</c:v>
                </c:pt>
                <c:pt idx="6">
                  <c:v>139909</c:v>
                </c:pt>
                <c:pt idx="7">
                  <c:v>103370</c:v>
                </c:pt>
                <c:pt idx="8">
                  <c:v>359927.8</c:v>
                </c:pt>
                <c:pt idx="9">
                  <c:v>245941</c:v>
                </c:pt>
                <c:pt idx="10">
                  <c:v>71574</c:v>
                </c:pt>
                <c:pt idx="11">
                  <c:v>106414</c:v>
                </c:pt>
                <c:pt idx="12">
                  <c:v>81194</c:v>
                </c:pt>
                <c:pt idx="13">
                  <c:v>231755</c:v>
                </c:pt>
                <c:pt idx="14">
                  <c:v>204953.5</c:v>
                </c:pt>
                <c:pt idx="15">
                  <c:v>91167</c:v>
                </c:pt>
              </c:numCache>
            </c:numRef>
          </c:val>
        </c:ser>
        <c:ser>
          <c:idx val="1"/>
          <c:order val="1"/>
          <c:tx>
            <c:v>гүйцэтгэл</c:v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[1]Sheet1!$A$39:$A$53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[1]Sheet1!$C$38:$C$53</c:f>
              <c:numCache>
                <c:formatCode>General</c:formatCode>
                <c:ptCount val="16"/>
                <c:pt idx="0">
                  <c:v>0</c:v>
                </c:pt>
                <c:pt idx="1">
                  <c:v>78005.7</c:v>
                </c:pt>
                <c:pt idx="2">
                  <c:v>89678.399999999994</c:v>
                </c:pt>
                <c:pt idx="3">
                  <c:v>157495.20000000001</c:v>
                </c:pt>
                <c:pt idx="4">
                  <c:v>53529.7</c:v>
                </c:pt>
                <c:pt idx="5">
                  <c:v>462477.4</c:v>
                </c:pt>
                <c:pt idx="6">
                  <c:v>215431</c:v>
                </c:pt>
                <c:pt idx="7">
                  <c:v>250420.8</c:v>
                </c:pt>
                <c:pt idx="8">
                  <c:v>201864.8</c:v>
                </c:pt>
                <c:pt idx="9">
                  <c:v>314702.90000000002</c:v>
                </c:pt>
                <c:pt idx="10">
                  <c:v>75178.5</c:v>
                </c:pt>
                <c:pt idx="11">
                  <c:v>98712.7</c:v>
                </c:pt>
                <c:pt idx="12">
                  <c:v>72220</c:v>
                </c:pt>
                <c:pt idx="13">
                  <c:v>232716.2</c:v>
                </c:pt>
                <c:pt idx="14">
                  <c:v>276864.90000000002</c:v>
                </c:pt>
                <c:pt idx="15">
                  <c:v>101516.7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65815440"/>
        <c:axId val="-1980817008"/>
        <c:axId val="-1857348224"/>
      </c:bar3DChart>
      <c:catAx>
        <c:axId val="-186581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  <a:cs typeface="Arial" pitchFamily="34" charset="0"/>
              </a:defRPr>
            </a:pPr>
            <a:endParaRPr lang="en-US"/>
          </a:p>
        </c:txPr>
        <c:crossAx val="-1980817008"/>
        <c:crosses val="autoZero"/>
        <c:auto val="1"/>
        <c:lblAlgn val="ctr"/>
        <c:lblOffset val="100"/>
        <c:noMultiLvlLbl val="0"/>
      </c:catAx>
      <c:valAx>
        <c:axId val="-198081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1865815440"/>
        <c:crosses val="autoZero"/>
        <c:crossBetween val="between"/>
      </c:valAx>
      <c:serAx>
        <c:axId val="-1857348224"/>
        <c:scaling>
          <c:orientation val="minMax"/>
        </c:scaling>
        <c:delete val="1"/>
        <c:axPos val="b"/>
        <c:majorTickMark val="out"/>
        <c:minorTickMark val="none"/>
        <c:tickLblPos val="nextTo"/>
        <c:crossAx val="-1980817008"/>
        <c:crosses val="autoZero"/>
      </c:ser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37</xdr:row>
      <xdr:rowOff>238125</xdr:rowOff>
    </xdr:from>
    <xdr:to>
      <xdr:col>18</xdr:col>
      <xdr:colOff>447675</xdr:colOff>
      <xdr:row>57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4/11%20intro/TOSUM13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38">
          <cell r="B38" t="str">
            <v>òºë</v>
          </cell>
          <cell r="C38" t="str">
            <v>ã¿éö</v>
          </cell>
        </row>
        <row r="39">
          <cell r="A39" t="str">
            <v>Äýëãýðöîãò</v>
          </cell>
          <cell r="B39">
            <v>72392</v>
          </cell>
          <cell r="C39">
            <v>78005.7</v>
          </cell>
        </row>
        <row r="40">
          <cell r="A40" t="str">
            <v xml:space="preserve">Äýðýí </v>
          </cell>
          <cell r="B40">
            <v>76994</v>
          </cell>
          <cell r="C40">
            <v>89678.399999999994</v>
          </cell>
        </row>
        <row r="41">
          <cell r="A41" t="str">
            <v>Ãîâü-Óãòààë</v>
          </cell>
          <cell r="B41">
            <v>159588</v>
          </cell>
          <cell r="C41">
            <v>157495.20000000001</v>
          </cell>
        </row>
        <row r="42">
          <cell r="A42" t="str">
            <v>Öàãààíäýëãýð</v>
          </cell>
          <cell r="B42">
            <v>54982</v>
          </cell>
          <cell r="C42">
            <v>53529.7</v>
          </cell>
        </row>
        <row r="43">
          <cell r="A43" t="str">
            <v>Áàÿíæàðãàëàí</v>
          </cell>
          <cell r="B43">
            <v>384497.4</v>
          </cell>
          <cell r="C43">
            <v>462477.4</v>
          </cell>
        </row>
        <row r="44">
          <cell r="A44" t="str">
            <v>ªíäºðøèë</v>
          </cell>
          <cell r="B44">
            <v>139909</v>
          </cell>
          <cell r="C44">
            <v>215431</v>
          </cell>
        </row>
        <row r="45">
          <cell r="A45" t="str">
            <v>Ãóðâàíñàéõàí</v>
          </cell>
          <cell r="B45">
            <v>103370</v>
          </cell>
          <cell r="C45">
            <v>250420.8</v>
          </cell>
        </row>
        <row r="46">
          <cell r="A46" t="str">
            <v>ªëçèéò</v>
          </cell>
          <cell r="B46">
            <v>359927.8</v>
          </cell>
          <cell r="C46">
            <v>201864.8</v>
          </cell>
        </row>
        <row r="47">
          <cell r="A47" t="str">
            <v>Õóëä</v>
          </cell>
          <cell r="B47">
            <v>245941</v>
          </cell>
          <cell r="C47">
            <v>314702.90000000002</v>
          </cell>
        </row>
        <row r="48">
          <cell r="A48" t="str">
            <v>Ëóóñ</v>
          </cell>
          <cell r="B48">
            <v>71574</v>
          </cell>
          <cell r="C48">
            <v>75178.5</v>
          </cell>
        </row>
        <row r="49">
          <cell r="A49" t="str">
            <v>Äýëãýðõàíãàé</v>
          </cell>
          <cell r="B49">
            <v>106414</v>
          </cell>
          <cell r="C49">
            <v>98712.7</v>
          </cell>
        </row>
        <row r="50">
          <cell r="A50" t="str">
            <v>Ñàéõàí-Îâîî</v>
          </cell>
          <cell r="B50">
            <v>81194</v>
          </cell>
          <cell r="C50">
            <v>72220</v>
          </cell>
        </row>
        <row r="51">
          <cell r="A51" t="str">
            <v>Ýðäýíýäàëàé</v>
          </cell>
          <cell r="B51">
            <v>231755</v>
          </cell>
          <cell r="C51">
            <v>232716.2</v>
          </cell>
        </row>
        <row r="52">
          <cell r="A52" t="str">
            <v>Ñàéíöàãààí</v>
          </cell>
          <cell r="B52">
            <v>204953.5</v>
          </cell>
          <cell r="C52">
            <v>276864.90000000002</v>
          </cell>
        </row>
        <row r="53">
          <cell r="A53" t="str">
            <v>Àäààöàã</v>
          </cell>
          <cell r="B53">
            <v>91167</v>
          </cell>
          <cell r="C53">
            <v>101516.7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5" workbookViewId="0">
      <selection activeCell="K8" sqref="K8"/>
    </sheetView>
  </sheetViews>
  <sheetFormatPr defaultRowHeight="11.25"/>
  <cols>
    <col min="1" max="1" width="24.5703125" style="40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1</v>
      </c>
      <c r="B2" s="4"/>
      <c r="E2" s="6" t="s">
        <v>2</v>
      </c>
      <c r="F2" s="4"/>
    </row>
    <row r="3" spans="1:7" ht="15.7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7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7" s="19" customFormat="1" ht="21" customHeight="1">
      <c r="A5" s="16" t="s">
        <v>12</v>
      </c>
      <c r="B5" s="17">
        <v>1</v>
      </c>
      <c r="C5" s="18">
        <v>30437958</v>
      </c>
      <c r="D5" s="18">
        <f>SUM(D6+D28+D29)</f>
        <v>38306455.799999997</v>
      </c>
      <c r="E5" s="18">
        <f>SUM(E6+E28+E29)</f>
        <v>35654651.899999999</v>
      </c>
      <c r="F5" s="18">
        <f>(E5/D5)*100</f>
        <v>93.077396891413798</v>
      </c>
      <c r="G5" s="18">
        <f t="shared" ref="G5:G20" si="0">(E5/C5)*100</f>
        <v>117.13877750931911</v>
      </c>
    </row>
    <row r="6" spans="1:7" ht="13.5" customHeight="1">
      <c r="A6" s="20" t="s">
        <v>13</v>
      </c>
      <c r="B6" s="21">
        <v>2</v>
      </c>
      <c r="C6" s="22">
        <v>2922447.5</v>
      </c>
      <c r="D6" s="22">
        <f>D7+D25</f>
        <v>5612940.7999999998</v>
      </c>
      <c r="E6" s="22">
        <f>E7+E25</f>
        <v>3431898.5999999996</v>
      </c>
      <c r="F6" s="22">
        <f>(E6/D6)*100</f>
        <v>61.142611730378484</v>
      </c>
      <c r="G6" s="22">
        <f t="shared" si="0"/>
        <v>117.43234395143112</v>
      </c>
    </row>
    <row r="7" spans="1:7" ht="15" customHeight="1">
      <c r="A7" s="20" t="s">
        <v>14</v>
      </c>
      <c r="B7" s="21">
        <v>3</v>
      </c>
      <c r="C7" s="22">
        <v>2609252.5</v>
      </c>
      <c r="D7" s="22">
        <f>SUM(D8+D15+D16+D17)</f>
        <v>2908175.4</v>
      </c>
      <c r="E7" s="22">
        <f>SUM(E8+E15+E16+E17)</f>
        <v>2908560.1999999997</v>
      </c>
      <c r="F7" s="22">
        <f>(E7/D7)*100</f>
        <v>100.01323166408737</v>
      </c>
      <c r="G7" s="22">
        <f t="shared" si="0"/>
        <v>111.47101324996333</v>
      </c>
    </row>
    <row r="8" spans="1:7" ht="21" customHeight="1">
      <c r="A8" s="20" t="s">
        <v>15</v>
      </c>
      <c r="B8" s="21">
        <v>4</v>
      </c>
      <c r="C8" s="22">
        <v>2009337.5</v>
      </c>
      <c r="D8" s="22">
        <f>SUM(D9:D14)</f>
        <v>2227743.4</v>
      </c>
      <c r="E8" s="22">
        <f>SUM(E9:E14)</f>
        <v>2342535.4</v>
      </c>
      <c r="F8" s="22">
        <f>(E8/D8)*100</f>
        <v>105.15283762034713</v>
      </c>
      <c r="G8" s="22">
        <f t="shared" si="0"/>
        <v>116.58247556719566</v>
      </c>
    </row>
    <row r="9" spans="1:7" ht="21.75" customHeight="1">
      <c r="A9" s="23" t="s">
        <v>16</v>
      </c>
      <c r="B9" s="24"/>
      <c r="C9" s="25">
        <v>2043869</v>
      </c>
      <c r="D9" s="25">
        <v>2410269.4</v>
      </c>
      <c r="E9" s="25">
        <v>2431321.6</v>
      </c>
      <c r="F9" s="25">
        <f>(E9/D9)*100</f>
        <v>100.87343763315421</v>
      </c>
      <c r="G9" s="25">
        <f t="shared" si="0"/>
        <v>118.95682159668746</v>
      </c>
    </row>
    <row r="10" spans="1:7" ht="21.75" customHeight="1">
      <c r="A10" s="23" t="s">
        <v>17</v>
      </c>
      <c r="B10" s="24"/>
      <c r="C10" s="25">
        <v>-235014.3</v>
      </c>
      <c r="D10" s="25">
        <v>-328874</v>
      </c>
      <c r="E10" s="25">
        <v>-328874</v>
      </c>
      <c r="F10" s="25">
        <v>0</v>
      </c>
      <c r="G10" s="25">
        <v>0</v>
      </c>
    </row>
    <row r="11" spans="1:7" ht="21" customHeight="1">
      <c r="A11" s="26" t="s">
        <v>18</v>
      </c>
      <c r="B11" s="24">
        <v>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15" customHeight="1">
      <c r="A12" s="26" t="s">
        <v>19</v>
      </c>
      <c r="B12" s="24">
        <v>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ht="21.75" customHeight="1">
      <c r="A13" s="26" t="s">
        <v>20</v>
      </c>
      <c r="B13" s="24">
        <v>7</v>
      </c>
      <c r="C13" s="25">
        <v>200482.8</v>
      </c>
      <c r="D13" s="25">
        <v>146348</v>
      </c>
      <c r="E13" s="25">
        <v>240087.8</v>
      </c>
      <c r="F13" s="25">
        <f>(E13/D13)*100</f>
        <v>164.05266898078551</v>
      </c>
      <c r="G13" s="25">
        <f t="shared" si="0"/>
        <v>119.75481188411175</v>
      </c>
    </row>
    <row r="14" spans="1:7" ht="13.5" customHeight="1">
      <c r="A14" s="26" t="s">
        <v>21</v>
      </c>
      <c r="B14" s="24">
        <v>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s="19" customFormat="1" ht="15" customHeight="1">
      <c r="A15" s="27" t="s">
        <v>22</v>
      </c>
      <c r="B15" s="21">
        <v>9</v>
      </c>
      <c r="C15" s="22">
        <v>50528.4</v>
      </c>
      <c r="D15" s="22">
        <v>59665</v>
      </c>
      <c r="E15" s="22">
        <v>71331.899999999994</v>
      </c>
      <c r="F15" s="22">
        <f>(E15/D15)*100</f>
        <v>119.55400988854437</v>
      </c>
      <c r="G15" s="22">
        <f>(E15/C15)*100</f>
        <v>141.17189540931435</v>
      </c>
    </row>
    <row r="16" spans="1:7" ht="15" customHeight="1">
      <c r="A16" s="27" t="s">
        <v>23</v>
      </c>
      <c r="B16" s="21">
        <v>12</v>
      </c>
      <c r="C16" s="22">
        <v>210420.2</v>
      </c>
      <c r="D16" s="22">
        <v>207200</v>
      </c>
      <c r="E16" s="22">
        <v>232983.1</v>
      </c>
      <c r="F16" s="22">
        <v>0</v>
      </c>
      <c r="G16" s="22">
        <f t="shared" si="0"/>
        <v>110.7227823184276</v>
      </c>
    </row>
    <row r="17" spans="1:7" ht="11.25" customHeight="1">
      <c r="A17" s="27" t="s">
        <v>24</v>
      </c>
      <c r="B17" s="21">
        <v>13</v>
      </c>
      <c r="C17" s="28">
        <v>338966.4</v>
      </c>
      <c r="D17" s="28">
        <f>SUM(D18:D24)</f>
        <v>413567</v>
      </c>
      <c r="E17" s="28">
        <f>SUM(E18:E24)</f>
        <v>261709.80000000002</v>
      </c>
      <c r="F17" s="22">
        <f>(E17/D17)*100</f>
        <v>63.281112854749054</v>
      </c>
      <c r="G17" s="22">
        <f t="shared" si="0"/>
        <v>77.208183465971842</v>
      </c>
    </row>
    <row r="18" spans="1:7" ht="12.75" customHeight="1">
      <c r="A18" s="29" t="s">
        <v>25</v>
      </c>
      <c r="B18" s="30">
        <v>14</v>
      </c>
      <c r="C18" s="31">
        <v>104336.3</v>
      </c>
      <c r="D18" s="31">
        <v>58646</v>
      </c>
      <c r="E18" s="31">
        <v>63622.8</v>
      </c>
      <c r="F18" s="31">
        <f>(E18/D18)*100</f>
        <v>108.48617126487741</v>
      </c>
      <c r="G18" s="31">
        <f t="shared" si="0"/>
        <v>60.978585592933619</v>
      </c>
    </row>
    <row r="19" spans="1:7" ht="12.75" customHeight="1">
      <c r="A19" s="29" t="s">
        <v>26</v>
      </c>
      <c r="B19" s="30">
        <v>15</v>
      </c>
      <c r="C19" s="31">
        <v>74024.399999999994</v>
      </c>
      <c r="D19" s="5">
        <v>53700</v>
      </c>
      <c r="E19" s="5">
        <v>26992.3</v>
      </c>
      <c r="F19" s="31">
        <v>0</v>
      </c>
      <c r="G19" s="31">
        <f>(E22/C19)*100</f>
        <v>35.391033226881952</v>
      </c>
    </row>
    <row r="20" spans="1:7" ht="12.75" customHeight="1">
      <c r="A20" s="29" t="s">
        <v>27</v>
      </c>
      <c r="B20" s="30">
        <v>16</v>
      </c>
      <c r="C20" s="31">
        <v>113702.1</v>
      </c>
      <c r="D20" s="31">
        <v>200021</v>
      </c>
      <c r="E20" s="31">
        <v>125413.6</v>
      </c>
      <c r="F20" s="31">
        <f>(E20/D20)*100</f>
        <v>62.70021647726989</v>
      </c>
      <c r="G20" s="31">
        <f t="shared" si="0"/>
        <v>110.3001615625393</v>
      </c>
    </row>
    <row r="21" spans="1:7" ht="12.75" customHeight="1">
      <c r="A21" s="29" t="s">
        <v>28</v>
      </c>
      <c r="B21" s="30">
        <v>17</v>
      </c>
      <c r="C21" s="31">
        <v>0</v>
      </c>
      <c r="D21" s="31">
        <v>0</v>
      </c>
      <c r="E21" s="31">
        <v>6400</v>
      </c>
      <c r="F21" s="31">
        <v>0</v>
      </c>
      <c r="G21" s="31">
        <v>0</v>
      </c>
    </row>
    <row r="22" spans="1:7" ht="12.75" customHeight="1">
      <c r="A22" s="29" t="s">
        <v>29</v>
      </c>
      <c r="B22" s="30">
        <v>18</v>
      </c>
      <c r="C22" s="31">
        <v>21397.8</v>
      </c>
      <c r="D22" s="31">
        <v>45000</v>
      </c>
      <c r="E22" s="31">
        <v>26198</v>
      </c>
      <c r="F22" s="31">
        <v>0</v>
      </c>
      <c r="G22" s="31">
        <v>0</v>
      </c>
    </row>
    <row r="23" spans="1:7" ht="12.75" customHeight="1">
      <c r="A23" s="29" t="s">
        <v>30</v>
      </c>
      <c r="B23" s="30">
        <v>19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2.75" customHeight="1">
      <c r="A24" s="26" t="s">
        <v>31</v>
      </c>
      <c r="B24" s="24">
        <v>20</v>
      </c>
      <c r="C24" s="25">
        <v>25505.8</v>
      </c>
      <c r="D24" s="25">
        <v>56200</v>
      </c>
      <c r="E24" s="25">
        <v>13083.1</v>
      </c>
      <c r="F24" s="31">
        <f>(E24/D24)*100</f>
        <v>23.279537366548041</v>
      </c>
      <c r="G24" s="31">
        <f>(E24/C24)*100</f>
        <v>51.294607501038982</v>
      </c>
    </row>
    <row r="25" spans="1:7" ht="15" customHeight="1">
      <c r="A25" s="27" t="s">
        <v>32</v>
      </c>
      <c r="B25" s="21">
        <v>19</v>
      </c>
      <c r="C25" s="22">
        <v>313195</v>
      </c>
      <c r="D25" s="22">
        <f>SUM(D26:D27)</f>
        <v>2704765.4</v>
      </c>
      <c r="E25" s="22">
        <f>SUM(E26:E27)</f>
        <v>523338.39999999997</v>
      </c>
      <c r="F25" s="22">
        <f>(E25/D25)*100</f>
        <v>19.348753869744119</v>
      </c>
      <c r="G25" s="22">
        <f>(E25/C25)*100</f>
        <v>167.09666501700218</v>
      </c>
    </row>
    <row r="26" spans="1:7" ht="21.75" customHeight="1">
      <c r="A26" s="29" t="s">
        <v>33</v>
      </c>
      <c r="B26" s="30">
        <v>22</v>
      </c>
      <c r="C26" s="31">
        <v>20917.7</v>
      </c>
      <c r="D26" s="31">
        <v>2561607.4</v>
      </c>
      <c r="E26" s="31">
        <v>297216.09999999998</v>
      </c>
      <c r="F26" s="25">
        <v>0</v>
      </c>
      <c r="G26" s="31">
        <f>(E26/C26)*100</f>
        <v>1420.8832711053317</v>
      </c>
    </row>
    <row r="27" spans="1:7" ht="15" customHeight="1">
      <c r="A27" s="26" t="s">
        <v>34</v>
      </c>
      <c r="B27" s="24">
        <v>23</v>
      </c>
      <c r="C27" s="31">
        <v>292277.3</v>
      </c>
      <c r="D27" s="25">
        <v>143158</v>
      </c>
      <c r="E27" s="31">
        <v>226122.3</v>
      </c>
      <c r="F27" s="31">
        <f>(E27/D27)*100</f>
        <v>157.9529610639992</v>
      </c>
      <c r="G27" s="31">
        <f>(E27/C27)*100</f>
        <v>77.365672941415568</v>
      </c>
    </row>
    <row r="28" spans="1:7" s="19" customFormat="1" ht="15" customHeight="1">
      <c r="A28" s="26" t="s">
        <v>35</v>
      </c>
      <c r="B28" s="24">
        <v>24</v>
      </c>
      <c r="C28" s="25">
        <v>151837.4</v>
      </c>
      <c r="D28" s="25">
        <v>164100</v>
      </c>
      <c r="E28" s="25">
        <v>366004.3</v>
      </c>
      <c r="F28" s="31">
        <v>0</v>
      </c>
      <c r="G28" s="31">
        <f>(E28/C28)*100</f>
        <v>241.05016287159816</v>
      </c>
    </row>
    <row r="29" spans="1:7" ht="12" customHeight="1">
      <c r="A29" s="27" t="s">
        <v>36</v>
      </c>
      <c r="B29" s="21">
        <v>26</v>
      </c>
      <c r="C29" s="22">
        <v>27363673.100000001</v>
      </c>
      <c r="D29" s="22">
        <f>SUM(D30:D33)</f>
        <v>32529415</v>
      </c>
      <c r="E29" s="22">
        <f>SUM(E30:E33)</f>
        <v>31856749</v>
      </c>
      <c r="F29" s="22">
        <f t="shared" ref="F29:F36" si="1">(E29/D29)*100</f>
        <v>97.93213004291654</v>
      </c>
      <c r="G29" s="22">
        <f t="shared" ref="G29:G36" si="2">(E29/C29)*100</f>
        <v>116.41985666025224</v>
      </c>
    </row>
    <row r="30" spans="1:7" ht="22.5" customHeight="1">
      <c r="A30" s="29" t="s">
        <v>37</v>
      </c>
      <c r="B30" s="30">
        <v>28</v>
      </c>
      <c r="C30" s="31">
        <v>5828628.5999999996</v>
      </c>
      <c r="D30" s="31">
        <v>7011321.2000000002</v>
      </c>
      <c r="E30" s="31">
        <v>7011321.2000000002</v>
      </c>
      <c r="F30" s="31">
        <f t="shared" si="1"/>
        <v>100</v>
      </c>
      <c r="G30" s="31">
        <f t="shared" si="2"/>
        <v>120.29109557606743</v>
      </c>
    </row>
    <row r="31" spans="1:7" ht="22.5" customHeight="1">
      <c r="A31" s="29" t="s">
        <v>38</v>
      </c>
      <c r="B31" s="30"/>
      <c r="C31" s="31">
        <v>16412723.9</v>
      </c>
      <c r="D31" s="31">
        <v>18273500.399999999</v>
      </c>
      <c r="E31" s="31">
        <v>18273500.399999999</v>
      </c>
      <c r="F31" s="31">
        <v>0</v>
      </c>
      <c r="G31" s="31">
        <v>0</v>
      </c>
    </row>
    <row r="32" spans="1:7" ht="33" customHeight="1">
      <c r="A32" s="29" t="s">
        <v>39</v>
      </c>
      <c r="B32" s="30"/>
      <c r="C32" s="31">
        <v>5122320.5999999996</v>
      </c>
      <c r="D32" s="31">
        <v>7244593.4000000004</v>
      </c>
      <c r="E32" s="32">
        <v>6571927.4000000004</v>
      </c>
      <c r="F32" s="31">
        <v>0</v>
      </c>
      <c r="G32" s="31">
        <v>0</v>
      </c>
    </row>
    <row r="33" spans="1:8" ht="21.75" customHeight="1">
      <c r="A33" s="29" t="s">
        <v>40</v>
      </c>
      <c r="B33" s="30"/>
      <c r="C33" s="31">
        <v>5690062.9000000004</v>
      </c>
      <c r="D33" s="31">
        <v>0</v>
      </c>
      <c r="E33" s="31">
        <v>0</v>
      </c>
      <c r="F33" s="31" t="e">
        <f t="shared" si="1"/>
        <v>#DIV/0!</v>
      </c>
      <c r="G33" s="31">
        <f t="shared" si="2"/>
        <v>0</v>
      </c>
    </row>
    <row r="34" spans="1:8" ht="24.75" customHeight="1">
      <c r="A34" s="27" t="s">
        <v>41</v>
      </c>
      <c r="B34" s="21">
        <v>29</v>
      </c>
      <c r="C34" s="22">
        <v>3074284.9</v>
      </c>
      <c r="D34" s="22">
        <f>D5-D29</f>
        <v>5777040.799999997</v>
      </c>
      <c r="E34" s="22">
        <f>E5-E29</f>
        <v>3797902.8999999985</v>
      </c>
      <c r="F34" s="22">
        <f t="shared" si="1"/>
        <v>65.741320365956227</v>
      </c>
      <c r="G34" s="22">
        <f t="shared" si="2"/>
        <v>123.53776645749386</v>
      </c>
    </row>
    <row r="35" spans="1:8" ht="20.25" customHeight="1">
      <c r="A35" s="29" t="s">
        <v>42</v>
      </c>
      <c r="B35" s="30">
        <v>30</v>
      </c>
      <c r="C35" s="25">
        <v>1196141.7</v>
      </c>
      <c r="D35" s="33">
        <v>1277424.2</v>
      </c>
      <c r="E35" s="33">
        <v>1478898.7</v>
      </c>
      <c r="F35" s="31">
        <f t="shared" si="1"/>
        <v>115.77193386503872</v>
      </c>
      <c r="G35" s="31">
        <f t="shared" si="2"/>
        <v>123.63908891396396</v>
      </c>
      <c r="H35" s="34"/>
    </row>
    <row r="36" spans="1:8" ht="18.75" customHeight="1">
      <c r="A36" s="35" t="s">
        <v>43</v>
      </c>
      <c r="B36" s="36">
        <v>31</v>
      </c>
      <c r="C36" s="37">
        <v>4270426.5999999996</v>
      </c>
      <c r="D36" s="37">
        <f>D34+D35</f>
        <v>7054464.9999999972</v>
      </c>
      <c r="E36" s="37">
        <f>E34+E35</f>
        <v>5276801.5999999987</v>
      </c>
      <c r="F36" s="37">
        <f t="shared" si="1"/>
        <v>74.800875757410395</v>
      </c>
      <c r="G36" s="37">
        <f t="shared" si="2"/>
        <v>123.56614676388536</v>
      </c>
    </row>
    <row r="37" spans="1:8" ht="30.75" customHeight="1">
      <c r="A37" s="38" t="s">
        <v>44</v>
      </c>
      <c r="B37" s="38"/>
      <c r="C37" s="38"/>
      <c r="D37" s="38"/>
      <c r="E37" s="38"/>
      <c r="F37" s="38"/>
      <c r="G37" s="38"/>
    </row>
    <row r="38" spans="1:8">
      <c r="A38" s="39"/>
      <c r="B38" s="39"/>
      <c r="C38" s="39"/>
      <c r="E38" s="39"/>
      <c r="F38" s="39"/>
      <c r="G38" s="39"/>
    </row>
    <row r="39" spans="1:8" ht="23.25" customHeight="1">
      <c r="D39" s="41"/>
      <c r="E39" s="41"/>
    </row>
    <row r="40" spans="1:8" ht="10.5" customHeight="1">
      <c r="D40" s="41"/>
      <c r="E40" s="41"/>
    </row>
    <row r="41" spans="1:8" ht="38.25" customHeight="1">
      <c r="C41" s="41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H50"/>
  <sheetViews>
    <sheetView topLeftCell="A37" workbookViewId="0">
      <selection activeCell="L53" sqref="L53"/>
    </sheetView>
  </sheetViews>
  <sheetFormatPr defaultRowHeight="12.75"/>
  <cols>
    <col min="1" max="1" width="10.28515625" style="256" customWidth="1"/>
    <col min="2" max="2" width="27.140625" style="256" customWidth="1"/>
    <col min="3" max="5" width="9.42578125" style="256" customWidth="1"/>
    <col min="6" max="7" width="8.7109375" style="256" customWidth="1"/>
    <col min="8" max="16384" width="9.140625" style="256"/>
  </cols>
  <sheetData>
    <row r="34" spans="1:8" ht="45" customHeight="1">
      <c r="A34" s="259" t="s">
        <v>205</v>
      </c>
      <c r="B34" s="259"/>
      <c r="C34" s="259"/>
      <c r="D34" s="259"/>
      <c r="E34" s="259"/>
      <c r="F34" s="259"/>
    </row>
    <row r="35" spans="1:8" ht="17.25" customHeight="1">
      <c r="A35" s="254" t="s">
        <v>115</v>
      </c>
      <c r="B35" s="254"/>
      <c r="C35" s="254"/>
      <c r="D35" s="254"/>
      <c r="E35" s="257"/>
      <c r="F35" s="257"/>
      <c r="G35" s="58"/>
    </row>
    <row r="36" spans="1:8" ht="45.75" customHeight="1">
      <c r="A36" s="260" t="s">
        <v>206</v>
      </c>
      <c r="B36" s="260"/>
      <c r="C36" s="245" t="s">
        <v>207</v>
      </c>
      <c r="D36" s="245" t="s">
        <v>208</v>
      </c>
      <c r="E36" s="245" t="s">
        <v>209</v>
      </c>
      <c r="F36" s="258" t="s">
        <v>210</v>
      </c>
      <c r="G36" s="258" t="s">
        <v>211</v>
      </c>
    </row>
    <row r="37" spans="1:8" ht="17.25" customHeight="1">
      <c r="A37" s="251" t="s">
        <v>212</v>
      </c>
      <c r="B37" s="251"/>
      <c r="C37" s="261">
        <f>SUM(C39:C41)</f>
        <v>8124</v>
      </c>
      <c r="D37" s="261">
        <f t="shared" ref="D37:E37" si="0">SUM(D39:D41)</f>
        <v>10595</v>
      </c>
      <c r="E37" s="261">
        <f t="shared" si="0"/>
        <v>10148</v>
      </c>
      <c r="F37" s="262">
        <f>E37/D37*100</f>
        <v>95.781028787163763</v>
      </c>
      <c r="G37" s="262">
        <f>E37/C37*100</f>
        <v>124.91383554899065</v>
      </c>
      <c r="H37" s="263"/>
    </row>
    <row r="38" spans="1:8" ht="17.25" customHeight="1">
      <c r="A38" s="253" t="s">
        <v>213</v>
      </c>
      <c r="B38" s="253"/>
      <c r="C38" s="253"/>
      <c r="D38" s="253"/>
      <c r="E38" s="253"/>
      <c r="F38" s="58"/>
      <c r="G38" s="249"/>
    </row>
    <row r="39" spans="1:8" ht="17.25" customHeight="1">
      <c r="A39" s="251"/>
      <c r="B39" s="251" t="s">
        <v>214</v>
      </c>
      <c r="C39" s="261">
        <v>2099</v>
      </c>
      <c r="D39" s="264">
        <v>2736</v>
      </c>
      <c r="E39" s="264">
        <v>2289</v>
      </c>
      <c r="F39" s="262">
        <f>E39/D39*100</f>
        <v>83.662280701754383</v>
      </c>
      <c r="G39" s="262">
        <f>E39/C39*100</f>
        <v>109.05192949023343</v>
      </c>
    </row>
    <row r="40" spans="1:8" ht="17.25" customHeight="1">
      <c r="A40" s="251"/>
      <c r="B40" s="251" t="s">
        <v>215</v>
      </c>
      <c r="C40" s="261">
        <v>3847</v>
      </c>
      <c r="D40" s="264">
        <v>3938</v>
      </c>
      <c r="E40" s="264">
        <v>4043</v>
      </c>
      <c r="F40" s="262">
        <f t="shared" ref="F40:F42" si="1">E40/D40*100</f>
        <v>102.6663280853225</v>
      </c>
      <c r="G40" s="262">
        <f t="shared" ref="G40:G42" si="2">E40/C40*100</f>
        <v>105.09487912659215</v>
      </c>
    </row>
    <row r="41" spans="1:8" ht="17.25" customHeight="1">
      <c r="A41" s="251"/>
      <c r="B41" s="251" t="s">
        <v>216</v>
      </c>
      <c r="C41" s="261">
        <v>2178</v>
      </c>
      <c r="D41" s="264">
        <v>3921</v>
      </c>
      <c r="E41" s="264">
        <v>3816</v>
      </c>
      <c r="F41" s="262">
        <f t="shared" si="1"/>
        <v>97.322111706197404</v>
      </c>
      <c r="G41" s="262">
        <f t="shared" si="2"/>
        <v>175.20661157024793</v>
      </c>
    </row>
    <row r="42" spans="1:8" ht="17.25" customHeight="1">
      <c r="A42" s="251" t="s">
        <v>217</v>
      </c>
      <c r="B42" s="251"/>
      <c r="C42" s="248">
        <f>SUM(C44:C47)</f>
        <v>11665.5</v>
      </c>
      <c r="D42" s="248">
        <f t="shared" ref="D42:E42" si="3">SUM(D44:D47)</f>
        <v>13112.4</v>
      </c>
      <c r="E42" s="248">
        <f t="shared" si="3"/>
        <v>15619.900000000001</v>
      </c>
      <c r="F42" s="249">
        <f t="shared" si="1"/>
        <v>119.12312010005796</v>
      </c>
      <c r="G42" s="249">
        <f t="shared" si="2"/>
        <v>133.89824696755392</v>
      </c>
    </row>
    <row r="43" spans="1:8" ht="17.25" customHeight="1">
      <c r="A43" s="253" t="s">
        <v>213</v>
      </c>
      <c r="B43" s="253"/>
      <c r="C43" s="253"/>
      <c r="D43" s="253"/>
      <c r="E43" s="253"/>
      <c r="F43" s="58"/>
      <c r="G43" s="249"/>
    </row>
    <row r="44" spans="1:8" ht="17.25" customHeight="1">
      <c r="A44" s="251"/>
      <c r="B44" s="251" t="s">
        <v>218</v>
      </c>
      <c r="C44" s="265">
        <v>9173.1</v>
      </c>
      <c r="D44" s="266">
        <v>10329</v>
      </c>
      <c r="E44" s="266">
        <v>12398.1</v>
      </c>
      <c r="F44" s="262">
        <f>E44/D44*100</f>
        <v>120.03194888178913</v>
      </c>
      <c r="G44" s="262">
        <f>E44/C44*100</f>
        <v>135.15714425875657</v>
      </c>
    </row>
    <row r="45" spans="1:8" ht="25.5" customHeight="1">
      <c r="A45" s="251"/>
      <c r="B45" s="267" t="s">
        <v>219</v>
      </c>
      <c r="C45" s="265">
        <v>1789.8</v>
      </c>
      <c r="D45" s="266">
        <v>1957</v>
      </c>
      <c r="E45" s="266">
        <v>2293.8000000000002</v>
      </c>
      <c r="F45" s="262">
        <f t="shared" ref="F45:F47" si="4">E45/D45*100</f>
        <v>117.2100153295861</v>
      </c>
      <c r="G45" s="262">
        <f t="shared" ref="G45:G47" si="5">E45/C45*100</f>
        <v>128.15957090177673</v>
      </c>
    </row>
    <row r="46" spans="1:8" ht="17.25" customHeight="1">
      <c r="A46" s="251"/>
      <c r="B46" s="251" t="s">
        <v>220</v>
      </c>
      <c r="C46" s="261">
        <v>376</v>
      </c>
      <c r="D46" s="266">
        <v>425.9</v>
      </c>
      <c r="E46" s="266">
        <v>480.8</v>
      </c>
      <c r="F46" s="262">
        <f t="shared" si="4"/>
        <v>112.89034984738203</v>
      </c>
      <c r="G46" s="262">
        <f t="shared" si="5"/>
        <v>127.87234042553193</v>
      </c>
    </row>
    <row r="47" spans="1:8" ht="17.25" customHeight="1">
      <c r="A47" s="268"/>
      <c r="B47" s="268" t="s">
        <v>221</v>
      </c>
      <c r="C47" s="269">
        <v>326.60000000000002</v>
      </c>
      <c r="D47" s="270">
        <v>400.5</v>
      </c>
      <c r="E47" s="270">
        <v>447.2</v>
      </c>
      <c r="F47" s="271">
        <f t="shared" si="4"/>
        <v>111.66042446941321</v>
      </c>
      <c r="G47" s="271">
        <f t="shared" si="5"/>
        <v>136.92590324556031</v>
      </c>
    </row>
    <row r="48" spans="1:8" ht="18.75" customHeight="1">
      <c r="C48" s="251"/>
      <c r="D48" s="251"/>
    </row>
    <row r="49" spans="3:4">
      <c r="C49" s="247"/>
      <c r="D49" s="247"/>
    </row>
    <row r="50" spans="3:4">
      <c r="C50" s="247"/>
      <c r="D50" s="247"/>
    </row>
  </sheetData>
  <mergeCells count="4">
    <mergeCell ref="A34:F34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2" workbookViewId="0">
      <selection activeCell="Q31" sqref="Q31"/>
    </sheetView>
  </sheetViews>
  <sheetFormatPr defaultRowHeight="11.25"/>
  <cols>
    <col min="1" max="1" width="1.7109375" style="274" customWidth="1"/>
    <col min="2" max="2" width="1.140625" style="274" customWidth="1"/>
    <col min="3" max="3" width="1" style="274" customWidth="1"/>
    <col min="4" max="4" width="4" style="274" customWidth="1"/>
    <col min="5" max="5" width="26.140625" style="274" customWidth="1"/>
    <col min="6" max="6" width="4.42578125" style="274" customWidth="1"/>
    <col min="7" max="7" width="26.5703125" style="274" customWidth="1"/>
    <col min="8" max="10" width="10.42578125" style="275" customWidth="1"/>
    <col min="11" max="16" width="9.140625" style="274"/>
    <col min="17" max="17" width="19.5703125" style="274" customWidth="1"/>
    <col min="18" max="19" width="8.7109375" style="275" customWidth="1"/>
    <col min="20" max="20" width="8.7109375" style="274" customWidth="1"/>
    <col min="21" max="256" width="9.140625" style="274"/>
    <col min="257" max="257" width="1.7109375" style="274" customWidth="1"/>
    <col min="258" max="258" width="1.140625" style="274" customWidth="1"/>
    <col min="259" max="259" width="1" style="274" customWidth="1"/>
    <col min="260" max="260" width="4" style="274" customWidth="1"/>
    <col min="261" max="261" width="26.140625" style="274" customWidth="1"/>
    <col min="262" max="262" width="4.42578125" style="274" customWidth="1"/>
    <col min="263" max="263" width="26.5703125" style="274" customWidth="1"/>
    <col min="264" max="266" width="10.42578125" style="274" customWidth="1"/>
    <col min="267" max="272" width="9.140625" style="274"/>
    <col min="273" max="273" width="19.5703125" style="274" customWidth="1"/>
    <col min="274" max="276" width="8.7109375" style="274" customWidth="1"/>
    <col min="277" max="512" width="9.140625" style="274"/>
    <col min="513" max="513" width="1.7109375" style="274" customWidth="1"/>
    <col min="514" max="514" width="1.140625" style="274" customWidth="1"/>
    <col min="515" max="515" width="1" style="274" customWidth="1"/>
    <col min="516" max="516" width="4" style="274" customWidth="1"/>
    <col min="517" max="517" width="26.140625" style="274" customWidth="1"/>
    <col min="518" max="518" width="4.42578125" style="274" customWidth="1"/>
    <col min="519" max="519" width="26.5703125" style="274" customWidth="1"/>
    <col min="520" max="522" width="10.42578125" style="274" customWidth="1"/>
    <col min="523" max="528" width="9.140625" style="274"/>
    <col min="529" max="529" width="19.5703125" style="274" customWidth="1"/>
    <col min="530" max="532" width="8.7109375" style="274" customWidth="1"/>
    <col min="533" max="768" width="9.140625" style="274"/>
    <col min="769" max="769" width="1.7109375" style="274" customWidth="1"/>
    <col min="770" max="770" width="1.140625" style="274" customWidth="1"/>
    <col min="771" max="771" width="1" style="274" customWidth="1"/>
    <col min="772" max="772" width="4" style="274" customWidth="1"/>
    <col min="773" max="773" width="26.140625" style="274" customWidth="1"/>
    <col min="774" max="774" width="4.42578125" style="274" customWidth="1"/>
    <col min="775" max="775" width="26.5703125" style="274" customWidth="1"/>
    <col min="776" max="778" width="10.42578125" style="274" customWidth="1"/>
    <col min="779" max="784" width="9.140625" style="274"/>
    <col min="785" max="785" width="19.5703125" style="274" customWidth="1"/>
    <col min="786" max="788" width="8.7109375" style="274" customWidth="1"/>
    <col min="789" max="1024" width="9.140625" style="274"/>
    <col min="1025" max="1025" width="1.7109375" style="274" customWidth="1"/>
    <col min="1026" max="1026" width="1.140625" style="274" customWidth="1"/>
    <col min="1027" max="1027" width="1" style="274" customWidth="1"/>
    <col min="1028" max="1028" width="4" style="274" customWidth="1"/>
    <col min="1029" max="1029" width="26.140625" style="274" customWidth="1"/>
    <col min="1030" max="1030" width="4.42578125" style="274" customWidth="1"/>
    <col min="1031" max="1031" width="26.5703125" style="274" customWidth="1"/>
    <col min="1032" max="1034" width="10.42578125" style="274" customWidth="1"/>
    <col min="1035" max="1040" width="9.140625" style="274"/>
    <col min="1041" max="1041" width="19.5703125" style="274" customWidth="1"/>
    <col min="1042" max="1044" width="8.7109375" style="274" customWidth="1"/>
    <col min="1045" max="1280" width="9.140625" style="274"/>
    <col min="1281" max="1281" width="1.7109375" style="274" customWidth="1"/>
    <col min="1282" max="1282" width="1.140625" style="274" customWidth="1"/>
    <col min="1283" max="1283" width="1" style="274" customWidth="1"/>
    <col min="1284" max="1284" width="4" style="274" customWidth="1"/>
    <col min="1285" max="1285" width="26.140625" style="274" customWidth="1"/>
    <col min="1286" max="1286" width="4.42578125" style="274" customWidth="1"/>
    <col min="1287" max="1287" width="26.5703125" style="274" customWidth="1"/>
    <col min="1288" max="1290" width="10.42578125" style="274" customWidth="1"/>
    <col min="1291" max="1296" width="9.140625" style="274"/>
    <col min="1297" max="1297" width="19.5703125" style="274" customWidth="1"/>
    <col min="1298" max="1300" width="8.7109375" style="274" customWidth="1"/>
    <col min="1301" max="1536" width="9.140625" style="274"/>
    <col min="1537" max="1537" width="1.7109375" style="274" customWidth="1"/>
    <col min="1538" max="1538" width="1.140625" style="274" customWidth="1"/>
    <col min="1539" max="1539" width="1" style="274" customWidth="1"/>
    <col min="1540" max="1540" width="4" style="274" customWidth="1"/>
    <col min="1541" max="1541" width="26.140625" style="274" customWidth="1"/>
    <col min="1542" max="1542" width="4.42578125" style="274" customWidth="1"/>
    <col min="1543" max="1543" width="26.5703125" style="274" customWidth="1"/>
    <col min="1544" max="1546" width="10.42578125" style="274" customWidth="1"/>
    <col min="1547" max="1552" width="9.140625" style="274"/>
    <col min="1553" max="1553" width="19.5703125" style="274" customWidth="1"/>
    <col min="1554" max="1556" width="8.7109375" style="274" customWidth="1"/>
    <col min="1557" max="1792" width="9.140625" style="274"/>
    <col min="1793" max="1793" width="1.7109375" style="274" customWidth="1"/>
    <col min="1794" max="1794" width="1.140625" style="274" customWidth="1"/>
    <col min="1795" max="1795" width="1" style="274" customWidth="1"/>
    <col min="1796" max="1796" width="4" style="274" customWidth="1"/>
    <col min="1797" max="1797" width="26.140625" style="274" customWidth="1"/>
    <col min="1798" max="1798" width="4.42578125" style="274" customWidth="1"/>
    <col min="1799" max="1799" width="26.5703125" style="274" customWidth="1"/>
    <col min="1800" max="1802" width="10.42578125" style="274" customWidth="1"/>
    <col min="1803" max="1808" width="9.140625" style="274"/>
    <col min="1809" max="1809" width="19.5703125" style="274" customWidth="1"/>
    <col min="1810" max="1812" width="8.7109375" style="274" customWidth="1"/>
    <col min="1813" max="2048" width="9.140625" style="274"/>
    <col min="2049" max="2049" width="1.7109375" style="274" customWidth="1"/>
    <col min="2050" max="2050" width="1.140625" style="274" customWidth="1"/>
    <col min="2051" max="2051" width="1" style="274" customWidth="1"/>
    <col min="2052" max="2052" width="4" style="274" customWidth="1"/>
    <col min="2053" max="2053" width="26.140625" style="274" customWidth="1"/>
    <col min="2054" max="2054" width="4.42578125" style="274" customWidth="1"/>
    <col min="2055" max="2055" width="26.5703125" style="274" customWidth="1"/>
    <col min="2056" max="2058" width="10.42578125" style="274" customWidth="1"/>
    <col min="2059" max="2064" width="9.140625" style="274"/>
    <col min="2065" max="2065" width="19.5703125" style="274" customWidth="1"/>
    <col min="2066" max="2068" width="8.7109375" style="274" customWidth="1"/>
    <col min="2069" max="2304" width="9.140625" style="274"/>
    <col min="2305" max="2305" width="1.7109375" style="274" customWidth="1"/>
    <col min="2306" max="2306" width="1.140625" style="274" customWidth="1"/>
    <col min="2307" max="2307" width="1" style="274" customWidth="1"/>
    <col min="2308" max="2308" width="4" style="274" customWidth="1"/>
    <col min="2309" max="2309" width="26.140625" style="274" customWidth="1"/>
    <col min="2310" max="2310" width="4.42578125" style="274" customWidth="1"/>
    <col min="2311" max="2311" width="26.5703125" style="274" customWidth="1"/>
    <col min="2312" max="2314" width="10.42578125" style="274" customWidth="1"/>
    <col min="2315" max="2320" width="9.140625" style="274"/>
    <col min="2321" max="2321" width="19.5703125" style="274" customWidth="1"/>
    <col min="2322" max="2324" width="8.7109375" style="274" customWidth="1"/>
    <col min="2325" max="2560" width="9.140625" style="274"/>
    <col min="2561" max="2561" width="1.7109375" style="274" customWidth="1"/>
    <col min="2562" max="2562" width="1.140625" style="274" customWidth="1"/>
    <col min="2563" max="2563" width="1" style="274" customWidth="1"/>
    <col min="2564" max="2564" width="4" style="274" customWidth="1"/>
    <col min="2565" max="2565" width="26.140625" style="274" customWidth="1"/>
    <col min="2566" max="2566" width="4.42578125" style="274" customWidth="1"/>
    <col min="2567" max="2567" width="26.5703125" style="274" customWidth="1"/>
    <col min="2568" max="2570" width="10.42578125" style="274" customWidth="1"/>
    <col min="2571" max="2576" width="9.140625" style="274"/>
    <col min="2577" max="2577" width="19.5703125" style="274" customWidth="1"/>
    <col min="2578" max="2580" width="8.7109375" style="274" customWidth="1"/>
    <col min="2581" max="2816" width="9.140625" style="274"/>
    <col min="2817" max="2817" width="1.7109375" style="274" customWidth="1"/>
    <col min="2818" max="2818" width="1.140625" style="274" customWidth="1"/>
    <col min="2819" max="2819" width="1" style="274" customWidth="1"/>
    <col min="2820" max="2820" width="4" style="274" customWidth="1"/>
    <col min="2821" max="2821" width="26.140625" style="274" customWidth="1"/>
    <col min="2822" max="2822" width="4.42578125" style="274" customWidth="1"/>
    <col min="2823" max="2823" width="26.5703125" style="274" customWidth="1"/>
    <col min="2824" max="2826" width="10.42578125" style="274" customWidth="1"/>
    <col min="2827" max="2832" width="9.140625" style="274"/>
    <col min="2833" max="2833" width="19.5703125" style="274" customWidth="1"/>
    <col min="2834" max="2836" width="8.7109375" style="274" customWidth="1"/>
    <col min="2837" max="3072" width="9.140625" style="274"/>
    <col min="3073" max="3073" width="1.7109375" style="274" customWidth="1"/>
    <col min="3074" max="3074" width="1.140625" style="274" customWidth="1"/>
    <col min="3075" max="3075" width="1" style="274" customWidth="1"/>
    <col min="3076" max="3076" width="4" style="274" customWidth="1"/>
    <col min="3077" max="3077" width="26.140625" style="274" customWidth="1"/>
    <col min="3078" max="3078" width="4.42578125" style="274" customWidth="1"/>
    <col min="3079" max="3079" width="26.5703125" style="274" customWidth="1"/>
    <col min="3080" max="3082" width="10.42578125" style="274" customWidth="1"/>
    <col min="3083" max="3088" width="9.140625" style="274"/>
    <col min="3089" max="3089" width="19.5703125" style="274" customWidth="1"/>
    <col min="3090" max="3092" width="8.7109375" style="274" customWidth="1"/>
    <col min="3093" max="3328" width="9.140625" style="274"/>
    <col min="3329" max="3329" width="1.7109375" style="274" customWidth="1"/>
    <col min="3330" max="3330" width="1.140625" style="274" customWidth="1"/>
    <col min="3331" max="3331" width="1" style="274" customWidth="1"/>
    <col min="3332" max="3332" width="4" style="274" customWidth="1"/>
    <col min="3333" max="3333" width="26.140625" style="274" customWidth="1"/>
    <col min="3334" max="3334" width="4.42578125" style="274" customWidth="1"/>
    <col min="3335" max="3335" width="26.5703125" style="274" customWidth="1"/>
    <col min="3336" max="3338" width="10.42578125" style="274" customWidth="1"/>
    <col min="3339" max="3344" width="9.140625" style="274"/>
    <col min="3345" max="3345" width="19.5703125" style="274" customWidth="1"/>
    <col min="3346" max="3348" width="8.7109375" style="274" customWidth="1"/>
    <col min="3349" max="3584" width="9.140625" style="274"/>
    <col min="3585" max="3585" width="1.7109375" style="274" customWidth="1"/>
    <col min="3586" max="3586" width="1.140625" style="274" customWidth="1"/>
    <col min="3587" max="3587" width="1" style="274" customWidth="1"/>
    <col min="3588" max="3588" width="4" style="274" customWidth="1"/>
    <col min="3589" max="3589" width="26.140625" style="274" customWidth="1"/>
    <col min="3590" max="3590" width="4.42578125" style="274" customWidth="1"/>
    <col min="3591" max="3591" width="26.5703125" style="274" customWidth="1"/>
    <col min="3592" max="3594" width="10.42578125" style="274" customWidth="1"/>
    <col min="3595" max="3600" width="9.140625" style="274"/>
    <col min="3601" max="3601" width="19.5703125" style="274" customWidth="1"/>
    <col min="3602" max="3604" width="8.7109375" style="274" customWidth="1"/>
    <col min="3605" max="3840" width="9.140625" style="274"/>
    <col min="3841" max="3841" width="1.7109375" style="274" customWidth="1"/>
    <col min="3842" max="3842" width="1.140625" style="274" customWidth="1"/>
    <col min="3843" max="3843" width="1" style="274" customWidth="1"/>
    <col min="3844" max="3844" width="4" style="274" customWidth="1"/>
    <col min="3845" max="3845" width="26.140625" style="274" customWidth="1"/>
    <col min="3846" max="3846" width="4.42578125" style="274" customWidth="1"/>
    <col min="3847" max="3847" width="26.5703125" style="274" customWidth="1"/>
    <col min="3848" max="3850" width="10.42578125" style="274" customWidth="1"/>
    <col min="3851" max="3856" width="9.140625" style="274"/>
    <col min="3857" max="3857" width="19.5703125" style="274" customWidth="1"/>
    <col min="3858" max="3860" width="8.7109375" style="274" customWidth="1"/>
    <col min="3861" max="4096" width="9.140625" style="274"/>
    <col min="4097" max="4097" width="1.7109375" style="274" customWidth="1"/>
    <col min="4098" max="4098" width="1.140625" style="274" customWidth="1"/>
    <col min="4099" max="4099" width="1" style="274" customWidth="1"/>
    <col min="4100" max="4100" width="4" style="274" customWidth="1"/>
    <col min="4101" max="4101" width="26.140625" style="274" customWidth="1"/>
    <col min="4102" max="4102" width="4.42578125" style="274" customWidth="1"/>
    <col min="4103" max="4103" width="26.5703125" style="274" customWidth="1"/>
    <col min="4104" max="4106" width="10.42578125" style="274" customWidth="1"/>
    <col min="4107" max="4112" width="9.140625" style="274"/>
    <col min="4113" max="4113" width="19.5703125" style="274" customWidth="1"/>
    <col min="4114" max="4116" width="8.7109375" style="274" customWidth="1"/>
    <col min="4117" max="4352" width="9.140625" style="274"/>
    <col min="4353" max="4353" width="1.7109375" style="274" customWidth="1"/>
    <col min="4354" max="4354" width="1.140625" style="274" customWidth="1"/>
    <col min="4355" max="4355" width="1" style="274" customWidth="1"/>
    <col min="4356" max="4356" width="4" style="274" customWidth="1"/>
    <col min="4357" max="4357" width="26.140625" style="274" customWidth="1"/>
    <col min="4358" max="4358" width="4.42578125" style="274" customWidth="1"/>
    <col min="4359" max="4359" width="26.5703125" style="274" customWidth="1"/>
    <col min="4360" max="4362" width="10.42578125" style="274" customWidth="1"/>
    <col min="4363" max="4368" width="9.140625" style="274"/>
    <col min="4369" max="4369" width="19.5703125" style="274" customWidth="1"/>
    <col min="4370" max="4372" width="8.7109375" style="274" customWidth="1"/>
    <col min="4373" max="4608" width="9.140625" style="274"/>
    <col min="4609" max="4609" width="1.7109375" style="274" customWidth="1"/>
    <col min="4610" max="4610" width="1.140625" style="274" customWidth="1"/>
    <col min="4611" max="4611" width="1" style="274" customWidth="1"/>
    <col min="4612" max="4612" width="4" style="274" customWidth="1"/>
    <col min="4613" max="4613" width="26.140625" style="274" customWidth="1"/>
    <col min="4614" max="4614" width="4.42578125" style="274" customWidth="1"/>
    <col min="4615" max="4615" width="26.5703125" style="274" customWidth="1"/>
    <col min="4616" max="4618" width="10.42578125" style="274" customWidth="1"/>
    <col min="4619" max="4624" width="9.140625" style="274"/>
    <col min="4625" max="4625" width="19.5703125" style="274" customWidth="1"/>
    <col min="4626" max="4628" width="8.7109375" style="274" customWidth="1"/>
    <col min="4629" max="4864" width="9.140625" style="274"/>
    <col min="4865" max="4865" width="1.7109375" style="274" customWidth="1"/>
    <col min="4866" max="4866" width="1.140625" style="274" customWidth="1"/>
    <col min="4867" max="4867" width="1" style="274" customWidth="1"/>
    <col min="4868" max="4868" width="4" style="274" customWidth="1"/>
    <col min="4869" max="4869" width="26.140625" style="274" customWidth="1"/>
    <col min="4870" max="4870" width="4.42578125" style="274" customWidth="1"/>
    <col min="4871" max="4871" width="26.5703125" style="274" customWidth="1"/>
    <col min="4872" max="4874" width="10.42578125" style="274" customWidth="1"/>
    <col min="4875" max="4880" width="9.140625" style="274"/>
    <col min="4881" max="4881" width="19.5703125" style="274" customWidth="1"/>
    <col min="4882" max="4884" width="8.7109375" style="274" customWidth="1"/>
    <col min="4885" max="5120" width="9.140625" style="274"/>
    <col min="5121" max="5121" width="1.7109375" style="274" customWidth="1"/>
    <col min="5122" max="5122" width="1.140625" style="274" customWidth="1"/>
    <col min="5123" max="5123" width="1" style="274" customWidth="1"/>
    <col min="5124" max="5124" width="4" style="274" customWidth="1"/>
    <col min="5125" max="5125" width="26.140625" style="274" customWidth="1"/>
    <col min="5126" max="5126" width="4.42578125" style="274" customWidth="1"/>
    <col min="5127" max="5127" width="26.5703125" style="274" customWidth="1"/>
    <col min="5128" max="5130" width="10.42578125" style="274" customWidth="1"/>
    <col min="5131" max="5136" width="9.140625" style="274"/>
    <col min="5137" max="5137" width="19.5703125" style="274" customWidth="1"/>
    <col min="5138" max="5140" width="8.7109375" style="274" customWidth="1"/>
    <col min="5141" max="5376" width="9.140625" style="274"/>
    <col min="5377" max="5377" width="1.7109375" style="274" customWidth="1"/>
    <col min="5378" max="5378" width="1.140625" style="274" customWidth="1"/>
    <col min="5379" max="5379" width="1" style="274" customWidth="1"/>
    <col min="5380" max="5380" width="4" style="274" customWidth="1"/>
    <col min="5381" max="5381" width="26.140625" style="274" customWidth="1"/>
    <col min="5382" max="5382" width="4.42578125" style="274" customWidth="1"/>
    <col min="5383" max="5383" width="26.5703125" style="274" customWidth="1"/>
    <col min="5384" max="5386" width="10.42578125" style="274" customWidth="1"/>
    <col min="5387" max="5392" width="9.140625" style="274"/>
    <col min="5393" max="5393" width="19.5703125" style="274" customWidth="1"/>
    <col min="5394" max="5396" width="8.7109375" style="274" customWidth="1"/>
    <col min="5397" max="5632" width="9.140625" style="274"/>
    <col min="5633" max="5633" width="1.7109375" style="274" customWidth="1"/>
    <col min="5634" max="5634" width="1.140625" style="274" customWidth="1"/>
    <col min="5635" max="5635" width="1" style="274" customWidth="1"/>
    <col min="5636" max="5636" width="4" style="274" customWidth="1"/>
    <col min="5637" max="5637" width="26.140625" style="274" customWidth="1"/>
    <col min="5638" max="5638" width="4.42578125" style="274" customWidth="1"/>
    <col min="5639" max="5639" width="26.5703125" style="274" customWidth="1"/>
    <col min="5640" max="5642" width="10.42578125" style="274" customWidth="1"/>
    <col min="5643" max="5648" width="9.140625" style="274"/>
    <col min="5649" max="5649" width="19.5703125" style="274" customWidth="1"/>
    <col min="5650" max="5652" width="8.7109375" style="274" customWidth="1"/>
    <col min="5653" max="5888" width="9.140625" style="274"/>
    <col min="5889" max="5889" width="1.7109375" style="274" customWidth="1"/>
    <col min="5890" max="5890" width="1.140625" style="274" customWidth="1"/>
    <col min="5891" max="5891" width="1" style="274" customWidth="1"/>
    <col min="5892" max="5892" width="4" style="274" customWidth="1"/>
    <col min="5893" max="5893" width="26.140625" style="274" customWidth="1"/>
    <col min="5894" max="5894" width="4.42578125" style="274" customWidth="1"/>
    <col min="5895" max="5895" width="26.5703125" style="274" customWidth="1"/>
    <col min="5896" max="5898" width="10.42578125" style="274" customWidth="1"/>
    <col min="5899" max="5904" width="9.140625" style="274"/>
    <col min="5905" max="5905" width="19.5703125" style="274" customWidth="1"/>
    <col min="5906" max="5908" width="8.7109375" style="274" customWidth="1"/>
    <col min="5909" max="6144" width="9.140625" style="274"/>
    <col min="6145" max="6145" width="1.7109375" style="274" customWidth="1"/>
    <col min="6146" max="6146" width="1.140625" style="274" customWidth="1"/>
    <col min="6147" max="6147" width="1" style="274" customWidth="1"/>
    <col min="6148" max="6148" width="4" style="274" customWidth="1"/>
    <col min="6149" max="6149" width="26.140625" style="274" customWidth="1"/>
    <col min="6150" max="6150" width="4.42578125" style="274" customWidth="1"/>
    <col min="6151" max="6151" width="26.5703125" style="274" customWidth="1"/>
    <col min="6152" max="6154" width="10.42578125" style="274" customWidth="1"/>
    <col min="6155" max="6160" width="9.140625" style="274"/>
    <col min="6161" max="6161" width="19.5703125" style="274" customWidth="1"/>
    <col min="6162" max="6164" width="8.7109375" style="274" customWidth="1"/>
    <col min="6165" max="6400" width="9.140625" style="274"/>
    <col min="6401" max="6401" width="1.7109375" style="274" customWidth="1"/>
    <col min="6402" max="6402" width="1.140625" style="274" customWidth="1"/>
    <col min="6403" max="6403" width="1" style="274" customWidth="1"/>
    <col min="6404" max="6404" width="4" style="274" customWidth="1"/>
    <col min="6405" max="6405" width="26.140625" style="274" customWidth="1"/>
    <col min="6406" max="6406" width="4.42578125" style="274" customWidth="1"/>
    <col min="6407" max="6407" width="26.5703125" style="274" customWidth="1"/>
    <col min="6408" max="6410" width="10.42578125" style="274" customWidth="1"/>
    <col min="6411" max="6416" width="9.140625" style="274"/>
    <col min="6417" max="6417" width="19.5703125" style="274" customWidth="1"/>
    <col min="6418" max="6420" width="8.7109375" style="274" customWidth="1"/>
    <col min="6421" max="6656" width="9.140625" style="274"/>
    <col min="6657" max="6657" width="1.7109375" style="274" customWidth="1"/>
    <col min="6658" max="6658" width="1.140625" style="274" customWidth="1"/>
    <col min="6659" max="6659" width="1" style="274" customWidth="1"/>
    <col min="6660" max="6660" width="4" style="274" customWidth="1"/>
    <col min="6661" max="6661" width="26.140625" style="274" customWidth="1"/>
    <col min="6662" max="6662" width="4.42578125" style="274" customWidth="1"/>
    <col min="6663" max="6663" width="26.5703125" style="274" customWidth="1"/>
    <col min="6664" max="6666" width="10.42578125" style="274" customWidth="1"/>
    <col min="6667" max="6672" width="9.140625" style="274"/>
    <col min="6673" max="6673" width="19.5703125" style="274" customWidth="1"/>
    <col min="6674" max="6676" width="8.7109375" style="274" customWidth="1"/>
    <col min="6677" max="6912" width="9.140625" style="274"/>
    <col min="6913" max="6913" width="1.7109375" style="274" customWidth="1"/>
    <col min="6914" max="6914" width="1.140625" style="274" customWidth="1"/>
    <col min="6915" max="6915" width="1" style="274" customWidth="1"/>
    <col min="6916" max="6916" width="4" style="274" customWidth="1"/>
    <col min="6917" max="6917" width="26.140625" style="274" customWidth="1"/>
    <col min="6918" max="6918" width="4.42578125" style="274" customWidth="1"/>
    <col min="6919" max="6919" width="26.5703125" style="274" customWidth="1"/>
    <col min="6920" max="6922" width="10.42578125" style="274" customWidth="1"/>
    <col min="6923" max="6928" width="9.140625" style="274"/>
    <col min="6929" max="6929" width="19.5703125" style="274" customWidth="1"/>
    <col min="6930" max="6932" width="8.7109375" style="274" customWidth="1"/>
    <col min="6933" max="7168" width="9.140625" style="274"/>
    <col min="7169" max="7169" width="1.7109375" style="274" customWidth="1"/>
    <col min="7170" max="7170" width="1.140625" style="274" customWidth="1"/>
    <col min="7171" max="7171" width="1" style="274" customWidth="1"/>
    <col min="7172" max="7172" width="4" style="274" customWidth="1"/>
    <col min="7173" max="7173" width="26.140625" style="274" customWidth="1"/>
    <col min="7174" max="7174" width="4.42578125" style="274" customWidth="1"/>
    <col min="7175" max="7175" width="26.5703125" style="274" customWidth="1"/>
    <col min="7176" max="7178" width="10.42578125" style="274" customWidth="1"/>
    <col min="7179" max="7184" width="9.140625" style="274"/>
    <col min="7185" max="7185" width="19.5703125" style="274" customWidth="1"/>
    <col min="7186" max="7188" width="8.7109375" style="274" customWidth="1"/>
    <col min="7189" max="7424" width="9.140625" style="274"/>
    <col min="7425" max="7425" width="1.7109375" style="274" customWidth="1"/>
    <col min="7426" max="7426" width="1.140625" style="274" customWidth="1"/>
    <col min="7427" max="7427" width="1" style="274" customWidth="1"/>
    <col min="7428" max="7428" width="4" style="274" customWidth="1"/>
    <col min="7429" max="7429" width="26.140625" style="274" customWidth="1"/>
    <col min="7430" max="7430" width="4.42578125" style="274" customWidth="1"/>
    <col min="7431" max="7431" width="26.5703125" style="274" customWidth="1"/>
    <col min="7432" max="7434" width="10.42578125" style="274" customWidth="1"/>
    <col min="7435" max="7440" width="9.140625" style="274"/>
    <col min="7441" max="7441" width="19.5703125" style="274" customWidth="1"/>
    <col min="7442" max="7444" width="8.7109375" style="274" customWidth="1"/>
    <col min="7445" max="7680" width="9.140625" style="274"/>
    <col min="7681" max="7681" width="1.7109375" style="274" customWidth="1"/>
    <col min="7682" max="7682" width="1.140625" style="274" customWidth="1"/>
    <col min="7683" max="7683" width="1" style="274" customWidth="1"/>
    <col min="7684" max="7684" width="4" style="274" customWidth="1"/>
    <col min="7685" max="7685" width="26.140625" style="274" customWidth="1"/>
    <col min="7686" max="7686" width="4.42578125" style="274" customWidth="1"/>
    <col min="7687" max="7687" width="26.5703125" style="274" customWidth="1"/>
    <col min="7688" max="7690" width="10.42578125" style="274" customWidth="1"/>
    <col min="7691" max="7696" width="9.140625" style="274"/>
    <col min="7697" max="7697" width="19.5703125" style="274" customWidth="1"/>
    <col min="7698" max="7700" width="8.7109375" style="274" customWidth="1"/>
    <col min="7701" max="7936" width="9.140625" style="274"/>
    <col min="7937" max="7937" width="1.7109375" style="274" customWidth="1"/>
    <col min="7938" max="7938" width="1.140625" style="274" customWidth="1"/>
    <col min="7939" max="7939" width="1" style="274" customWidth="1"/>
    <col min="7940" max="7940" width="4" style="274" customWidth="1"/>
    <col min="7941" max="7941" width="26.140625" style="274" customWidth="1"/>
    <col min="7942" max="7942" width="4.42578125" style="274" customWidth="1"/>
    <col min="7943" max="7943" width="26.5703125" style="274" customWidth="1"/>
    <col min="7944" max="7946" width="10.42578125" style="274" customWidth="1"/>
    <col min="7947" max="7952" width="9.140625" style="274"/>
    <col min="7953" max="7953" width="19.5703125" style="274" customWidth="1"/>
    <col min="7954" max="7956" width="8.7109375" style="274" customWidth="1"/>
    <col min="7957" max="8192" width="9.140625" style="274"/>
    <col min="8193" max="8193" width="1.7109375" style="274" customWidth="1"/>
    <col min="8194" max="8194" width="1.140625" style="274" customWidth="1"/>
    <col min="8195" max="8195" width="1" style="274" customWidth="1"/>
    <col min="8196" max="8196" width="4" style="274" customWidth="1"/>
    <col min="8197" max="8197" width="26.140625" style="274" customWidth="1"/>
    <col min="8198" max="8198" width="4.42578125" style="274" customWidth="1"/>
    <col min="8199" max="8199" width="26.5703125" style="274" customWidth="1"/>
    <col min="8200" max="8202" width="10.42578125" style="274" customWidth="1"/>
    <col min="8203" max="8208" width="9.140625" style="274"/>
    <col min="8209" max="8209" width="19.5703125" style="274" customWidth="1"/>
    <col min="8210" max="8212" width="8.7109375" style="274" customWidth="1"/>
    <col min="8213" max="8448" width="9.140625" style="274"/>
    <col min="8449" max="8449" width="1.7109375" style="274" customWidth="1"/>
    <col min="8450" max="8450" width="1.140625" style="274" customWidth="1"/>
    <col min="8451" max="8451" width="1" style="274" customWidth="1"/>
    <col min="8452" max="8452" width="4" style="274" customWidth="1"/>
    <col min="8453" max="8453" width="26.140625" style="274" customWidth="1"/>
    <col min="8454" max="8454" width="4.42578125" style="274" customWidth="1"/>
    <col min="8455" max="8455" width="26.5703125" style="274" customWidth="1"/>
    <col min="8456" max="8458" width="10.42578125" style="274" customWidth="1"/>
    <col min="8459" max="8464" width="9.140625" style="274"/>
    <col min="8465" max="8465" width="19.5703125" style="274" customWidth="1"/>
    <col min="8466" max="8468" width="8.7109375" style="274" customWidth="1"/>
    <col min="8469" max="8704" width="9.140625" style="274"/>
    <col min="8705" max="8705" width="1.7109375" style="274" customWidth="1"/>
    <col min="8706" max="8706" width="1.140625" style="274" customWidth="1"/>
    <col min="8707" max="8707" width="1" style="274" customWidth="1"/>
    <col min="8708" max="8708" width="4" style="274" customWidth="1"/>
    <col min="8709" max="8709" width="26.140625" style="274" customWidth="1"/>
    <col min="8710" max="8710" width="4.42578125" style="274" customWidth="1"/>
    <col min="8711" max="8711" width="26.5703125" style="274" customWidth="1"/>
    <col min="8712" max="8714" width="10.42578125" style="274" customWidth="1"/>
    <col min="8715" max="8720" width="9.140625" style="274"/>
    <col min="8721" max="8721" width="19.5703125" style="274" customWidth="1"/>
    <col min="8722" max="8724" width="8.7109375" style="274" customWidth="1"/>
    <col min="8725" max="8960" width="9.140625" style="274"/>
    <col min="8961" max="8961" width="1.7109375" style="274" customWidth="1"/>
    <col min="8962" max="8962" width="1.140625" style="274" customWidth="1"/>
    <col min="8963" max="8963" width="1" style="274" customWidth="1"/>
    <col min="8964" max="8964" width="4" style="274" customWidth="1"/>
    <col min="8965" max="8965" width="26.140625" style="274" customWidth="1"/>
    <col min="8966" max="8966" width="4.42578125" style="274" customWidth="1"/>
    <col min="8967" max="8967" width="26.5703125" style="274" customWidth="1"/>
    <col min="8968" max="8970" width="10.42578125" style="274" customWidth="1"/>
    <col min="8971" max="8976" width="9.140625" style="274"/>
    <col min="8977" max="8977" width="19.5703125" style="274" customWidth="1"/>
    <col min="8978" max="8980" width="8.7109375" style="274" customWidth="1"/>
    <col min="8981" max="9216" width="9.140625" style="274"/>
    <col min="9217" max="9217" width="1.7109375" style="274" customWidth="1"/>
    <col min="9218" max="9218" width="1.140625" style="274" customWidth="1"/>
    <col min="9219" max="9219" width="1" style="274" customWidth="1"/>
    <col min="9220" max="9220" width="4" style="274" customWidth="1"/>
    <col min="9221" max="9221" width="26.140625" style="274" customWidth="1"/>
    <col min="9222" max="9222" width="4.42578125" style="274" customWidth="1"/>
    <col min="9223" max="9223" width="26.5703125" style="274" customWidth="1"/>
    <col min="9224" max="9226" width="10.42578125" style="274" customWidth="1"/>
    <col min="9227" max="9232" width="9.140625" style="274"/>
    <col min="9233" max="9233" width="19.5703125" style="274" customWidth="1"/>
    <col min="9234" max="9236" width="8.7109375" style="274" customWidth="1"/>
    <col min="9237" max="9472" width="9.140625" style="274"/>
    <col min="9473" max="9473" width="1.7109375" style="274" customWidth="1"/>
    <col min="9474" max="9474" width="1.140625" style="274" customWidth="1"/>
    <col min="9475" max="9475" width="1" style="274" customWidth="1"/>
    <col min="9476" max="9476" width="4" style="274" customWidth="1"/>
    <col min="9477" max="9477" width="26.140625" style="274" customWidth="1"/>
    <col min="9478" max="9478" width="4.42578125" style="274" customWidth="1"/>
    <col min="9479" max="9479" width="26.5703125" style="274" customWidth="1"/>
    <col min="9480" max="9482" width="10.42578125" style="274" customWidth="1"/>
    <col min="9483" max="9488" width="9.140625" style="274"/>
    <col min="9489" max="9489" width="19.5703125" style="274" customWidth="1"/>
    <col min="9490" max="9492" width="8.7109375" style="274" customWidth="1"/>
    <col min="9493" max="9728" width="9.140625" style="274"/>
    <col min="9729" max="9729" width="1.7109375" style="274" customWidth="1"/>
    <col min="9730" max="9730" width="1.140625" style="274" customWidth="1"/>
    <col min="9731" max="9731" width="1" style="274" customWidth="1"/>
    <col min="9732" max="9732" width="4" style="274" customWidth="1"/>
    <col min="9733" max="9733" width="26.140625" style="274" customWidth="1"/>
    <col min="9734" max="9734" width="4.42578125" style="274" customWidth="1"/>
    <col min="9735" max="9735" width="26.5703125" style="274" customWidth="1"/>
    <col min="9736" max="9738" width="10.42578125" style="274" customWidth="1"/>
    <col min="9739" max="9744" width="9.140625" style="274"/>
    <col min="9745" max="9745" width="19.5703125" style="274" customWidth="1"/>
    <col min="9746" max="9748" width="8.7109375" style="274" customWidth="1"/>
    <col min="9749" max="9984" width="9.140625" style="274"/>
    <col min="9985" max="9985" width="1.7109375" style="274" customWidth="1"/>
    <col min="9986" max="9986" width="1.140625" style="274" customWidth="1"/>
    <col min="9987" max="9987" width="1" style="274" customWidth="1"/>
    <col min="9988" max="9988" width="4" style="274" customWidth="1"/>
    <col min="9989" max="9989" width="26.140625" style="274" customWidth="1"/>
    <col min="9990" max="9990" width="4.42578125" style="274" customWidth="1"/>
    <col min="9991" max="9991" width="26.5703125" style="274" customWidth="1"/>
    <col min="9992" max="9994" width="10.42578125" style="274" customWidth="1"/>
    <col min="9995" max="10000" width="9.140625" style="274"/>
    <col min="10001" max="10001" width="19.5703125" style="274" customWidth="1"/>
    <col min="10002" max="10004" width="8.7109375" style="274" customWidth="1"/>
    <col min="10005" max="10240" width="9.140625" style="274"/>
    <col min="10241" max="10241" width="1.7109375" style="274" customWidth="1"/>
    <col min="10242" max="10242" width="1.140625" style="274" customWidth="1"/>
    <col min="10243" max="10243" width="1" style="274" customWidth="1"/>
    <col min="10244" max="10244" width="4" style="274" customWidth="1"/>
    <col min="10245" max="10245" width="26.140625" style="274" customWidth="1"/>
    <col min="10246" max="10246" width="4.42578125" style="274" customWidth="1"/>
    <col min="10247" max="10247" width="26.5703125" style="274" customWidth="1"/>
    <col min="10248" max="10250" width="10.42578125" style="274" customWidth="1"/>
    <col min="10251" max="10256" width="9.140625" style="274"/>
    <col min="10257" max="10257" width="19.5703125" style="274" customWidth="1"/>
    <col min="10258" max="10260" width="8.7109375" style="274" customWidth="1"/>
    <col min="10261" max="10496" width="9.140625" style="274"/>
    <col min="10497" max="10497" width="1.7109375" style="274" customWidth="1"/>
    <col min="10498" max="10498" width="1.140625" style="274" customWidth="1"/>
    <col min="10499" max="10499" width="1" style="274" customWidth="1"/>
    <col min="10500" max="10500" width="4" style="274" customWidth="1"/>
    <col min="10501" max="10501" width="26.140625" style="274" customWidth="1"/>
    <col min="10502" max="10502" width="4.42578125" style="274" customWidth="1"/>
    <col min="10503" max="10503" width="26.5703125" style="274" customWidth="1"/>
    <col min="10504" max="10506" width="10.42578125" style="274" customWidth="1"/>
    <col min="10507" max="10512" width="9.140625" style="274"/>
    <col min="10513" max="10513" width="19.5703125" style="274" customWidth="1"/>
    <col min="10514" max="10516" width="8.7109375" style="274" customWidth="1"/>
    <col min="10517" max="10752" width="9.140625" style="274"/>
    <col min="10753" max="10753" width="1.7109375" style="274" customWidth="1"/>
    <col min="10754" max="10754" width="1.140625" style="274" customWidth="1"/>
    <col min="10755" max="10755" width="1" style="274" customWidth="1"/>
    <col min="10756" max="10756" width="4" style="274" customWidth="1"/>
    <col min="10757" max="10757" width="26.140625" style="274" customWidth="1"/>
    <col min="10758" max="10758" width="4.42578125" style="274" customWidth="1"/>
    <col min="10759" max="10759" width="26.5703125" style="274" customWidth="1"/>
    <col min="10760" max="10762" width="10.42578125" style="274" customWidth="1"/>
    <col min="10763" max="10768" width="9.140625" style="274"/>
    <col min="10769" max="10769" width="19.5703125" style="274" customWidth="1"/>
    <col min="10770" max="10772" width="8.7109375" style="274" customWidth="1"/>
    <col min="10773" max="11008" width="9.140625" style="274"/>
    <col min="11009" max="11009" width="1.7109375" style="274" customWidth="1"/>
    <col min="11010" max="11010" width="1.140625" style="274" customWidth="1"/>
    <col min="11011" max="11011" width="1" style="274" customWidth="1"/>
    <col min="11012" max="11012" width="4" style="274" customWidth="1"/>
    <col min="11013" max="11013" width="26.140625" style="274" customWidth="1"/>
    <col min="11014" max="11014" width="4.42578125" style="274" customWidth="1"/>
    <col min="11015" max="11015" width="26.5703125" style="274" customWidth="1"/>
    <col min="11016" max="11018" width="10.42578125" style="274" customWidth="1"/>
    <col min="11019" max="11024" width="9.140625" style="274"/>
    <col min="11025" max="11025" width="19.5703125" style="274" customWidth="1"/>
    <col min="11026" max="11028" width="8.7109375" style="274" customWidth="1"/>
    <col min="11029" max="11264" width="9.140625" style="274"/>
    <col min="11265" max="11265" width="1.7109375" style="274" customWidth="1"/>
    <col min="11266" max="11266" width="1.140625" style="274" customWidth="1"/>
    <col min="11267" max="11267" width="1" style="274" customWidth="1"/>
    <col min="11268" max="11268" width="4" style="274" customWidth="1"/>
    <col min="11269" max="11269" width="26.140625" style="274" customWidth="1"/>
    <col min="11270" max="11270" width="4.42578125" style="274" customWidth="1"/>
    <col min="11271" max="11271" width="26.5703125" style="274" customWidth="1"/>
    <col min="11272" max="11274" width="10.42578125" style="274" customWidth="1"/>
    <col min="11275" max="11280" width="9.140625" style="274"/>
    <col min="11281" max="11281" width="19.5703125" style="274" customWidth="1"/>
    <col min="11282" max="11284" width="8.7109375" style="274" customWidth="1"/>
    <col min="11285" max="11520" width="9.140625" style="274"/>
    <col min="11521" max="11521" width="1.7109375" style="274" customWidth="1"/>
    <col min="11522" max="11522" width="1.140625" style="274" customWidth="1"/>
    <col min="11523" max="11523" width="1" style="274" customWidth="1"/>
    <col min="11524" max="11524" width="4" style="274" customWidth="1"/>
    <col min="11525" max="11525" width="26.140625" style="274" customWidth="1"/>
    <col min="11526" max="11526" width="4.42578125" style="274" customWidth="1"/>
    <col min="11527" max="11527" width="26.5703125" style="274" customWidth="1"/>
    <col min="11528" max="11530" width="10.42578125" style="274" customWidth="1"/>
    <col min="11531" max="11536" width="9.140625" style="274"/>
    <col min="11537" max="11537" width="19.5703125" style="274" customWidth="1"/>
    <col min="11538" max="11540" width="8.7109375" style="274" customWidth="1"/>
    <col min="11541" max="11776" width="9.140625" style="274"/>
    <col min="11777" max="11777" width="1.7109375" style="274" customWidth="1"/>
    <col min="11778" max="11778" width="1.140625" style="274" customWidth="1"/>
    <col min="11779" max="11779" width="1" style="274" customWidth="1"/>
    <col min="11780" max="11780" width="4" style="274" customWidth="1"/>
    <col min="11781" max="11781" width="26.140625" style="274" customWidth="1"/>
    <col min="11782" max="11782" width="4.42578125" style="274" customWidth="1"/>
    <col min="11783" max="11783" width="26.5703125" style="274" customWidth="1"/>
    <col min="11784" max="11786" width="10.42578125" style="274" customWidth="1"/>
    <col min="11787" max="11792" width="9.140625" style="274"/>
    <col min="11793" max="11793" width="19.5703125" style="274" customWidth="1"/>
    <col min="11794" max="11796" width="8.7109375" style="274" customWidth="1"/>
    <col min="11797" max="12032" width="9.140625" style="274"/>
    <col min="12033" max="12033" width="1.7109375" style="274" customWidth="1"/>
    <col min="12034" max="12034" width="1.140625" style="274" customWidth="1"/>
    <col min="12035" max="12035" width="1" style="274" customWidth="1"/>
    <col min="12036" max="12036" width="4" style="274" customWidth="1"/>
    <col min="12037" max="12037" width="26.140625" style="274" customWidth="1"/>
    <col min="12038" max="12038" width="4.42578125" style="274" customWidth="1"/>
    <col min="12039" max="12039" width="26.5703125" style="274" customWidth="1"/>
    <col min="12040" max="12042" width="10.42578125" style="274" customWidth="1"/>
    <col min="12043" max="12048" width="9.140625" style="274"/>
    <col min="12049" max="12049" width="19.5703125" style="274" customWidth="1"/>
    <col min="12050" max="12052" width="8.7109375" style="274" customWidth="1"/>
    <col min="12053" max="12288" width="9.140625" style="274"/>
    <col min="12289" max="12289" width="1.7109375" style="274" customWidth="1"/>
    <col min="12290" max="12290" width="1.140625" style="274" customWidth="1"/>
    <col min="12291" max="12291" width="1" style="274" customWidth="1"/>
    <col min="12292" max="12292" width="4" style="274" customWidth="1"/>
    <col min="12293" max="12293" width="26.140625" style="274" customWidth="1"/>
    <col min="12294" max="12294" width="4.42578125" style="274" customWidth="1"/>
    <col min="12295" max="12295" width="26.5703125" style="274" customWidth="1"/>
    <col min="12296" max="12298" width="10.42578125" style="274" customWidth="1"/>
    <col min="12299" max="12304" width="9.140625" style="274"/>
    <col min="12305" max="12305" width="19.5703125" style="274" customWidth="1"/>
    <col min="12306" max="12308" width="8.7109375" style="274" customWidth="1"/>
    <col min="12309" max="12544" width="9.140625" style="274"/>
    <col min="12545" max="12545" width="1.7109375" style="274" customWidth="1"/>
    <col min="12546" max="12546" width="1.140625" style="274" customWidth="1"/>
    <col min="12547" max="12547" width="1" style="274" customWidth="1"/>
    <col min="12548" max="12548" width="4" style="274" customWidth="1"/>
    <col min="12549" max="12549" width="26.140625" style="274" customWidth="1"/>
    <col min="12550" max="12550" width="4.42578125" style="274" customWidth="1"/>
    <col min="12551" max="12551" width="26.5703125" style="274" customWidth="1"/>
    <col min="12552" max="12554" width="10.42578125" style="274" customWidth="1"/>
    <col min="12555" max="12560" width="9.140625" style="274"/>
    <col min="12561" max="12561" width="19.5703125" style="274" customWidth="1"/>
    <col min="12562" max="12564" width="8.7109375" style="274" customWidth="1"/>
    <col min="12565" max="12800" width="9.140625" style="274"/>
    <col min="12801" max="12801" width="1.7109375" style="274" customWidth="1"/>
    <col min="12802" max="12802" width="1.140625" style="274" customWidth="1"/>
    <col min="12803" max="12803" width="1" style="274" customWidth="1"/>
    <col min="12804" max="12804" width="4" style="274" customWidth="1"/>
    <col min="12805" max="12805" width="26.140625" style="274" customWidth="1"/>
    <col min="12806" max="12806" width="4.42578125" style="274" customWidth="1"/>
    <col min="12807" max="12807" width="26.5703125" style="274" customWidth="1"/>
    <col min="12808" max="12810" width="10.42578125" style="274" customWidth="1"/>
    <col min="12811" max="12816" width="9.140625" style="274"/>
    <col min="12817" max="12817" width="19.5703125" style="274" customWidth="1"/>
    <col min="12818" max="12820" width="8.7109375" style="274" customWidth="1"/>
    <col min="12821" max="13056" width="9.140625" style="274"/>
    <col min="13057" max="13057" width="1.7109375" style="274" customWidth="1"/>
    <col min="13058" max="13058" width="1.140625" style="274" customWidth="1"/>
    <col min="13059" max="13059" width="1" style="274" customWidth="1"/>
    <col min="13060" max="13060" width="4" style="274" customWidth="1"/>
    <col min="13061" max="13061" width="26.140625" style="274" customWidth="1"/>
    <col min="13062" max="13062" width="4.42578125" style="274" customWidth="1"/>
    <col min="13063" max="13063" width="26.5703125" style="274" customWidth="1"/>
    <col min="13064" max="13066" width="10.42578125" style="274" customWidth="1"/>
    <col min="13067" max="13072" width="9.140625" style="274"/>
    <col min="13073" max="13073" width="19.5703125" style="274" customWidth="1"/>
    <col min="13074" max="13076" width="8.7109375" style="274" customWidth="1"/>
    <col min="13077" max="13312" width="9.140625" style="274"/>
    <col min="13313" max="13313" width="1.7109375" style="274" customWidth="1"/>
    <col min="13314" max="13314" width="1.140625" style="274" customWidth="1"/>
    <col min="13315" max="13315" width="1" style="274" customWidth="1"/>
    <col min="13316" max="13316" width="4" style="274" customWidth="1"/>
    <col min="13317" max="13317" width="26.140625" style="274" customWidth="1"/>
    <col min="13318" max="13318" width="4.42578125" style="274" customWidth="1"/>
    <col min="13319" max="13319" width="26.5703125" style="274" customWidth="1"/>
    <col min="13320" max="13322" width="10.42578125" style="274" customWidth="1"/>
    <col min="13323" max="13328" width="9.140625" style="274"/>
    <col min="13329" max="13329" width="19.5703125" style="274" customWidth="1"/>
    <col min="13330" max="13332" width="8.7109375" style="274" customWidth="1"/>
    <col min="13333" max="13568" width="9.140625" style="274"/>
    <col min="13569" max="13569" width="1.7109375" style="274" customWidth="1"/>
    <col min="13570" max="13570" width="1.140625" style="274" customWidth="1"/>
    <col min="13571" max="13571" width="1" style="274" customWidth="1"/>
    <col min="13572" max="13572" width="4" style="274" customWidth="1"/>
    <col min="13573" max="13573" width="26.140625" style="274" customWidth="1"/>
    <col min="13574" max="13574" width="4.42578125" style="274" customWidth="1"/>
    <col min="13575" max="13575" width="26.5703125" style="274" customWidth="1"/>
    <col min="13576" max="13578" width="10.42578125" style="274" customWidth="1"/>
    <col min="13579" max="13584" width="9.140625" style="274"/>
    <col min="13585" max="13585" width="19.5703125" style="274" customWidth="1"/>
    <col min="13586" max="13588" width="8.7109375" style="274" customWidth="1"/>
    <col min="13589" max="13824" width="9.140625" style="274"/>
    <col min="13825" max="13825" width="1.7109375" style="274" customWidth="1"/>
    <col min="13826" max="13826" width="1.140625" style="274" customWidth="1"/>
    <col min="13827" max="13827" width="1" style="274" customWidth="1"/>
    <col min="13828" max="13828" width="4" style="274" customWidth="1"/>
    <col min="13829" max="13829" width="26.140625" style="274" customWidth="1"/>
    <col min="13830" max="13830" width="4.42578125" style="274" customWidth="1"/>
    <col min="13831" max="13831" width="26.5703125" style="274" customWidth="1"/>
    <col min="13832" max="13834" width="10.42578125" style="274" customWidth="1"/>
    <col min="13835" max="13840" width="9.140625" style="274"/>
    <col min="13841" max="13841" width="19.5703125" style="274" customWidth="1"/>
    <col min="13842" max="13844" width="8.7109375" style="274" customWidth="1"/>
    <col min="13845" max="14080" width="9.140625" style="274"/>
    <col min="14081" max="14081" width="1.7109375" style="274" customWidth="1"/>
    <col min="14082" max="14082" width="1.140625" style="274" customWidth="1"/>
    <col min="14083" max="14083" width="1" style="274" customWidth="1"/>
    <col min="14084" max="14084" width="4" style="274" customWidth="1"/>
    <col min="14085" max="14085" width="26.140625" style="274" customWidth="1"/>
    <col min="14086" max="14086" width="4.42578125" style="274" customWidth="1"/>
    <col min="14087" max="14087" width="26.5703125" style="274" customWidth="1"/>
    <col min="14088" max="14090" width="10.42578125" style="274" customWidth="1"/>
    <col min="14091" max="14096" width="9.140625" style="274"/>
    <col min="14097" max="14097" width="19.5703125" style="274" customWidth="1"/>
    <col min="14098" max="14100" width="8.7109375" style="274" customWidth="1"/>
    <col min="14101" max="14336" width="9.140625" style="274"/>
    <col min="14337" max="14337" width="1.7109375" style="274" customWidth="1"/>
    <col min="14338" max="14338" width="1.140625" style="274" customWidth="1"/>
    <col min="14339" max="14339" width="1" style="274" customWidth="1"/>
    <col min="14340" max="14340" width="4" style="274" customWidth="1"/>
    <col min="14341" max="14341" width="26.140625" style="274" customWidth="1"/>
    <col min="14342" max="14342" width="4.42578125" style="274" customWidth="1"/>
    <col min="14343" max="14343" width="26.5703125" style="274" customWidth="1"/>
    <col min="14344" max="14346" width="10.42578125" style="274" customWidth="1"/>
    <col min="14347" max="14352" width="9.140625" style="274"/>
    <col min="14353" max="14353" width="19.5703125" style="274" customWidth="1"/>
    <col min="14354" max="14356" width="8.7109375" style="274" customWidth="1"/>
    <col min="14357" max="14592" width="9.140625" style="274"/>
    <col min="14593" max="14593" width="1.7109375" style="274" customWidth="1"/>
    <col min="14594" max="14594" width="1.140625" style="274" customWidth="1"/>
    <col min="14595" max="14595" width="1" style="274" customWidth="1"/>
    <col min="14596" max="14596" width="4" style="274" customWidth="1"/>
    <col min="14597" max="14597" width="26.140625" style="274" customWidth="1"/>
    <col min="14598" max="14598" width="4.42578125" style="274" customWidth="1"/>
    <col min="14599" max="14599" width="26.5703125" style="274" customWidth="1"/>
    <col min="14600" max="14602" width="10.42578125" style="274" customWidth="1"/>
    <col min="14603" max="14608" width="9.140625" style="274"/>
    <col min="14609" max="14609" width="19.5703125" style="274" customWidth="1"/>
    <col min="14610" max="14612" width="8.7109375" style="274" customWidth="1"/>
    <col min="14613" max="14848" width="9.140625" style="274"/>
    <col min="14849" max="14849" width="1.7109375" style="274" customWidth="1"/>
    <col min="14850" max="14850" width="1.140625" style="274" customWidth="1"/>
    <col min="14851" max="14851" width="1" style="274" customWidth="1"/>
    <col min="14852" max="14852" width="4" style="274" customWidth="1"/>
    <col min="14853" max="14853" width="26.140625" style="274" customWidth="1"/>
    <col min="14854" max="14854" width="4.42578125" style="274" customWidth="1"/>
    <col min="14855" max="14855" width="26.5703125" style="274" customWidth="1"/>
    <col min="14856" max="14858" width="10.42578125" style="274" customWidth="1"/>
    <col min="14859" max="14864" width="9.140625" style="274"/>
    <col min="14865" max="14865" width="19.5703125" style="274" customWidth="1"/>
    <col min="14866" max="14868" width="8.7109375" style="274" customWidth="1"/>
    <col min="14869" max="15104" width="9.140625" style="274"/>
    <col min="15105" max="15105" width="1.7109375" style="274" customWidth="1"/>
    <col min="15106" max="15106" width="1.140625" style="274" customWidth="1"/>
    <col min="15107" max="15107" width="1" style="274" customWidth="1"/>
    <col min="15108" max="15108" width="4" style="274" customWidth="1"/>
    <col min="15109" max="15109" width="26.140625" style="274" customWidth="1"/>
    <col min="15110" max="15110" width="4.42578125" style="274" customWidth="1"/>
    <col min="15111" max="15111" width="26.5703125" style="274" customWidth="1"/>
    <col min="15112" max="15114" width="10.42578125" style="274" customWidth="1"/>
    <col min="15115" max="15120" width="9.140625" style="274"/>
    <col min="15121" max="15121" width="19.5703125" style="274" customWidth="1"/>
    <col min="15122" max="15124" width="8.7109375" style="274" customWidth="1"/>
    <col min="15125" max="15360" width="9.140625" style="274"/>
    <col min="15361" max="15361" width="1.7109375" style="274" customWidth="1"/>
    <col min="15362" max="15362" width="1.140625" style="274" customWidth="1"/>
    <col min="15363" max="15363" width="1" style="274" customWidth="1"/>
    <col min="15364" max="15364" width="4" style="274" customWidth="1"/>
    <col min="15365" max="15365" width="26.140625" style="274" customWidth="1"/>
    <col min="15366" max="15366" width="4.42578125" style="274" customWidth="1"/>
    <col min="15367" max="15367" width="26.5703125" style="274" customWidth="1"/>
    <col min="15368" max="15370" width="10.42578125" style="274" customWidth="1"/>
    <col min="15371" max="15376" width="9.140625" style="274"/>
    <col min="15377" max="15377" width="19.5703125" style="274" customWidth="1"/>
    <col min="15378" max="15380" width="8.7109375" style="274" customWidth="1"/>
    <col min="15381" max="15616" width="9.140625" style="274"/>
    <col min="15617" max="15617" width="1.7109375" style="274" customWidth="1"/>
    <col min="15618" max="15618" width="1.140625" style="274" customWidth="1"/>
    <col min="15619" max="15619" width="1" style="274" customWidth="1"/>
    <col min="15620" max="15620" width="4" style="274" customWidth="1"/>
    <col min="15621" max="15621" width="26.140625" style="274" customWidth="1"/>
    <col min="15622" max="15622" width="4.42578125" style="274" customWidth="1"/>
    <col min="15623" max="15623" width="26.5703125" style="274" customWidth="1"/>
    <col min="15624" max="15626" width="10.42578125" style="274" customWidth="1"/>
    <col min="15627" max="15632" width="9.140625" style="274"/>
    <col min="15633" max="15633" width="19.5703125" style="274" customWidth="1"/>
    <col min="15634" max="15636" width="8.7109375" style="274" customWidth="1"/>
    <col min="15637" max="15872" width="9.140625" style="274"/>
    <col min="15873" max="15873" width="1.7109375" style="274" customWidth="1"/>
    <col min="15874" max="15874" width="1.140625" style="274" customWidth="1"/>
    <col min="15875" max="15875" width="1" style="274" customWidth="1"/>
    <col min="15876" max="15876" width="4" style="274" customWidth="1"/>
    <col min="15877" max="15877" width="26.140625" style="274" customWidth="1"/>
    <col min="15878" max="15878" width="4.42578125" style="274" customWidth="1"/>
    <col min="15879" max="15879" width="26.5703125" style="274" customWidth="1"/>
    <col min="15880" max="15882" width="10.42578125" style="274" customWidth="1"/>
    <col min="15883" max="15888" width="9.140625" style="274"/>
    <col min="15889" max="15889" width="19.5703125" style="274" customWidth="1"/>
    <col min="15890" max="15892" width="8.7109375" style="274" customWidth="1"/>
    <col min="15893" max="16128" width="9.140625" style="274"/>
    <col min="16129" max="16129" width="1.7109375" style="274" customWidth="1"/>
    <col min="16130" max="16130" width="1.140625" style="274" customWidth="1"/>
    <col min="16131" max="16131" width="1" style="274" customWidth="1"/>
    <col min="16132" max="16132" width="4" style="274" customWidth="1"/>
    <col min="16133" max="16133" width="26.140625" style="274" customWidth="1"/>
    <col min="16134" max="16134" width="4.42578125" style="274" customWidth="1"/>
    <col min="16135" max="16135" width="26.5703125" style="274" customWidth="1"/>
    <col min="16136" max="16138" width="10.42578125" style="274" customWidth="1"/>
    <col min="16139" max="16144" width="9.140625" style="274"/>
    <col min="16145" max="16145" width="19.5703125" style="274" customWidth="1"/>
    <col min="16146" max="16148" width="8.7109375" style="274" customWidth="1"/>
    <col min="16149" max="16384" width="9.140625" style="274"/>
  </cols>
  <sheetData>
    <row r="1" spans="1:10" ht="12.75" customHeight="1">
      <c r="A1" s="272" t="s">
        <v>222</v>
      </c>
      <c r="B1" s="272"/>
      <c r="C1" s="272"/>
      <c r="D1" s="272"/>
      <c r="E1" s="272"/>
      <c r="F1" s="272"/>
      <c r="G1" s="272"/>
      <c r="H1" s="272"/>
      <c r="I1" s="272"/>
      <c r="J1" s="273"/>
    </row>
    <row r="2" spans="1:10">
      <c r="A2" s="272"/>
      <c r="B2" s="272"/>
      <c r="C2" s="272"/>
      <c r="D2" s="272"/>
      <c r="E2" s="272"/>
      <c r="F2" s="272"/>
      <c r="G2" s="272"/>
      <c r="H2" s="272"/>
      <c r="I2" s="272"/>
      <c r="J2" s="273"/>
    </row>
    <row r="3" spans="1:10" ht="12.75" customHeight="1">
      <c r="A3" s="276" t="s">
        <v>223</v>
      </c>
      <c r="B3" s="276"/>
      <c r="C3" s="276"/>
      <c r="D3" s="276"/>
      <c r="E3" s="276"/>
      <c r="F3" s="276"/>
      <c r="G3" s="277"/>
      <c r="H3" s="278" t="s">
        <v>224</v>
      </c>
      <c r="I3" s="278" t="s">
        <v>224</v>
      </c>
      <c r="J3" s="278" t="s">
        <v>224</v>
      </c>
    </row>
    <row r="4" spans="1:10" ht="13.5" thickBot="1">
      <c r="A4" s="276"/>
      <c r="B4" s="276"/>
      <c r="C4" s="276"/>
      <c r="D4" s="276"/>
      <c r="E4" s="276"/>
      <c r="F4" s="276"/>
      <c r="G4" s="277"/>
      <c r="H4" s="279" t="s">
        <v>225</v>
      </c>
      <c r="I4" s="279" t="s">
        <v>226</v>
      </c>
      <c r="J4" s="279" t="s">
        <v>227</v>
      </c>
    </row>
    <row r="5" spans="1:10" ht="12" customHeight="1">
      <c r="A5" s="280"/>
      <c r="B5" s="281" t="s">
        <v>228</v>
      </c>
      <c r="C5" s="280"/>
      <c r="D5" s="280"/>
      <c r="E5" s="280"/>
      <c r="F5" s="280"/>
      <c r="G5" s="282"/>
      <c r="H5" s="283">
        <v>111.2</v>
      </c>
      <c r="I5" s="283">
        <v>109.8</v>
      </c>
      <c r="J5" s="283">
        <v>100.7</v>
      </c>
    </row>
    <row r="6" spans="1:10" ht="12" customHeight="1">
      <c r="A6" s="284" t="s">
        <v>229</v>
      </c>
      <c r="B6" s="284"/>
      <c r="C6" s="280"/>
      <c r="D6" s="280"/>
      <c r="E6" s="280"/>
      <c r="F6" s="285"/>
      <c r="G6" s="282"/>
      <c r="H6" s="286">
        <v>115.7</v>
      </c>
      <c r="I6" s="286">
        <v>111.3</v>
      </c>
      <c r="J6" s="286">
        <v>101.7</v>
      </c>
    </row>
    <row r="7" spans="1:10" ht="12" customHeight="1">
      <c r="A7" s="284"/>
      <c r="B7" s="280" t="s">
        <v>230</v>
      </c>
      <c r="C7" s="284"/>
      <c r="D7" s="280"/>
      <c r="E7" s="280"/>
      <c r="F7" s="285"/>
      <c r="G7" s="282"/>
      <c r="H7" s="287">
        <v>115.4</v>
      </c>
      <c r="I7" s="287">
        <v>110.9</v>
      </c>
      <c r="J7" s="287">
        <v>101.8</v>
      </c>
    </row>
    <row r="8" spans="1:10" ht="12" customHeight="1">
      <c r="A8" s="284"/>
      <c r="B8" s="284"/>
      <c r="C8" s="280" t="s">
        <v>231</v>
      </c>
      <c r="D8" s="280"/>
      <c r="E8" s="288"/>
      <c r="F8" s="285"/>
      <c r="G8" s="282"/>
      <c r="H8" s="287">
        <v>128.6</v>
      </c>
      <c r="I8" s="287">
        <v>126.5</v>
      </c>
      <c r="J8" s="287">
        <v>100</v>
      </c>
    </row>
    <row r="9" spans="1:10" ht="12" customHeight="1">
      <c r="A9" s="284"/>
      <c r="B9" s="284"/>
      <c r="C9" s="280" t="s">
        <v>232</v>
      </c>
      <c r="D9" s="289"/>
      <c r="E9" s="288"/>
      <c r="F9" s="285"/>
      <c r="G9" s="282"/>
      <c r="H9" s="287">
        <v>91</v>
      </c>
      <c r="I9" s="287">
        <v>86.8</v>
      </c>
      <c r="J9" s="287">
        <v>105.8</v>
      </c>
    </row>
    <row r="10" spans="1:10" ht="12" customHeight="1">
      <c r="A10" s="284"/>
      <c r="B10" s="284"/>
      <c r="C10" s="290" t="s">
        <v>233</v>
      </c>
      <c r="D10" s="289"/>
      <c r="E10" s="280"/>
      <c r="F10" s="280"/>
      <c r="G10" s="282"/>
      <c r="H10" s="287">
        <v>116.7</v>
      </c>
      <c r="I10" s="287">
        <v>106</v>
      </c>
      <c r="J10" s="287">
        <v>100.9</v>
      </c>
    </row>
    <row r="11" spans="1:10" ht="12" customHeight="1">
      <c r="A11" s="284"/>
      <c r="B11" s="284"/>
      <c r="C11" s="290" t="s">
        <v>234</v>
      </c>
      <c r="D11" s="289"/>
      <c r="E11" s="280"/>
      <c r="F11" s="280"/>
      <c r="G11" s="282"/>
      <c r="H11" s="287">
        <v>107.1</v>
      </c>
      <c r="I11" s="287">
        <v>105.9</v>
      </c>
      <c r="J11" s="287">
        <v>100</v>
      </c>
    </row>
    <row r="12" spans="1:10" ht="12" customHeight="1">
      <c r="A12" s="291"/>
      <c r="B12" s="291"/>
      <c r="C12" s="290" t="s">
        <v>235</v>
      </c>
      <c r="D12" s="289"/>
      <c r="E12" s="292"/>
      <c r="F12" s="292"/>
      <c r="G12" s="282"/>
      <c r="H12" s="287">
        <v>139.9</v>
      </c>
      <c r="I12" s="287">
        <v>131.69999999999999</v>
      </c>
      <c r="J12" s="287">
        <v>94.8</v>
      </c>
    </row>
    <row r="13" spans="1:10" ht="12" customHeight="1">
      <c r="A13" s="291"/>
      <c r="B13" s="291"/>
      <c r="C13" s="290" t="s">
        <v>236</v>
      </c>
      <c r="D13" s="289"/>
      <c r="E13" s="292"/>
      <c r="F13" s="292"/>
      <c r="G13" s="282"/>
      <c r="H13" s="287">
        <v>130.19999999999999</v>
      </c>
      <c r="I13" s="287">
        <v>119.2</v>
      </c>
      <c r="J13" s="287">
        <v>110</v>
      </c>
    </row>
    <row r="14" spans="1:10" ht="12" customHeight="1">
      <c r="A14" s="284"/>
      <c r="B14" s="284"/>
      <c r="C14" s="289" t="s">
        <v>237</v>
      </c>
      <c r="D14" s="289"/>
      <c r="E14" s="289"/>
      <c r="F14" s="289"/>
      <c r="G14" s="282"/>
      <c r="H14" s="293">
        <v>110</v>
      </c>
      <c r="I14" s="293">
        <v>107.6</v>
      </c>
      <c r="J14" s="293">
        <v>100</v>
      </c>
    </row>
    <row r="15" spans="1:10" ht="12" customHeight="1">
      <c r="A15" s="284"/>
      <c r="B15" s="284"/>
      <c r="C15" s="280" t="s">
        <v>238</v>
      </c>
      <c r="D15" s="289"/>
      <c r="E15" s="280"/>
      <c r="F15" s="280"/>
      <c r="G15" s="282"/>
      <c r="H15" s="287">
        <v>116.3</v>
      </c>
      <c r="I15" s="287">
        <v>116.3</v>
      </c>
      <c r="J15" s="287">
        <v>100</v>
      </c>
    </row>
    <row r="16" spans="1:10" ht="12" customHeight="1">
      <c r="A16" s="284"/>
      <c r="B16" s="280" t="s">
        <v>239</v>
      </c>
      <c r="C16" s="284"/>
      <c r="D16" s="289"/>
      <c r="E16" s="280"/>
      <c r="F16" s="280"/>
      <c r="G16" s="282"/>
      <c r="H16" s="287">
        <v>124.5</v>
      </c>
      <c r="I16" s="287">
        <v>124.4</v>
      </c>
      <c r="J16" s="287">
        <v>100</v>
      </c>
    </row>
    <row r="17" spans="1:20" ht="12" customHeight="1">
      <c r="A17" s="294" t="s">
        <v>240</v>
      </c>
      <c r="B17" s="284"/>
      <c r="C17" s="280"/>
      <c r="D17" s="289"/>
      <c r="E17" s="280"/>
      <c r="F17" s="280"/>
      <c r="G17" s="282"/>
      <c r="H17" s="286">
        <v>106.3</v>
      </c>
      <c r="I17" s="286">
        <v>106.3</v>
      </c>
      <c r="J17" s="286">
        <v>100</v>
      </c>
    </row>
    <row r="18" spans="1:20" ht="12" customHeight="1">
      <c r="A18" s="284"/>
      <c r="B18" s="280" t="s">
        <v>241</v>
      </c>
      <c r="C18" s="284"/>
      <c r="D18" s="289"/>
      <c r="E18" s="280"/>
      <c r="F18" s="280"/>
      <c r="G18" s="282"/>
      <c r="H18" s="287">
        <v>108.2</v>
      </c>
      <c r="I18" s="287">
        <v>108.2</v>
      </c>
      <c r="J18" s="287">
        <v>100</v>
      </c>
    </row>
    <row r="19" spans="1:20" ht="12" customHeight="1">
      <c r="A19" s="284"/>
      <c r="B19" s="280" t="s">
        <v>242</v>
      </c>
      <c r="C19" s="284"/>
      <c r="D19" s="289"/>
      <c r="E19" s="280"/>
      <c r="F19" s="280"/>
      <c r="G19" s="282"/>
      <c r="H19" s="287">
        <v>104.4</v>
      </c>
      <c r="I19" s="287">
        <v>104.4</v>
      </c>
      <c r="J19" s="287">
        <v>100</v>
      </c>
    </row>
    <row r="20" spans="1:20" ht="12" customHeight="1">
      <c r="A20" s="284" t="s">
        <v>243</v>
      </c>
      <c r="B20" s="284"/>
      <c r="C20" s="280"/>
      <c r="D20" s="289"/>
      <c r="E20" s="280"/>
      <c r="F20" s="280"/>
      <c r="G20" s="282"/>
      <c r="H20" s="286">
        <v>110.5</v>
      </c>
      <c r="I20" s="286">
        <v>110.5</v>
      </c>
      <c r="J20" s="286">
        <v>100.4</v>
      </c>
    </row>
    <row r="21" spans="1:20" ht="12" customHeight="1">
      <c r="A21" s="284"/>
      <c r="B21" s="280" t="s">
        <v>244</v>
      </c>
      <c r="C21" s="284"/>
      <c r="D21" s="289"/>
      <c r="E21" s="280"/>
      <c r="F21" s="280"/>
      <c r="G21" s="282"/>
      <c r="H21" s="287">
        <v>111</v>
      </c>
      <c r="I21" s="287">
        <v>111</v>
      </c>
      <c r="J21" s="287">
        <v>100.4</v>
      </c>
    </row>
    <row r="22" spans="1:20" ht="12" customHeight="1">
      <c r="A22" s="284"/>
      <c r="B22" s="284"/>
      <c r="C22" s="290" t="s">
        <v>245</v>
      </c>
      <c r="D22" s="289"/>
      <c r="E22" s="280"/>
      <c r="F22" s="292"/>
      <c r="G22" s="282"/>
      <c r="H22" s="287">
        <v>126.5</v>
      </c>
      <c r="I22" s="287">
        <v>126.5</v>
      </c>
      <c r="J22" s="287">
        <v>101.9</v>
      </c>
    </row>
    <row r="23" spans="1:20" ht="12" customHeight="1">
      <c r="A23" s="284"/>
      <c r="B23" s="284"/>
      <c r="C23" s="290" t="s">
        <v>246</v>
      </c>
      <c r="D23" s="289"/>
      <c r="E23" s="280"/>
      <c r="F23" s="280"/>
      <c r="G23" s="282"/>
      <c r="H23" s="287">
        <v>109.7</v>
      </c>
      <c r="I23" s="287">
        <v>109.7</v>
      </c>
      <c r="J23" s="287">
        <v>100</v>
      </c>
    </row>
    <row r="24" spans="1:20" ht="12" customHeight="1">
      <c r="A24" s="284"/>
      <c r="B24" s="284"/>
      <c r="C24" s="280" t="s">
        <v>247</v>
      </c>
      <c r="D24" s="289"/>
      <c r="E24" s="295"/>
      <c r="F24" s="280"/>
      <c r="G24" s="282"/>
      <c r="H24" s="287">
        <v>135</v>
      </c>
      <c r="I24" s="287">
        <v>135</v>
      </c>
      <c r="J24" s="287">
        <v>126.2</v>
      </c>
    </row>
    <row r="25" spans="1:20" ht="12" customHeight="1">
      <c r="A25" s="291"/>
      <c r="B25" s="280" t="s">
        <v>248</v>
      </c>
      <c r="C25" s="284"/>
      <c r="D25" s="289"/>
      <c r="E25" s="296"/>
      <c r="F25" s="292"/>
      <c r="G25" s="282"/>
      <c r="H25" s="287">
        <v>108.9</v>
      </c>
      <c r="I25" s="287">
        <v>108.9</v>
      </c>
      <c r="J25" s="287">
        <v>100.2</v>
      </c>
    </row>
    <row r="26" spans="1:20" ht="12" customHeight="1">
      <c r="A26" s="284" t="s">
        <v>249</v>
      </c>
      <c r="B26" s="284"/>
      <c r="C26" s="280"/>
      <c r="D26" s="289"/>
      <c r="E26" s="295"/>
      <c r="F26" s="280"/>
      <c r="G26" s="282"/>
      <c r="H26" s="286">
        <v>101.9</v>
      </c>
      <c r="I26" s="286">
        <v>101.9</v>
      </c>
      <c r="J26" s="286">
        <v>100</v>
      </c>
    </row>
    <row r="27" spans="1:20" ht="12" customHeight="1">
      <c r="A27" s="284"/>
      <c r="B27" s="290" t="s">
        <v>250</v>
      </c>
      <c r="C27" s="280"/>
      <c r="D27" s="289"/>
      <c r="E27" s="295"/>
      <c r="F27" s="280"/>
      <c r="G27" s="282"/>
      <c r="H27" s="287">
        <v>136.80000000000001</v>
      </c>
      <c r="I27" s="287">
        <v>136.80000000000001</v>
      </c>
      <c r="J27" s="287">
        <v>100</v>
      </c>
    </row>
    <row r="28" spans="1:20" ht="12" customHeight="1">
      <c r="A28" s="284"/>
      <c r="B28" s="290" t="s">
        <v>251</v>
      </c>
      <c r="C28" s="290"/>
      <c r="D28" s="289"/>
      <c r="E28" s="295"/>
      <c r="F28" s="280"/>
      <c r="G28" s="282"/>
      <c r="H28" s="287">
        <v>109.2</v>
      </c>
      <c r="I28" s="287">
        <v>109.2</v>
      </c>
      <c r="J28" s="287">
        <v>100</v>
      </c>
    </row>
    <row r="29" spans="1:20" ht="12" customHeight="1">
      <c r="A29" s="291"/>
      <c r="B29" s="290" t="s">
        <v>252</v>
      </c>
      <c r="C29" s="290"/>
      <c r="D29" s="280"/>
      <c r="E29" s="296"/>
      <c r="F29" s="292"/>
      <c r="G29" s="282"/>
      <c r="H29" s="287">
        <v>100</v>
      </c>
      <c r="I29" s="287">
        <v>100</v>
      </c>
      <c r="J29" s="287">
        <v>100</v>
      </c>
    </row>
    <row r="30" spans="1:20" ht="12" customHeight="1">
      <c r="A30" s="297"/>
      <c r="B30" s="298" t="s">
        <v>253</v>
      </c>
      <c r="C30" s="298"/>
      <c r="D30" s="299"/>
      <c r="E30" s="300"/>
      <c r="F30" s="301"/>
      <c r="G30" s="302"/>
      <c r="H30" s="303">
        <v>102.2</v>
      </c>
      <c r="I30" s="303">
        <v>102.2</v>
      </c>
      <c r="J30" s="303">
        <v>100</v>
      </c>
    </row>
    <row r="31" spans="1:20" ht="78.75" customHeight="1">
      <c r="A31" s="291"/>
      <c r="B31" s="290"/>
      <c r="C31" s="290"/>
      <c r="D31" s="280"/>
      <c r="E31" s="296"/>
      <c r="F31" s="292"/>
      <c r="G31" s="282"/>
      <c r="H31" s="304"/>
      <c r="I31" s="304"/>
      <c r="J31" s="304"/>
    </row>
    <row r="32" spans="1:20" ht="14.25" customHeight="1">
      <c r="A32" s="291"/>
      <c r="B32" s="290"/>
      <c r="C32" s="290"/>
      <c r="D32" s="280"/>
      <c r="E32" s="296"/>
      <c r="F32" s="292"/>
      <c r="G32" s="282"/>
      <c r="H32" s="304"/>
      <c r="I32" s="304"/>
      <c r="J32" s="304"/>
      <c r="K32" s="305" t="s">
        <v>223</v>
      </c>
      <c r="L32" s="305"/>
      <c r="M32" s="305"/>
      <c r="N32" s="305"/>
      <c r="O32" s="305"/>
      <c r="P32" s="305"/>
      <c r="Q32" s="305"/>
      <c r="R32" s="278" t="s">
        <v>224</v>
      </c>
      <c r="S32" s="278" t="s">
        <v>224</v>
      </c>
      <c r="T32" s="278" t="s">
        <v>224</v>
      </c>
    </row>
    <row r="33" spans="1:20" ht="13.5" customHeight="1" thickBot="1">
      <c r="A33" s="291"/>
      <c r="B33" s="290"/>
      <c r="C33" s="290"/>
      <c r="D33" s="280"/>
      <c r="E33" s="296"/>
      <c r="F33" s="292"/>
      <c r="G33" s="282"/>
      <c r="H33" s="304"/>
      <c r="I33" s="304"/>
      <c r="J33" s="304"/>
      <c r="K33" s="306"/>
      <c r="L33" s="306"/>
      <c r="M33" s="306"/>
      <c r="N33" s="306"/>
      <c r="O33" s="306"/>
      <c r="P33" s="306"/>
      <c r="Q33" s="306"/>
      <c r="R33" s="279" t="s">
        <v>225</v>
      </c>
      <c r="S33" s="279" t="s">
        <v>226</v>
      </c>
      <c r="T33" s="279" t="s">
        <v>227</v>
      </c>
    </row>
    <row r="34" spans="1:20" ht="12.75" customHeight="1">
      <c r="K34" s="284" t="s">
        <v>254</v>
      </c>
      <c r="L34" s="284"/>
      <c r="M34" s="280"/>
      <c r="N34" s="280"/>
      <c r="O34" s="295"/>
      <c r="P34" s="280"/>
      <c r="Q34" s="282"/>
      <c r="R34" s="307">
        <v>114.7</v>
      </c>
      <c r="S34" s="307">
        <v>114.7</v>
      </c>
      <c r="T34" s="307">
        <v>100</v>
      </c>
    </row>
    <row r="35" spans="1:20" ht="12.75" customHeight="1">
      <c r="K35" s="284"/>
      <c r="L35" s="289" t="s">
        <v>255</v>
      </c>
      <c r="M35" s="308"/>
      <c r="N35" s="308"/>
      <c r="O35" s="308"/>
      <c r="P35" s="308"/>
      <c r="Q35" s="282"/>
      <c r="R35" s="309">
        <v>114.6</v>
      </c>
      <c r="S35" s="309">
        <v>114.6</v>
      </c>
      <c r="T35" s="309">
        <v>100</v>
      </c>
    </row>
    <row r="36" spans="1:20" ht="12.75" customHeight="1">
      <c r="K36" s="310"/>
      <c r="L36" s="311" t="s">
        <v>256</v>
      </c>
      <c r="M36" s="312"/>
      <c r="N36" s="313"/>
      <c r="O36" s="314"/>
      <c r="P36" s="312"/>
      <c r="Q36" s="282"/>
      <c r="R36" s="315">
        <v>112.1</v>
      </c>
      <c r="S36" s="315">
        <v>112.1</v>
      </c>
      <c r="T36" s="315">
        <v>100</v>
      </c>
    </row>
    <row r="37" spans="1:20" ht="12.75" customHeight="1">
      <c r="K37" s="284"/>
      <c r="L37" s="316" t="s">
        <v>257</v>
      </c>
      <c r="M37" s="280"/>
      <c r="N37" s="280"/>
      <c r="O37" s="295"/>
      <c r="P37" s="280"/>
      <c r="Q37" s="282"/>
      <c r="R37" s="317">
        <v>106.4</v>
      </c>
      <c r="S37" s="317">
        <v>106.4</v>
      </c>
      <c r="T37" s="317">
        <v>100</v>
      </c>
    </row>
    <row r="38" spans="1:20" ht="12.75" customHeight="1">
      <c r="K38" s="284"/>
      <c r="L38" s="316" t="s">
        <v>258</v>
      </c>
      <c r="M38" s="280"/>
      <c r="N38" s="289"/>
      <c r="O38" s="295"/>
      <c r="P38" s="280"/>
      <c r="Q38" s="282"/>
      <c r="R38" s="317">
        <v>125.9</v>
      </c>
      <c r="S38" s="317">
        <v>125.9</v>
      </c>
      <c r="T38" s="317">
        <v>100</v>
      </c>
    </row>
    <row r="39" spans="1:20" ht="12.75" customHeight="1">
      <c r="K39" s="284"/>
      <c r="L39" s="289" t="s">
        <v>259</v>
      </c>
      <c r="M39" s="308"/>
      <c r="N39" s="308"/>
      <c r="O39" s="308"/>
      <c r="P39" s="308"/>
      <c r="Q39" s="282"/>
      <c r="R39" s="309">
        <v>112.5</v>
      </c>
      <c r="S39" s="309">
        <v>112.5</v>
      </c>
      <c r="T39" s="309">
        <v>100</v>
      </c>
    </row>
    <row r="40" spans="1:20" ht="12.75" customHeight="1">
      <c r="K40" s="284"/>
      <c r="L40" s="289" t="s">
        <v>260</v>
      </c>
      <c r="M40" s="308"/>
      <c r="N40" s="308"/>
      <c r="O40" s="308"/>
      <c r="P40" s="308"/>
      <c r="Q40" s="282"/>
      <c r="R40" s="309">
        <v>116.9</v>
      </c>
      <c r="S40" s="309">
        <v>116.9</v>
      </c>
      <c r="T40" s="309">
        <v>100</v>
      </c>
    </row>
    <row r="41" spans="1:20" ht="12.75" customHeight="1">
      <c r="K41" s="284" t="s">
        <v>261</v>
      </c>
      <c r="L41" s="284"/>
      <c r="M41" s="280"/>
      <c r="N41" s="289"/>
      <c r="O41" s="295"/>
      <c r="P41" s="280"/>
      <c r="Q41" s="282"/>
      <c r="R41" s="307">
        <v>116.7</v>
      </c>
      <c r="S41" s="307">
        <v>116.7</v>
      </c>
      <c r="T41" s="307">
        <v>100</v>
      </c>
    </row>
    <row r="42" spans="1:20" ht="12.75" customHeight="1">
      <c r="K42" s="284"/>
      <c r="L42" s="280" t="s">
        <v>262</v>
      </c>
      <c r="M42" s="284"/>
      <c r="N42" s="289"/>
      <c r="O42" s="295"/>
      <c r="P42" s="280"/>
      <c r="Q42" s="282"/>
      <c r="R42" s="317">
        <v>116.6</v>
      </c>
      <c r="S42" s="317">
        <v>116.6</v>
      </c>
      <c r="T42" s="317">
        <v>100</v>
      </c>
    </row>
    <row r="43" spans="1:20" ht="12.75" customHeight="1">
      <c r="K43" s="284"/>
      <c r="L43" s="280" t="s">
        <v>263</v>
      </c>
      <c r="M43" s="280"/>
      <c r="N43" s="289"/>
      <c r="O43" s="296"/>
      <c r="P43" s="280"/>
      <c r="Q43" s="282"/>
      <c r="R43" s="317">
        <v>100</v>
      </c>
      <c r="S43" s="317">
        <v>100</v>
      </c>
      <c r="T43" s="317">
        <v>100</v>
      </c>
    </row>
    <row r="44" spans="1:20" ht="12.75" customHeight="1">
      <c r="K44" s="284"/>
      <c r="L44" s="280" t="s">
        <v>264</v>
      </c>
      <c r="M44" s="280"/>
      <c r="N44" s="289"/>
      <c r="O44" s="318"/>
      <c r="P44" s="280"/>
      <c r="Q44" s="282"/>
      <c r="R44" s="317">
        <v>117.5</v>
      </c>
      <c r="S44" s="317">
        <v>117.5</v>
      </c>
      <c r="T44" s="317">
        <v>100</v>
      </c>
    </row>
    <row r="45" spans="1:20" ht="12.75" customHeight="1">
      <c r="K45" s="284" t="s">
        <v>265</v>
      </c>
      <c r="L45" s="284"/>
      <c r="M45" s="280"/>
      <c r="N45" s="289"/>
      <c r="O45" s="319"/>
      <c r="P45" s="280"/>
      <c r="Q45" s="282"/>
      <c r="R45" s="307">
        <v>105.8</v>
      </c>
      <c r="S45" s="307">
        <v>105.8</v>
      </c>
      <c r="T45" s="307">
        <v>100</v>
      </c>
    </row>
    <row r="46" spans="1:20" ht="12.75" customHeight="1">
      <c r="K46" s="284"/>
      <c r="L46" s="280" t="s">
        <v>266</v>
      </c>
      <c r="M46" s="280"/>
      <c r="N46" s="289"/>
      <c r="O46" s="319"/>
      <c r="P46" s="280"/>
      <c r="Q46" s="282"/>
      <c r="R46" s="317">
        <v>119</v>
      </c>
      <c r="S46" s="317">
        <v>119</v>
      </c>
      <c r="T46" s="317">
        <v>100</v>
      </c>
    </row>
    <row r="47" spans="1:20" ht="12.75" customHeight="1">
      <c r="K47" s="284"/>
      <c r="L47" s="280" t="s">
        <v>267</v>
      </c>
      <c r="M47" s="280"/>
      <c r="N47" s="289"/>
      <c r="O47" s="319"/>
      <c r="P47" s="280"/>
      <c r="Q47" s="282"/>
      <c r="R47" s="317">
        <v>102</v>
      </c>
      <c r="S47" s="317">
        <v>102</v>
      </c>
      <c r="T47" s="317">
        <v>100</v>
      </c>
    </row>
    <row r="48" spans="1:20" ht="12.75" customHeight="1">
      <c r="K48" s="284"/>
      <c r="L48" s="280" t="s">
        <v>268</v>
      </c>
      <c r="M48" s="280"/>
      <c r="N48" s="289"/>
      <c r="O48" s="319"/>
      <c r="P48" s="280"/>
      <c r="Q48" s="282"/>
      <c r="R48" s="317">
        <v>119.5</v>
      </c>
      <c r="S48" s="317">
        <v>119.5</v>
      </c>
      <c r="T48" s="317">
        <v>100</v>
      </c>
    </row>
    <row r="49" spans="11:20" ht="12.75" customHeight="1">
      <c r="K49" s="284" t="s">
        <v>269</v>
      </c>
      <c r="L49" s="284"/>
      <c r="M49" s="280"/>
      <c r="N49" s="289"/>
      <c r="O49" s="319"/>
      <c r="P49" s="280"/>
      <c r="Q49" s="282"/>
      <c r="R49" s="307">
        <v>99.8</v>
      </c>
      <c r="S49" s="307">
        <v>99.8</v>
      </c>
      <c r="T49" s="307">
        <v>100</v>
      </c>
    </row>
    <row r="50" spans="11:20" ht="12.75" customHeight="1">
      <c r="K50" s="284" t="s">
        <v>270</v>
      </c>
      <c r="L50" s="284"/>
      <c r="M50" s="280"/>
      <c r="N50" s="280"/>
      <c r="O50" s="318"/>
      <c r="P50" s="280"/>
      <c r="Q50" s="282"/>
      <c r="R50" s="307">
        <v>104.1</v>
      </c>
      <c r="S50" s="307">
        <v>104.1</v>
      </c>
      <c r="T50" s="307">
        <v>100</v>
      </c>
    </row>
    <row r="51" spans="11:20" ht="12.75" customHeight="1">
      <c r="K51" s="284"/>
      <c r="L51" s="289" t="s">
        <v>271</v>
      </c>
      <c r="M51" s="308"/>
      <c r="N51" s="308"/>
      <c r="O51" s="308"/>
      <c r="P51" s="308"/>
      <c r="Q51" s="282"/>
      <c r="R51" s="309">
        <v>105.9</v>
      </c>
      <c r="S51" s="309">
        <v>105.9</v>
      </c>
      <c r="T51" s="309">
        <v>100</v>
      </c>
    </row>
    <row r="52" spans="11:20" ht="12.75" customHeight="1">
      <c r="K52" s="284"/>
      <c r="L52" s="280" t="s">
        <v>272</v>
      </c>
      <c r="M52" s="280"/>
      <c r="N52" s="289"/>
      <c r="O52" s="295"/>
      <c r="P52" s="280"/>
      <c r="Q52" s="282"/>
      <c r="R52" s="317">
        <v>105.2</v>
      </c>
      <c r="S52" s="317">
        <v>105.2</v>
      </c>
      <c r="T52" s="317">
        <v>100</v>
      </c>
    </row>
    <row r="53" spans="11:20" ht="12.75" customHeight="1">
      <c r="K53" s="284"/>
      <c r="L53" s="280" t="s">
        <v>273</v>
      </c>
      <c r="M53" s="280"/>
      <c r="N53" s="289"/>
      <c r="O53" s="295"/>
      <c r="P53" s="280"/>
      <c r="Q53" s="282"/>
      <c r="R53" s="317">
        <v>103.8</v>
      </c>
      <c r="S53" s="317">
        <v>103.8</v>
      </c>
      <c r="T53" s="317">
        <v>100</v>
      </c>
    </row>
    <row r="54" spans="11:20" ht="12.75" customHeight="1">
      <c r="K54" s="284" t="s">
        <v>274</v>
      </c>
      <c r="L54" s="284"/>
      <c r="M54" s="280"/>
      <c r="N54" s="289"/>
      <c r="O54" s="295"/>
      <c r="P54" s="280"/>
      <c r="Q54" s="282"/>
      <c r="R54" s="307">
        <v>111.7</v>
      </c>
      <c r="S54" s="307">
        <v>111.7</v>
      </c>
      <c r="T54" s="307">
        <v>100</v>
      </c>
    </row>
    <row r="55" spans="11:20" ht="12.75" customHeight="1">
      <c r="K55" s="284" t="s">
        <v>275</v>
      </c>
      <c r="L55" s="284"/>
      <c r="M55" s="280"/>
      <c r="N55" s="289"/>
      <c r="O55" s="295"/>
      <c r="P55" s="280"/>
      <c r="Q55" s="282"/>
      <c r="R55" s="307">
        <v>111.3</v>
      </c>
      <c r="S55" s="307">
        <v>111.3</v>
      </c>
      <c r="T55" s="307">
        <v>100</v>
      </c>
    </row>
    <row r="56" spans="11:20" ht="12.75" customHeight="1">
      <c r="K56" s="284"/>
      <c r="L56" s="280" t="s">
        <v>276</v>
      </c>
      <c r="M56" s="280"/>
      <c r="N56" s="289"/>
      <c r="O56" s="295"/>
      <c r="P56" s="280"/>
      <c r="Q56" s="282"/>
      <c r="R56" s="317">
        <v>109.8</v>
      </c>
      <c r="S56" s="317">
        <v>109.8</v>
      </c>
      <c r="T56" s="317">
        <v>100</v>
      </c>
    </row>
    <row r="57" spans="11:20" ht="12.75" customHeight="1">
      <c r="K57" s="284"/>
      <c r="L57" s="280" t="s">
        <v>277</v>
      </c>
      <c r="M57" s="280"/>
      <c r="N57" s="289"/>
      <c r="O57" s="319"/>
      <c r="P57" s="280"/>
      <c r="Q57" s="282"/>
      <c r="R57" s="317">
        <v>112.5</v>
      </c>
      <c r="S57" s="317">
        <v>112.5</v>
      </c>
      <c r="T57" s="317">
        <v>100</v>
      </c>
    </row>
    <row r="58" spans="11:20" ht="12.75" customHeight="1">
      <c r="K58" s="284" t="s">
        <v>278</v>
      </c>
      <c r="L58" s="284"/>
      <c r="M58" s="280"/>
      <c r="N58" s="289"/>
      <c r="O58" s="319"/>
      <c r="P58" s="280"/>
      <c r="Q58" s="282"/>
      <c r="R58" s="307">
        <v>114.4</v>
      </c>
      <c r="S58" s="307">
        <v>114.4</v>
      </c>
      <c r="T58" s="307">
        <v>100</v>
      </c>
    </row>
    <row r="59" spans="11:20" ht="12.75" customHeight="1">
      <c r="K59" s="284"/>
      <c r="L59" s="280" t="s">
        <v>279</v>
      </c>
      <c r="M59" s="280"/>
      <c r="N59" s="289"/>
      <c r="O59" s="319"/>
      <c r="P59" s="280"/>
      <c r="Q59" s="282"/>
      <c r="R59" s="317">
        <v>113.1</v>
      </c>
      <c r="S59" s="317">
        <v>113.1</v>
      </c>
      <c r="T59" s="317">
        <v>100</v>
      </c>
    </row>
    <row r="60" spans="11:20" ht="12.75" customHeight="1">
      <c r="K60" s="284"/>
      <c r="L60" s="280" t="s">
        <v>280</v>
      </c>
      <c r="M60" s="280"/>
      <c r="N60" s="289"/>
      <c r="O60" s="318"/>
      <c r="P60" s="280"/>
      <c r="Q60" s="282"/>
      <c r="R60" s="317">
        <v>132.1</v>
      </c>
      <c r="S60" s="317">
        <v>132.1</v>
      </c>
      <c r="T60" s="317">
        <v>100</v>
      </c>
    </row>
    <row r="61" spans="11:20" ht="12.75" customHeight="1">
      <c r="K61" s="320"/>
      <c r="L61" s="299" t="s">
        <v>281</v>
      </c>
      <c r="M61" s="299"/>
      <c r="N61" s="321"/>
      <c r="O61" s="322"/>
      <c r="P61" s="299"/>
      <c r="Q61" s="302"/>
      <c r="R61" s="323">
        <v>100</v>
      </c>
      <c r="S61" s="323">
        <v>100</v>
      </c>
      <c r="T61" s="323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15" priority="15" stopIfTrue="1" operator="lessThan">
      <formula>0.001</formula>
    </cfRule>
  </conditionalFormatting>
  <conditionalFormatting sqref="H6:J30">
    <cfRule type="cellIs" dxfId="14" priority="14" stopIfTrue="1" operator="lessThan">
      <formula>0.001</formula>
    </cfRule>
  </conditionalFormatting>
  <conditionalFormatting sqref="H6:H30">
    <cfRule type="cellIs" dxfId="13" priority="13" stopIfTrue="1" operator="lessThan">
      <formula>0.001</formula>
    </cfRule>
  </conditionalFormatting>
  <conditionalFormatting sqref="I6:I30">
    <cfRule type="cellIs" dxfId="12" priority="12" stopIfTrue="1" operator="lessThan">
      <formula>0.001</formula>
    </cfRule>
  </conditionalFormatting>
  <conditionalFormatting sqref="J6:J30">
    <cfRule type="cellIs" dxfId="11" priority="11" stopIfTrue="1" operator="lessThan">
      <formula>0.001</formula>
    </cfRule>
  </conditionalFormatting>
  <conditionalFormatting sqref="R34:R61">
    <cfRule type="cellIs" dxfId="10" priority="10" stopIfTrue="1" operator="lessThan">
      <formula>0.001</formula>
    </cfRule>
  </conditionalFormatting>
  <conditionalFormatting sqref="S34:S61">
    <cfRule type="cellIs" dxfId="9" priority="9" stopIfTrue="1" operator="lessThan">
      <formula>0.001</formula>
    </cfRule>
  </conditionalFormatting>
  <conditionalFormatting sqref="T34:T61">
    <cfRule type="cellIs" dxfId="8" priority="8" stopIfTrue="1" operator="lessThan">
      <formula>0.001</formula>
    </cfRule>
  </conditionalFormatting>
  <conditionalFormatting sqref="H6:H30">
    <cfRule type="cellIs" dxfId="7" priority="7" stopIfTrue="1" operator="lessThan">
      <formula>0.001</formula>
    </cfRule>
  </conditionalFormatting>
  <conditionalFormatting sqref="I6:I30">
    <cfRule type="cellIs" dxfId="6" priority="6" stopIfTrue="1" operator="lessThan">
      <formula>0.001</formula>
    </cfRule>
  </conditionalFormatting>
  <conditionalFormatting sqref="J6:J30">
    <cfRule type="cellIs" dxfId="5" priority="5" stopIfTrue="1" operator="lessThan">
      <formula>0.001</formula>
    </cfRule>
  </conditionalFormatting>
  <conditionalFormatting sqref="H6:J30">
    <cfRule type="cellIs" dxfId="4" priority="4" stopIfTrue="1" operator="lessThan">
      <formula>0.001</formula>
    </cfRule>
  </conditionalFormatting>
  <conditionalFormatting sqref="H6:J30">
    <cfRule type="cellIs" dxfId="3" priority="3" stopIfTrue="1" operator="lessThan">
      <formula>0.001</formula>
    </cfRule>
  </conditionalFormatting>
  <conditionalFormatting sqref="R34:T61">
    <cfRule type="cellIs" dxfId="2" priority="2" stopIfTrue="1" operator="lessThan">
      <formula>0.001</formula>
    </cfRule>
  </conditionalFormatting>
  <conditionalFormatting sqref="R34:T6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0" workbookViewId="0">
      <selection activeCell="K33" sqref="K33"/>
    </sheetView>
  </sheetViews>
  <sheetFormatPr defaultRowHeight="12.75"/>
  <cols>
    <col min="1" max="1" width="3.85546875" style="51" customWidth="1"/>
    <col min="2" max="2" width="36.140625" style="51" customWidth="1"/>
    <col min="3" max="3" width="8.140625" style="51" customWidth="1"/>
    <col min="4" max="6" width="7.85546875" style="51" customWidth="1"/>
    <col min="7" max="7" width="4.140625" style="51" customWidth="1"/>
    <col min="8" max="256" width="9.140625" style="51"/>
    <col min="257" max="257" width="3.85546875" style="51" customWidth="1"/>
    <col min="258" max="258" width="36.140625" style="51" customWidth="1"/>
    <col min="259" max="259" width="8.140625" style="51" customWidth="1"/>
    <col min="260" max="262" width="7.85546875" style="51" customWidth="1"/>
    <col min="263" max="263" width="4.140625" style="51" customWidth="1"/>
    <col min="264" max="512" width="9.140625" style="51"/>
    <col min="513" max="513" width="3.85546875" style="51" customWidth="1"/>
    <col min="514" max="514" width="36.140625" style="51" customWidth="1"/>
    <col min="515" max="515" width="8.140625" style="51" customWidth="1"/>
    <col min="516" max="518" width="7.85546875" style="51" customWidth="1"/>
    <col min="519" max="519" width="4.140625" style="51" customWidth="1"/>
    <col min="520" max="768" width="9.140625" style="51"/>
    <col min="769" max="769" width="3.85546875" style="51" customWidth="1"/>
    <col min="770" max="770" width="36.140625" style="51" customWidth="1"/>
    <col min="771" max="771" width="8.140625" style="51" customWidth="1"/>
    <col min="772" max="774" width="7.85546875" style="51" customWidth="1"/>
    <col min="775" max="775" width="4.140625" style="51" customWidth="1"/>
    <col min="776" max="1024" width="9.140625" style="51"/>
    <col min="1025" max="1025" width="3.85546875" style="51" customWidth="1"/>
    <col min="1026" max="1026" width="36.140625" style="51" customWidth="1"/>
    <col min="1027" max="1027" width="8.140625" style="51" customWidth="1"/>
    <col min="1028" max="1030" width="7.85546875" style="51" customWidth="1"/>
    <col min="1031" max="1031" width="4.140625" style="51" customWidth="1"/>
    <col min="1032" max="1280" width="9.140625" style="51"/>
    <col min="1281" max="1281" width="3.85546875" style="51" customWidth="1"/>
    <col min="1282" max="1282" width="36.140625" style="51" customWidth="1"/>
    <col min="1283" max="1283" width="8.140625" style="51" customWidth="1"/>
    <col min="1284" max="1286" width="7.85546875" style="51" customWidth="1"/>
    <col min="1287" max="1287" width="4.140625" style="51" customWidth="1"/>
    <col min="1288" max="1536" width="9.140625" style="51"/>
    <col min="1537" max="1537" width="3.85546875" style="51" customWidth="1"/>
    <col min="1538" max="1538" width="36.140625" style="51" customWidth="1"/>
    <col min="1539" max="1539" width="8.140625" style="51" customWidth="1"/>
    <col min="1540" max="1542" width="7.85546875" style="51" customWidth="1"/>
    <col min="1543" max="1543" width="4.140625" style="51" customWidth="1"/>
    <col min="1544" max="1792" width="9.140625" style="51"/>
    <col min="1793" max="1793" width="3.85546875" style="51" customWidth="1"/>
    <col min="1794" max="1794" width="36.140625" style="51" customWidth="1"/>
    <col min="1795" max="1795" width="8.140625" style="51" customWidth="1"/>
    <col min="1796" max="1798" width="7.85546875" style="51" customWidth="1"/>
    <col min="1799" max="1799" width="4.140625" style="51" customWidth="1"/>
    <col min="1800" max="2048" width="9.140625" style="51"/>
    <col min="2049" max="2049" width="3.85546875" style="51" customWidth="1"/>
    <col min="2050" max="2050" width="36.140625" style="51" customWidth="1"/>
    <col min="2051" max="2051" width="8.140625" style="51" customWidth="1"/>
    <col min="2052" max="2054" width="7.85546875" style="51" customWidth="1"/>
    <col min="2055" max="2055" width="4.140625" style="51" customWidth="1"/>
    <col min="2056" max="2304" width="9.140625" style="51"/>
    <col min="2305" max="2305" width="3.85546875" style="51" customWidth="1"/>
    <col min="2306" max="2306" width="36.140625" style="51" customWidth="1"/>
    <col min="2307" max="2307" width="8.140625" style="51" customWidth="1"/>
    <col min="2308" max="2310" width="7.85546875" style="51" customWidth="1"/>
    <col min="2311" max="2311" width="4.140625" style="51" customWidth="1"/>
    <col min="2312" max="2560" width="9.140625" style="51"/>
    <col min="2561" max="2561" width="3.85546875" style="51" customWidth="1"/>
    <col min="2562" max="2562" width="36.140625" style="51" customWidth="1"/>
    <col min="2563" max="2563" width="8.140625" style="51" customWidth="1"/>
    <col min="2564" max="2566" width="7.85546875" style="51" customWidth="1"/>
    <col min="2567" max="2567" width="4.140625" style="51" customWidth="1"/>
    <col min="2568" max="2816" width="9.140625" style="51"/>
    <col min="2817" max="2817" width="3.85546875" style="51" customWidth="1"/>
    <col min="2818" max="2818" width="36.140625" style="51" customWidth="1"/>
    <col min="2819" max="2819" width="8.140625" style="51" customWidth="1"/>
    <col min="2820" max="2822" width="7.85546875" style="51" customWidth="1"/>
    <col min="2823" max="2823" width="4.140625" style="51" customWidth="1"/>
    <col min="2824" max="3072" width="9.140625" style="51"/>
    <col min="3073" max="3073" width="3.85546875" style="51" customWidth="1"/>
    <col min="3074" max="3074" width="36.140625" style="51" customWidth="1"/>
    <col min="3075" max="3075" width="8.140625" style="51" customWidth="1"/>
    <col min="3076" max="3078" width="7.85546875" style="51" customWidth="1"/>
    <col min="3079" max="3079" width="4.140625" style="51" customWidth="1"/>
    <col min="3080" max="3328" width="9.140625" style="51"/>
    <col min="3329" max="3329" width="3.85546875" style="51" customWidth="1"/>
    <col min="3330" max="3330" width="36.140625" style="51" customWidth="1"/>
    <col min="3331" max="3331" width="8.140625" style="51" customWidth="1"/>
    <col min="3332" max="3334" width="7.85546875" style="51" customWidth="1"/>
    <col min="3335" max="3335" width="4.140625" style="51" customWidth="1"/>
    <col min="3336" max="3584" width="9.140625" style="51"/>
    <col min="3585" max="3585" width="3.85546875" style="51" customWidth="1"/>
    <col min="3586" max="3586" width="36.140625" style="51" customWidth="1"/>
    <col min="3587" max="3587" width="8.140625" style="51" customWidth="1"/>
    <col min="3588" max="3590" width="7.85546875" style="51" customWidth="1"/>
    <col min="3591" max="3591" width="4.140625" style="51" customWidth="1"/>
    <col min="3592" max="3840" width="9.140625" style="51"/>
    <col min="3841" max="3841" width="3.85546875" style="51" customWidth="1"/>
    <col min="3842" max="3842" width="36.140625" style="51" customWidth="1"/>
    <col min="3843" max="3843" width="8.140625" style="51" customWidth="1"/>
    <col min="3844" max="3846" width="7.85546875" style="51" customWidth="1"/>
    <col min="3847" max="3847" width="4.140625" style="51" customWidth="1"/>
    <col min="3848" max="4096" width="9.140625" style="51"/>
    <col min="4097" max="4097" width="3.85546875" style="51" customWidth="1"/>
    <col min="4098" max="4098" width="36.140625" style="51" customWidth="1"/>
    <col min="4099" max="4099" width="8.140625" style="51" customWidth="1"/>
    <col min="4100" max="4102" width="7.85546875" style="51" customWidth="1"/>
    <col min="4103" max="4103" width="4.140625" style="51" customWidth="1"/>
    <col min="4104" max="4352" width="9.140625" style="51"/>
    <col min="4353" max="4353" width="3.85546875" style="51" customWidth="1"/>
    <col min="4354" max="4354" width="36.140625" style="51" customWidth="1"/>
    <col min="4355" max="4355" width="8.140625" style="51" customWidth="1"/>
    <col min="4356" max="4358" width="7.85546875" style="51" customWidth="1"/>
    <col min="4359" max="4359" width="4.140625" style="51" customWidth="1"/>
    <col min="4360" max="4608" width="9.140625" style="51"/>
    <col min="4609" max="4609" width="3.85546875" style="51" customWidth="1"/>
    <col min="4610" max="4610" width="36.140625" style="51" customWidth="1"/>
    <col min="4611" max="4611" width="8.140625" style="51" customWidth="1"/>
    <col min="4612" max="4614" width="7.85546875" style="51" customWidth="1"/>
    <col min="4615" max="4615" width="4.140625" style="51" customWidth="1"/>
    <col min="4616" max="4864" width="9.140625" style="51"/>
    <col min="4865" max="4865" width="3.85546875" style="51" customWidth="1"/>
    <col min="4866" max="4866" width="36.140625" style="51" customWidth="1"/>
    <col min="4867" max="4867" width="8.140625" style="51" customWidth="1"/>
    <col min="4868" max="4870" width="7.85546875" style="51" customWidth="1"/>
    <col min="4871" max="4871" width="4.140625" style="51" customWidth="1"/>
    <col min="4872" max="5120" width="9.140625" style="51"/>
    <col min="5121" max="5121" width="3.85546875" style="51" customWidth="1"/>
    <col min="5122" max="5122" width="36.140625" style="51" customWidth="1"/>
    <col min="5123" max="5123" width="8.140625" style="51" customWidth="1"/>
    <col min="5124" max="5126" width="7.85546875" style="51" customWidth="1"/>
    <col min="5127" max="5127" width="4.140625" style="51" customWidth="1"/>
    <col min="5128" max="5376" width="9.140625" style="51"/>
    <col min="5377" max="5377" width="3.85546875" style="51" customWidth="1"/>
    <col min="5378" max="5378" width="36.140625" style="51" customWidth="1"/>
    <col min="5379" max="5379" width="8.140625" style="51" customWidth="1"/>
    <col min="5380" max="5382" width="7.85546875" style="51" customWidth="1"/>
    <col min="5383" max="5383" width="4.140625" style="51" customWidth="1"/>
    <col min="5384" max="5632" width="9.140625" style="51"/>
    <col min="5633" max="5633" width="3.85546875" style="51" customWidth="1"/>
    <col min="5634" max="5634" width="36.140625" style="51" customWidth="1"/>
    <col min="5635" max="5635" width="8.140625" style="51" customWidth="1"/>
    <col min="5636" max="5638" width="7.85546875" style="51" customWidth="1"/>
    <col min="5639" max="5639" width="4.140625" style="51" customWidth="1"/>
    <col min="5640" max="5888" width="9.140625" style="51"/>
    <col min="5889" max="5889" width="3.85546875" style="51" customWidth="1"/>
    <col min="5890" max="5890" width="36.140625" style="51" customWidth="1"/>
    <col min="5891" max="5891" width="8.140625" style="51" customWidth="1"/>
    <col min="5892" max="5894" width="7.85546875" style="51" customWidth="1"/>
    <col min="5895" max="5895" width="4.140625" style="51" customWidth="1"/>
    <col min="5896" max="6144" width="9.140625" style="51"/>
    <col min="6145" max="6145" width="3.85546875" style="51" customWidth="1"/>
    <col min="6146" max="6146" width="36.140625" style="51" customWidth="1"/>
    <col min="6147" max="6147" width="8.140625" style="51" customWidth="1"/>
    <col min="6148" max="6150" width="7.85546875" style="51" customWidth="1"/>
    <col min="6151" max="6151" width="4.140625" style="51" customWidth="1"/>
    <col min="6152" max="6400" width="9.140625" style="51"/>
    <col min="6401" max="6401" width="3.85546875" style="51" customWidth="1"/>
    <col min="6402" max="6402" width="36.140625" style="51" customWidth="1"/>
    <col min="6403" max="6403" width="8.140625" style="51" customWidth="1"/>
    <col min="6404" max="6406" width="7.85546875" style="51" customWidth="1"/>
    <col min="6407" max="6407" width="4.140625" style="51" customWidth="1"/>
    <col min="6408" max="6656" width="9.140625" style="51"/>
    <col min="6657" max="6657" width="3.85546875" style="51" customWidth="1"/>
    <col min="6658" max="6658" width="36.140625" style="51" customWidth="1"/>
    <col min="6659" max="6659" width="8.140625" style="51" customWidth="1"/>
    <col min="6660" max="6662" width="7.85546875" style="51" customWidth="1"/>
    <col min="6663" max="6663" width="4.140625" style="51" customWidth="1"/>
    <col min="6664" max="6912" width="9.140625" style="51"/>
    <col min="6913" max="6913" width="3.85546875" style="51" customWidth="1"/>
    <col min="6914" max="6914" width="36.140625" style="51" customWidth="1"/>
    <col min="6915" max="6915" width="8.140625" style="51" customWidth="1"/>
    <col min="6916" max="6918" width="7.85546875" style="51" customWidth="1"/>
    <col min="6919" max="6919" width="4.140625" style="51" customWidth="1"/>
    <col min="6920" max="7168" width="9.140625" style="51"/>
    <col min="7169" max="7169" width="3.85546875" style="51" customWidth="1"/>
    <col min="7170" max="7170" width="36.140625" style="51" customWidth="1"/>
    <col min="7171" max="7171" width="8.140625" style="51" customWidth="1"/>
    <col min="7172" max="7174" width="7.85546875" style="51" customWidth="1"/>
    <col min="7175" max="7175" width="4.140625" style="51" customWidth="1"/>
    <col min="7176" max="7424" width="9.140625" style="51"/>
    <col min="7425" max="7425" width="3.85546875" style="51" customWidth="1"/>
    <col min="7426" max="7426" width="36.140625" style="51" customWidth="1"/>
    <col min="7427" max="7427" width="8.140625" style="51" customWidth="1"/>
    <col min="7428" max="7430" width="7.85546875" style="51" customWidth="1"/>
    <col min="7431" max="7431" width="4.140625" style="51" customWidth="1"/>
    <col min="7432" max="7680" width="9.140625" style="51"/>
    <col min="7681" max="7681" width="3.85546875" style="51" customWidth="1"/>
    <col min="7682" max="7682" width="36.140625" style="51" customWidth="1"/>
    <col min="7683" max="7683" width="8.140625" style="51" customWidth="1"/>
    <col min="7684" max="7686" width="7.85546875" style="51" customWidth="1"/>
    <col min="7687" max="7687" width="4.140625" style="51" customWidth="1"/>
    <col min="7688" max="7936" width="9.140625" style="51"/>
    <col min="7937" max="7937" width="3.85546875" style="51" customWidth="1"/>
    <col min="7938" max="7938" width="36.140625" style="51" customWidth="1"/>
    <col min="7939" max="7939" width="8.140625" style="51" customWidth="1"/>
    <col min="7940" max="7942" width="7.85546875" style="51" customWidth="1"/>
    <col min="7943" max="7943" width="4.140625" style="51" customWidth="1"/>
    <col min="7944" max="8192" width="9.140625" style="51"/>
    <col min="8193" max="8193" width="3.85546875" style="51" customWidth="1"/>
    <col min="8194" max="8194" width="36.140625" style="51" customWidth="1"/>
    <col min="8195" max="8195" width="8.140625" style="51" customWidth="1"/>
    <col min="8196" max="8198" width="7.85546875" style="51" customWidth="1"/>
    <col min="8199" max="8199" width="4.140625" style="51" customWidth="1"/>
    <col min="8200" max="8448" width="9.140625" style="51"/>
    <col min="8449" max="8449" width="3.85546875" style="51" customWidth="1"/>
    <col min="8450" max="8450" width="36.140625" style="51" customWidth="1"/>
    <col min="8451" max="8451" width="8.140625" style="51" customWidth="1"/>
    <col min="8452" max="8454" width="7.85546875" style="51" customWidth="1"/>
    <col min="8455" max="8455" width="4.140625" style="51" customWidth="1"/>
    <col min="8456" max="8704" width="9.140625" style="51"/>
    <col min="8705" max="8705" width="3.85546875" style="51" customWidth="1"/>
    <col min="8706" max="8706" width="36.140625" style="51" customWidth="1"/>
    <col min="8707" max="8707" width="8.140625" style="51" customWidth="1"/>
    <col min="8708" max="8710" width="7.85546875" style="51" customWidth="1"/>
    <col min="8711" max="8711" width="4.140625" style="51" customWidth="1"/>
    <col min="8712" max="8960" width="9.140625" style="51"/>
    <col min="8961" max="8961" width="3.85546875" style="51" customWidth="1"/>
    <col min="8962" max="8962" width="36.140625" style="51" customWidth="1"/>
    <col min="8963" max="8963" width="8.140625" style="51" customWidth="1"/>
    <col min="8964" max="8966" width="7.85546875" style="51" customWidth="1"/>
    <col min="8967" max="8967" width="4.140625" style="51" customWidth="1"/>
    <col min="8968" max="9216" width="9.140625" style="51"/>
    <col min="9217" max="9217" width="3.85546875" style="51" customWidth="1"/>
    <col min="9218" max="9218" width="36.140625" style="51" customWidth="1"/>
    <col min="9219" max="9219" width="8.140625" style="51" customWidth="1"/>
    <col min="9220" max="9222" width="7.85546875" style="51" customWidth="1"/>
    <col min="9223" max="9223" width="4.140625" style="51" customWidth="1"/>
    <col min="9224" max="9472" width="9.140625" style="51"/>
    <col min="9473" max="9473" width="3.85546875" style="51" customWidth="1"/>
    <col min="9474" max="9474" width="36.140625" style="51" customWidth="1"/>
    <col min="9475" max="9475" width="8.140625" style="51" customWidth="1"/>
    <col min="9476" max="9478" width="7.85546875" style="51" customWidth="1"/>
    <col min="9479" max="9479" width="4.140625" style="51" customWidth="1"/>
    <col min="9480" max="9728" width="9.140625" style="51"/>
    <col min="9729" max="9729" width="3.85546875" style="51" customWidth="1"/>
    <col min="9730" max="9730" width="36.140625" style="51" customWidth="1"/>
    <col min="9731" max="9731" width="8.140625" style="51" customWidth="1"/>
    <col min="9732" max="9734" width="7.85546875" style="51" customWidth="1"/>
    <col min="9735" max="9735" width="4.140625" style="51" customWidth="1"/>
    <col min="9736" max="9984" width="9.140625" style="51"/>
    <col min="9985" max="9985" width="3.85546875" style="51" customWidth="1"/>
    <col min="9986" max="9986" width="36.140625" style="51" customWidth="1"/>
    <col min="9987" max="9987" width="8.140625" style="51" customWidth="1"/>
    <col min="9988" max="9990" width="7.85546875" style="51" customWidth="1"/>
    <col min="9991" max="9991" width="4.140625" style="51" customWidth="1"/>
    <col min="9992" max="10240" width="9.140625" style="51"/>
    <col min="10241" max="10241" width="3.85546875" style="51" customWidth="1"/>
    <col min="10242" max="10242" width="36.140625" style="51" customWidth="1"/>
    <col min="10243" max="10243" width="8.140625" style="51" customWidth="1"/>
    <col min="10244" max="10246" width="7.85546875" style="51" customWidth="1"/>
    <col min="10247" max="10247" width="4.140625" style="51" customWidth="1"/>
    <col min="10248" max="10496" width="9.140625" style="51"/>
    <col min="10497" max="10497" width="3.85546875" style="51" customWidth="1"/>
    <col min="10498" max="10498" width="36.140625" style="51" customWidth="1"/>
    <col min="10499" max="10499" width="8.140625" style="51" customWidth="1"/>
    <col min="10500" max="10502" width="7.85546875" style="51" customWidth="1"/>
    <col min="10503" max="10503" width="4.140625" style="51" customWidth="1"/>
    <col min="10504" max="10752" width="9.140625" style="51"/>
    <col min="10753" max="10753" width="3.85546875" style="51" customWidth="1"/>
    <col min="10754" max="10754" width="36.140625" style="51" customWidth="1"/>
    <col min="10755" max="10755" width="8.140625" style="51" customWidth="1"/>
    <col min="10756" max="10758" width="7.85546875" style="51" customWidth="1"/>
    <col min="10759" max="10759" width="4.140625" style="51" customWidth="1"/>
    <col min="10760" max="11008" width="9.140625" style="51"/>
    <col min="11009" max="11009" width="3.85546875" style="51" customWidth="1"/>
    <col min="11010" max="11010" width="36.140625" style="51" customWidth="1"/>
    <col min="11011" max="11011" width="8.140625" style="51" customWidth="1"/>
    <col min="11012" max="11014" width="7.85546875" style="51" customWidth="1"/>
    <col min="11015" max="11015" width="4.140625" style="51" customWidth="1"/>
    <col min="11016" max="11264" width="9.140625" style="51"/>
    <col min="11265" max="11265" width="3.85546875" style="51" customWidth="1"/>
    <col min="11266" max="11266" width="36.140625" style="51" customWidth="1"/>
    <col min="11267" max="11267" width="8.140625" style="51" customWidth="1"/>
    <col min="11268" max="11270" width="7.85546875" style="51" customWidth="1"/>
    <col min="11271" max="11271" width="4.140625" style="51" customWidth="1"/>
    <col min="11272" max="11520" width="9.140625" style="51"/>
    <col min="11521" max="11521" width="3.85546875" style="51" customWidth="1"/>
    <col min="11522" max="11522" width="36.140625" style="51" customWidth="1"/>
    <col min="11523" max="11523" width="8.140625" style="51" customWidth="1"/>
    <col min="11524" max="11526" width="7.85546875" style="51" customWidth="1"/>
    <col min="11527" max="11527" width="4.140625" style="51" customWidth="1"/>
    <col min="11528" max="11776" width="9.140625" style="51"/>
    <col min="11777" max="11777" width="3.85546875" style="51" customWidth="1"/>
    <col min="11778" max="11778" width="36.140625" style="51" customWidth="1"/>
    <col min="11779" max="11779" width="8.140625" style="51" customWidth="1"/>
    <col min="11780" max="11782" width="7.85546875" style="51" customWidth="1"/>
    <col min="11783" max="11783" width="4.140625" style="51" customWidth="1"/>
    <col min="11784" max="12032" width="9.140625" style="51"/>
    <col min="12033" max="12033" width="3.85546875" style="51" customWidth="1"/>
    <col min="12034" max="12034" width="36.140625" style="51" customWidth="1"/>
    <col min="12035" max="12035" width="8.140625" style="51" customWidth="1"/>
    <col min="12036" max="12038" width="7.85546875" style="51" customWidth="1"/>
    <col min="12039" max="12039" width="4.140625" style="51" customWidth="1"/>
    <col min="12040" max="12288" width="9.140625" style="51"/>
    <col min="12289" max="12289" width="3.85546875" style="51" customWidth="1"/>
    <col min="12290" max="12290" width="36.140625" style="51" customWidth="1"/>
    <col min="12291" max="12291" width="8.140625" style="51" customWidth="1"/>
    <col min="12292" max="12294" width="7.85546875" style="51" customWidth="1"/>
    <col min="12295" max="12295" width="4.140625" style="51" customWidth="1"/>
    <col min="12296" max="12544" width="9.140625" style="51"/>
    <col min="12545" max="12545" width="3.85546875" style="51" customWidth="1"/>
    <col min="12546" max="12546" width="36.140625" style="51" customWidth="1"/>
    <col min="12547" max="12547" width="8.140625" style="51" customWidth="1"/>
    <col min="12548" max="12550" width="7.85546875" style="51" customWidth="1"/>
    <col min="12551" max="12551" width="4.140625" style="51" customWidth="1"/>
    <col min="12552" max="12800" width="9.140625" style="51"/>
    <col min="12801" max="12801" width="3.85546875" style="51" customWidth="1"/>
    <col min="12802" max="12802" width="36.140625" style="51" customWidth="1"/>
    <col min="12803" max="12803" width="8.140625" style="51" customWidth="1"/>
    <col min="12804" max="12806" width="7.85546875" style="51" customWidth="1"/>
    <col min="12807" max="12807" width="4.140625" style="51" customWidth="1"/>
    <col min="12808" max="13056" width="9.140625" style="51"/>
    <col min="13057" max="13057" width="3.85546875" style="51" customWidth="1"/>
    <col min="13058" max="13058" width="36.140625" style="51" customWidth="1"/>
    <col min="13059" max="13059" width="8.140625" style="51" customWidth="1"/>
    <col min="13060" max="13062" width="7.85546875" style="51" customWidth="1"/>
    <col min="13063" max="13063" width="4.140625" style="51" customWidth="1"/>
    <col min="13064" max="13312" width="9.140625" style="51"/>
    <col min="13313" max="13313" width="3.85546875" style="51" customWidth="1"/>
    <col min="13314" max="13314" width="36.140625" style="51" customWidth="1"/>
    <col min="13315" max="13315" width="8.140625" style="51" customWidth="1"/>
    <col min="13316" max="13318" width="7.85546875" style="51" customWidth="1"/>
    <col min="13319" max="13319" width="4.140625" style="51" customWidth="1"/>
    <col min="13320" max="13568" width="9.140625" style="51"/>
    <col min="13569" max="13569" width="3.85546875" style="51" customWidth="1"/>
    <col min="13570" max="13570" width="36.140625" style="51" customWidth="1"/>
    <col min="13571" max="13571" width="8.140625" style="51" customWidth="1"/>
    <col min="13572" max="13574" width="7.85546875" style="51" customWidth="1"/>
    <col min="13575" max="13575" width="4.140625" style="51" customWidth="1"/>
    <col min="13576" max="13824" width="9.140625" style="51"/>
    <col min="13825" max="13825" width="3.85546875" style="51" customWidth="1"/>
    <col min="13826" max="13826" width="36.140625" style="51" customWidth="1"/>
    <col min="13827" max="13827" width="8.140625" style="51" customWidth="1"/>
    <col min="13828" max="13830" width="7.85546875" style="51" customWidth="1"/>
    <col min="13831" max="13831" width="4.140625" style="51" customWidth="1"/>
    <col min="13832" max="14080" width="9.140625" style="51"/>
    <col min="14081" max="14081" width="3.85546875" style="51" customWidth="1"/>
    <col min="14082" max="14082" width="36.140625" style="51" customWidth="1"/>
    <col min="14083" max="14083" width="8.140625" style="51" customWidth="1"/>
    <col min="14084" max="14086" width="7.85546875" style="51" customWidth="1"/>
    <col min="14087" max="14087" width="4.140625" style="51" customWidth="1"/>
    <col min="14088" max="14336" width="9.140625" style="51"/>
    <col min="14337" max="14337" width="3.85546875" style="51" customWidth="1"/>
    <col min="14338" max="14338" width="36.140625" style="51" customWidth="1"/>
    <col min="14339" max="14339" width="8.140625" style="51" customWidth="1"/>
    <col min="14340" max="14342" width="7.85546875" style="51" customWidth="1"/>
    <col min="14343" max="14343" width="4.140625" style="51" customWidth="1"/>
    <col min="14344" max="14592" width="9.140625" style="51"/>
    <col min="14593" max="14593" width="3.85546875" style="51" customWidth="1"/>
    <col min="14594" max="14594" width="36.140625" style="51" customWidth="1"/>
    <col min="14595" max="14595" width="8.140625" style="51" customWidth="1"/>
    <col min="14596" max="14598" width="7.85546875" style="51" customWidth="1"/>
    <col min="14599" max="14599" width="4.140625" style="51" customWidth="1"/>
    <col min="14600" max="14848" width="9.140625" style="51"/>
    <col min="14849" max="14849" width="3.85546875" style="51" customWidth="1"/>
    <col min="14850" max="14850" width="36.140625" style="51" customWidth="1"/>
    <col min="14851" max="14851" width="8.140625" style="51" customWidth="1"/>
    <col min="14852" max="14854" width="7.85546875" style="51" customWidth="1"/>
    <col min="14855" max="14855" width="4.140625" style="51" customWidth="1"/>
    <col min="14856" max="15104" width="9.140625" style="51"/>
    <col min="15105" max="15105" width="3.85546875" style="51" customWidth="1"/>
    <col min="15106" max="15106" width="36.140625" style="51" customWidth="1"/>
    <col min="15107" max="15107" width="8.140625" style="51" customWidth="1"/>
    <col min="15108" max="15110" width="7.85546875" style="51" customWidth="1"/>
    <col min="15111" max="15111" width="4.140625" style="51" customWidth="1"/>
    <col min="15112" max="15360" width="9.140625" style="51"/>
    <col min="15361" max="15361" width="3.85546875" style="51" customWidth="1"/>
    <col min="15362" max="15362" width="36.140625" style="51" customWidth="1"/>
    <col min="15363" max="15363" width="8.140625" style="51" customWidth="1"/>
    <col min="15364" max="15366" width="7.85546875" style="51" customWidth="1"/>
    <col min="15367" max="15367" width="4.140625" style="51" customWidth="1"/>
    <col min="15368" max="15616" width="9.140625" style="51"/>
    <col min="15617" max="15617" width="3.85546875" style="51" customWidth="1"/>
    <col min="15618" max="15618" width="36.140625" style="51" customWidth="1"/>
    <col min="15619" max="15619" width="8.140625" style="51" customWidth="1"/>
    <col min="15620" max="15622" width="7.85546875" style="51" customWidth="1"/>
    <col min="15623" max="15623" width="4.140625" style="51" customWidth="1"/>
    <col min="15624" max="15872" width="9.140625" style="51"/>
    <col min="15873" max="15873" width="3.85546875" style="51" customWidth="1"/>
    <col min="15874" max="15874" width="36.140625" style="51" customWidth="1"/>
    <col min="15875" max="15875" width="8.140625" style="51" customWidth="1"/>
    <col min="15876" max="15878" width="7.85546875" style="51" customWidth="1"/>
    <col min="15879" max="15879" width="4.140625" style="51" customWidth="1"/>
    <col min="15880" max="16128" width="9.140625" style="51"/>
    <col min="16129" max="16129" width="3.85546875" style="51" customWidth="1"/>
    <col min="16130" max="16130" width="36.140625" style="51" customWidth="1"/>
    <col min="16131" max="16131" width="8.140625" style="51" customWidth="1"/>
    <col min="16132" max="16134" width="7.85546875" style="51" customWidth="1"/>
    <col min="16135" max="16135" width="4.140625" style="51" customWidth="1"/>
    <col min="16136" max="16384" width="9.140625" style="51"/>
  </cols>
  <sheetData>
    <row r="1" spans="1:6" ht="24.75" customHeight="1">
      <c r="A1" s="324" t="s">
        <v>282</v>
      </c>
      <c r="B1" s="324"/>
      <c r="C1" s="324"/>
      <c r="D1" s="324"/>
      <c r="E1" s="324"/>
      <c r="F1" s="324"/>
    </row>
    <row r="2" spans="1:6" ht="5.25" hidden="1" customHeight="1">
      <c r="A2" s="325"/>
      <c r="B2" s="326"/>
    </row>
    <row r="3" spans="1:6" ht="21" customHeight="1">
      <c r="A3" s="327" t="s">
        <v>283</v>
      </c>
      <c r="B3" s="328" t="s">
        <v>284</v>
      </c>
      <c r="C3" s="329" t="s">
        <v>285</v>
      </c>
      <c r="D3" s="329" t="s">
        <v>286</v>
      </c>
      <c r="E3" s="329" t="s">
        <v>287</v>
      </c>
      <c r="F3" s="329" t="s">
        <v>288</v>
      </c>
    </row>
    <row r="4" spans="1:6" ht="13.5" customHeight="1">
      <c r="A4" s="330">
        <v>1</v>
      </c>
      <c r="B4" s="331" t="s">
        <v>289</v>
      </c>
      <c r="C4" s="332">
        <v>1266.6666666666667</v>
      </c>
      <c r="D4" s="333">
        <v>1233.3333333333333</v>
      </c>
      <c r="E4" s="334">
        <v>1366.7</v>
      </c>
      <c r="F4" s="334">
        <v>1183.3333333333333</v>
      </c>
    </row>
    <row r="5" spans="1:6" ht="13.5" customHeight="1">
      <c r="A5" s="330">
        <v>2</v>
      </c>
      <c r="B5" s="331" t="s">
        <v>290</v>
      </c>
      <c r="C5" s="332">
        <v>1133.3333333333333</v>
      </c>
      <c r="D5" s="333">
        <v>1075</v>
      </c>
      <c r="E5" s="334">
        <v>1166.7</v>
      </c>
      <c r="F5" s="334">
        <v>983.33333333333337</v>
      </c>
    </row>
    <row r="6" spans="1:6" ht="13.5" customHeight="1">
      <c r="A6" s="330">
        <v>3</v>
      </c>
      <c r="B6" s="331" t="s">
        <v>291</v>
      </c>
      <c r="C6" s="332">
        <v>816.66666666666663</v>
      </c>
      <c r="D6" s="333">
        <v>750</v>
      </c>
      <c r="E6" s="334">
        <v>850</v>
      </c>
      <c r="F6" s="334">
        <v>800</v>
      </c>
    </row>
    <row r="7" spans="1:6" ht="13.5" customHeight="1">
      <c r="A7" s="330">
        <v>4</v>
      </c>
      <c r="B7" s="331" t="s">
        <v>292</v>
      </c>
      <c r="C7" s="332">
        <v>800</v>
      </c>
      <c r="D7" s="333">
        <v>833.33333333333337</v>
      </c>
      <c r="E7" s="334">
        <v>850</v>
      </c>
      <c r="F7" s="334">
        <v>800</v>
      </c>
    </row>
    <row r="8" spans="1:6" ht="13.5" customHeight="1">
      <c r="A8" s="330">
        <v>5</v>
      </c>
      <c r="B8" s="331" t="s">
        <v>293</v>
      </c>
      <c r="C8" s="332">
        <v>966.66666666666663</v>
      </c>
      <c r="D8" s="333">
        <v>1100</v>
      </c>
      <c r="E8" s="334">
        <v>1000</v>
      </c>
      <c r="F8" s="334">
        <v>650</v>
      </c>
    </row>
    <row r="9" spans="1:6" ht="13.5" customHeight="1">
      <c r="A9" s="330">
        <v>6</v>
      </c>
      <c r="B9" s="331" t="s">
        <v>294</v>
      </c>
      <c r="C9" s="332">
        <v>1400</v>
      </c>
      <c r="D9" s="333">
        <v>1000</v>
      </c>
      <c r="E9" s="334">
        <v>1800</v>
      </c>
      <c r="F9" s="334">
        <v>1700</v>
      </c>
    </row>
    <row r="10" spans="1:6" ht="13.5" customHeight="1">
      <c r="A10" s="330">
        <v>7</v>
      </c>
      <c r="B10" s="331" t="s">
        <v>295</v>
      </c>
      <c r="C10" s="332">
        <v>1066.6666666666667</v>
      </c>
      <c r="D10" s="333">
        <v>1033.3333333333333</v>
      </c>
      <c r="E10" s="334">
        <v>1100</v>
      </c>
      <c r="F10" s="334">
        <v>1000</v>
      </c>
    </row>
    <row r="11" spans="1:6" ht="13.5" customHeight="1">
      <c r="A11" s="330">
        <v>8</v>
      </c>
      <c r="B11" s="331" t="s">
        <v>296</v>
      </c>
      <c r="C11" s="332">
        <v>2233.3333333333335</v>
      </c>
      <c r="D11" s="333">
        <v>2233.3333333333335</v>
      </c>
      <c r="E11" s="334">
        <v>2400</v>
      </c>
      <c r="F11" s="334">
        <v>2100</v>
      </c>
    </row>
    <row r="12" spans="1:6" ht="13.5" customHeight="1">
      <c r="A12" s="330">
        <v>9</v>
      </c>
      <c r="B12" s="331" t="s">
        <v>297</v>
      </c>
      <c r="C12" s="332">
        <v>1866.6666666666667</v>
      </c>
      <c r="D12" s="333">
        <v>1800</v>
      </c>
      <c r="E12" s="334">
        <v>1900</v>
      </c>
      <c r="F12" s="334">
        <v>1666.6666666666667</v>
      </c>
    </row>
    <row r="13" spans="1:6" ht="13.5" customHeight="1">
      <c r="A13" s="330">
        <v>10</v>
      </c>
      <c r="B13" s="335" t="s">
        <v>298</v>
      </c>
      <c r="C13" s="332">
        <v>5000</v>
      </c>
      <c r="D13" s="333">
        <v>6500</v>
      </c>
      <c r="E13" s="334">
        <v>7000</v>
      </c>
      <c r="F13" s="334">
        <v>6000</v>
      </c>
    </row>
    <row r="14" spans="1:6" ht="13.5" customHeight="1">
      <c r="A14" s="330">
        <v>11</v>
      </c>
      <c r="B14" s="335" t="s">
        <v>299</v>
      </c>
      <c r="C14" s="332">
        <v>4750</v>
      </c>
      <c r="D14" s="333">
        <v>6750</v>
      </c>
      <c r="E14" s="334">
        <v>6333.3</v>
      </c>
      <c r="F14" s="334">
        <v>6266.666666666667</v>
      </c>
    </row>
    <row r="15" spans="1:6" ht="13.5" customHeight="1">
      <c r="A15" s="330">
        <v>12</v>
      </c>
      <c r="B15" s="335" t="s">
        <v>300</v>
      </c>
      <c r="C15" s="332">
        <v>4650</v>
      </c>
      <c r="D15" s="333">
        <v>5500</v>
      </c>
      <c r="E15" s="334">
        <v>6000</v>
      </c>
      <c r="F15" s="334">
        <v>5000</v>
      </c>
    </row>
    <row r="16" spans="1:6" ht="13.5" customHeight="1">
      <c r="A16" s="330">
        <v>13</v>
      </c>
      <c r="B16" s="335" t="s">
        <v>301</v>
      </c>
      <c r="C16" s="332">
        <v>800</v>
      </c>
      <c r="D16" s="333">
        <v>3000</v>
      </c>
      <c r="E16" s="334">
        <v>4000</v>
      </c>
      <c r="F16" s="334">
        <v>2500</v>
      </c>
    </row>
    <row r="17" spans="1:6" ht="13.5" customHeight="1">
      <c r="A17" s="330">
        <v>14</v>
      </c>
      <c r="B17" s="335" t="s">
        <v>302</v>
      </c>
      <c r="C17" s="332">
        <v>8166.666666666667</v>
      </c>
      <c r="D17" s="333">
        <v>8500</v>
      </c>
      <c r="E17" s="334">
        <v>8333.2999999999993</v>
      </c>
      <c r="F17" s="334">
        <v>6500</v>
      </c>
    </row>
    <row r="18" spans="1:6" ht="13.5" customHeight="1">
      <c r="A18" s="330">
        <v>15</v>
      </c>
      <c r="B18" s="335" t="s">
        <v>303</v>
      </c>
      <c r="C18" s="332">
        <v>1566.6666666666667</v>
      </c>
      <c r="D18" s="333">
        <v>766.66666666666663</v>
      </c>
      <c r="E18" s="334">
        <v>2500</v>
      </c>
      <c r="F18" s="334">
        <v>1750</v>
      </c>
    </row>
    <row r="19" spans="1:6" ht="13.5" customHeight="1">
      <c r="A19" s="330">
        <v>16</v>
      </c>
      <c r="B19" s="335" t="s">
        <v>304</v>
      </c>
      <c r="C19" s="332">
        <v>2500</v>
      </c>
      <c r="D19" s="333">
        <v>2500</v>
      </c>
      <c r="E19" s="334">
        <v>2533.3000000000002</v>
      </c>
      <c r="F19" s="334">
        <v>2360</v>
      </c>
    </row>
    <row r="20" spans="1:6" ht="13.5" customHeight="1">
      <c r="A20" s="330">
        <v>17</v>
      </c>
      <c r="B20" s="335" t="s">
        <v>305</v>
      </c>
      <c r="C20" s="332">
        <v>15000</v>
      </c>
      <c r="D20" s="333">
        <v>10000</v>
      </c>
      <c r="E20" s="334">
        <v>12000</v>
      </c>
      <c r="F20" s="334">
        <v>12000</v>
      </c>
    </row>
    <row r="21" spans="1:6" ht="13.5" customHeight="1">
      <c r="A21" s="330">
        <v>18</v>
      </c>
      <c r="B21" s="336" t="s">
        <v>306</v>
      </c>
      <c r="C21" s="332">
        <v>350</v>
      </c>
      <c r="D21" s="333">
        <v>360</v>
      </c>
      <c r="E21" s="334">
        <v>366.7</v>
      </c>
      <c r="F21" s="334">
        <v>416.66666666666669</v>
      </c>
    </row>
    <row r="22" spans="1:6" ht="13.5" customHeight="1">
      <c r="A22" s="330">
        <v>19</v>
      </c>
      <c r="B22" s="335" t="s">
        <v>307</v>
      </c>
      <c r="C22" s="332">
        <v>3500</v>
      </c>
      <c r="D22" s="333">
        <v>3333.3333333333335</v>
      </c>
      <c r="E22" s="334">
        <v>3500</v>
      </c>
      <c r="F22" s="334">
        <v>3400</v>
      </c>
    </row>
    <row r="23" spans="1:6" ht="13.5" customHeight="1">
      <c r="A23" s="330">
        <v>20</v>
      </c>
      <c r="B23" s="335" t="s">
        <v>308</v>
      </c>
      <c r="C23" s="332"/>
      <c r="D23" s="333">
        <v>800</v>
      </c>
      <c r="E23" s="334">
        <v>800</v>
      </c>
      <c r="F23" s="334">
        <v>1000</v>
      </c>
    </row>
    <row r="24" spans="1:6" ht="13.5" customHeight="1">
      <c r="A24" s="330">
        <v>21</v>
      </c>
      <c r="B24" s="335" t="s">
        <v>309</v>
      </c>
      <c r="C24" s="332"/>
      <c r="D24" s="333">
        <v>10000</v>
      </c>
      <c r="E24" s="334">
        <v>10000</v>
      </c>
      <c r="F24" s="334">
        <v>12000</v>
      </c>
    </row>
    <row r="25" spans="1:6" ht="13.5" customHeight="1">
      <c r="A25" s="330">
        <v>22</v>
      </c>
      <c r="B25" s="335" t="s">
        <v>310</v>
      </c>
      <c r="C25" s="332">
        <v>3366.6666666666665</v>
      </c>
      <c r="D25" s="333">
        <v>3350</v>
      </c>
      <c r="E25" s="334">
        <v>4800</v>
      </c>
      <c r="F25" s="334">
        <v>3250</v>
      </c>
    </row>
    <row r="26" spans="1:6" ht="13.5" customHeight="1">
      <c r="A26" s="330">
        <v>23</v>
      </c>
      <c r="B26" s="335" t="s">
        <v>311</v>
      </c>
      <c r="C26" s="332">
        <v>866.66666666666663</v>
      </c>
      <c r="D26" s="333">
        <v>833.33333333333337</v>
      </c>
      <c r="E26" s="334">
        <v>1000</v>
      </c>
      <c r="F26" s="334">
        <v>700</v>
      </c>
    </row>
    <row r="27" spans="1:6" ht="13.5" customHeight="1">
      <c r="A27" s="330">
        <v>24</v>
      </c>
      <c r="B27" s="335" t="s">
        <v>312</v>
      </c>
      <c r="C27" s="332">
        <v>933.33333333333337</v>
      </c>
      <c r="D27" s="333">
        <v>1000</v>
      </c>
      <c r="E27" s="334">
        <v>1500</v>
      </c>
      <c r="F27" s="334">
        <v>833.33333333333337</v>
      </c>
    </row>
    <row r="28" spans="1:6" ht="13.5" customHeight="1">
      <c r="A28" s="330">
        <v>25</v>
      </c>
      <c r="B28" s="335" t="s">
        <v>313</v>
      </c>
      <c r="C28" s="332">
        <v>766.66666666666663</v>
      </c>
      <c r="D28" s="333">
        <v>650</v>
      </c>
      <c r="E28" s="334">
        <v>1000</v>
      </c>
      <c r="F28" s="334">
        <v>800</v>
      </c>
    </row>
    <row r="29" spans="1:6" ht="13.5" customHeight="1">
      <c r="A29" s="330">
        <v>26</v>
      </c>
      <c r="B29" s="335" t="s">
        <v>314</v>
      </c>
      <c r="C29" s="332">
        <v>1000</v>
      </c>
      <c r="D29" s="333">
        <v>1066.6666666666667</v>
      </c>
      <c r="E29" s="334">
        <v>1200</v>
      </c>
      <c r="F29" s="334">
        <v>1066.6666666666667</v>
      </c>
    </row>
    <row r="30" spans="1:6" ht="13.5" customHeight="1">
      <c r="A30" s="330">
        <v>27</v>
      </c>
      <c r="B30" s="337" t="s">
        <v>315</v>
      </c>
      <c r="C30" s="338">
        <v>1633.3333333333333</v>
      </c>
      <c r="D30" s="339">
        <v>1733.3333333333333</v>
      </c>
      <c r="E30" s="340">
        <v>1866.7</v>
      </c>
      <c r="F30" s="340">
        <v>1566.6666666666667</v>
      </c>
    </row>
    <row r="31" spans="1:6" ht="13.5" customHeight="1">
      <c r="A31" s="330">
        <v>28</v>
      </c>
      <c r="B31" s="337" t="s">
        <v>316</v>
      </c>
      <c r="C31" s="338">
        <v>4600</v>
      </c>
      <c r="D31" s="339">
        <v>5250</v>
      </c>
      <c r="E31" s="340">
        <v>5266.7</v>
      </c>
      <c r="F31" s="340">
        <v>4666.666666666667</v>
      </c>
    </row>
    <row r="32" spans="1:6" ht="13.5" customHeight="1">
      <c r="A32" s="330">
        <v>29</v>
      </c>
      <c r="B32" s="337" t="s">
        <v>317</v>
      </c>
      <c r="C32" s="338">
        <v>9500</v>
      </c>
      <c r="D32" s="339">
        <v>10000</v>
      </c>
      <c r="E32" s="340">
        <v>9000</v>
      </c>
      <c r="F32" s="340">
        <v>9833.3333333333339</v>
      </c>
    </row>
    <row r="33" spans="1:6" ht="13.5" customHeight="1">
      <c r="A33" s="330">
        <v>30</v>
      </c>
      <c r="B33" s="337" t="s">
        <v>318</v>
      </c>
      <c r="C33" s="338">
        <v>1700</v>
      </c>
      <c r="D33" s="339">
        <v>1800</v>
      </c>
      <c r="E33" s="340">
        <v>1716.7</v>
      </c>
      <c r="F33" s="340">
        <v>1600</v>
      </c>
    </row>
    <row r="34" spans="1:6" ht="13.5" customHeight="1">
      <c r="A34" s="330">
        <v>31</v>
      </c>
      <c r="B34" s="337" t="s">
        <v>319</v>
      </c>
      <c r="C34" s="338">
        <v>716.66666666666663</v>
      </c>
      <c r="D34" s="339">
        <v>633.33333333333337</v>
      </c>
      <c r="E34" s="340">
        <v>650</v>
      </c>
      <c r="F34" s="340">
        <v>450</v>
      </c>
    </row>
    <row r="35" spans="1:6" ht="13.5" customHeight="1">
      <c r="A35" s="330">
        <v>32</v>
      </c>
      <c r="B35" s="341" t="s">
        <v>320</v>
      </c>
      <c r="C35" s="338">
        <v>4333.333333333333</v>
      </c>
      <c r="D35" s="339">
        <v>4000</v>
      </c>
      <c r="E35" s="340">
        <v>4300</v>
      </c>
      <c r="F35" s="340">
        <v>4233.333333333333</v>
      </c>
    </row>
    <row r="36" spans="1:6" ht="13.5" customHeight="1">
      <c r="A36" s="330">
        <v>33</v>
      </c>
      <c r="B36" s="337" t="s">
        <v>321</v>
      </c>
      <c r="C36" s="338">
        <v>1700</v>
      </c>
      <c r="D36" s="339">
        <v>1800</v>
      </c>
      <c r="E36" s="340">
        <v>1900</v>
      </c>
      <c r="F36" s="340">
        <v>1716.6666666666667</v>
      </c>
    </row>
    <row r="37" spans="1:6" ht="13.5" customHeight="1">
      <c r="A37" s="330">
        <v>34</v>
      </c>
      <c r="B37" s="337" t="s">
        <v>322</v>
      </c>
      <c r="C37" s="338">
        <v>5650</v>
      </c>
      <c r="D37" s="339">
        <v>5500</v>
      </c>
      <c r="E37" s="340">
        <v>6266.7</v>
      </c>
      <c r="F37" s="340">
        <v>5500</v>
      </c>
    </row>
    <row r="38" spans="1:6" ht="13.5" customHeight="1">
      <c r="A38" s="330">
        <v>35</v>
      </c>
      <c r="B38" s="337" t="s">
        <v>323</v>
      </c>
      <c r="C38" s="338">
        <v>1300</v>
      </c>
      <c r="D38" s="339">
        <v>1266.6666666666667</v>
      </c>
      <c r="E38" s="340">
        <v>1250</v>
      </c>
      <c r="F38" s="340">
        <v>1200</v>
      </c>
    </row>
    <row r="39" spans="1:6" ht="13.5" customHeight="1">
      <c r="A39" s="330">
        <v>36</v>
      </c>
      <c r="B39" s="337" t="s">
        <v>324</v>
      </c>
      <c r="C39" s="338">
        <v>7266.666666666667</v>
      </c>
      <c r="D39" s="339">
        <v>7933.333333333333</v>
      </c>
      <c r="E39" s="340">
        <v>7466.7</v>
      </c>
      <c r="F39" s="340">
        <v>6300</v>
      </c>
    </row>
    <row r="40" spans="1:6" ht="13.5" customHeight="1">
      <c r="A40" s="330">
        <v>37</v>
      </c>
      <c r="B40" s="337" t="s">
        <v>325</v>
      </c>
      <c r="C40" s="338">
        <v>1233.3333333333333</v>
      </c>
      <c r="D40" s="339">
        <v>1350</v>
      </c>
      <c r="E40" s="340">
        <v>1433.3</v>
      </c>
      <c r="F40" s="340">
        <v>1325</v>
      </c>
    </row>
    <row r="41" spans="1:6" ht="13.5" customHeight="1">
      <c r="A41" s="330">
        <v>38</v>
      </c>
      <c r="B41" s="341" t="s">
        <v>326</v>
      </c>
      <c r="C41" s="338">
        <v>2300</v>
      </c>
      <c r="D41" s="339">
        <v>2300</v>
      </c>
      <c r="E41" s="340">
        <v>2500</v>
      </c>
      <c r="F41" s="340">
        <v>2300</v>
      </c>
    </row>
    <row r="42" spans="1:6" ht="13.5" customHeight="1">
      <c r="A42" s="330">
        <v>39</v>
      </c>
      <c r="B42" s="337" t="s">
        <v>327</v>
      </c>
      <c r="C42" s="338">
        <v>1800</v>
      </c>
      <c r="D42" s="339">
        <v>1600</v>
      </c>
      <c r="E42" s="340">
        <v>1750</v>
      </c>
      <c r="F42" s="340">
        <v>1600</v>
      </c>
    </row>
    <row r="43" spans="1:6" ht="12.75" customHeight="1">
      <c r="A43" s="330">
        <v>40</v>
      </c>
      <c r="B43" s="342" t="s">
        <v>328</v>
      </c>
      <c r="C43" s="339">
        <v>1570</v>
      </c>
      <c r="D43" s="343">
        <v>1570</v>
      </c>
      <c r="E43" s="340">
        <v>1650</v>
      </c>
      <c r="F43" s="340">
        <v>1553</v>
      </c>
    </row>
    <row r="44" spans="1:6" ht="12.75" customHeight="1">
      <c r="A44" s="330">
        <v>41</v>
      </c>
      <c r="B44" s="342" t="s">
        <v>329</v>
      </c>
      <c r="C44" s="339">
        <v>1863.3333333333333</v>
      </c>
      <c r="D44" s="343">
        <v>1690</v>
      </c>
      <c r="E44" s="340">
        <v>1890</v>
      </c>
      <c r="F44" s="340">
        <v>1813</v>
      </c>
    </row>
    <row r="45" spans="1:6" ht="12.75" customHeight="1">
      <c r="A45" s="330">
        <v>42</v>
      </c>
      <c r="B45" s="342" t="s">
        <v>330</v>
      </c>
      <c r="C45" s="339">
        <v>1890</v>
      </c>
      <c r="D45" s="343">
        <v>1790</v>
      </c>
      <c r="E45" s="344">
        <v>1910</v>
      </c>
      <c r="F45" s="340">
        <v>1910</v>
      </c>
    </row>
    <row r="46" spans="1:6" ht="12.75" customHeight="1">
      <c r="C46" s="345"/>
    </row>
    <row r="47" spans="1:6" ht="12.75" customHeight="1">
      <c r="C47" s="345"/>
    </row>
  </sheetData>
  <mergeCells count="1">
    <mergeCell ref="A1:F1"/>
  </mergeCells>
  <conditionalFormatting sqref="E23:E42 D43 E14:E21 E2:E12 B2:B42 A1:A45 C2:D3 C4:C16 C18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W38"/>
  <sheetViews>
    <sheetView workbookViewId="0">
      <selection activeCell="H8" sqref="H8"/>
    </sheetView>
  </sheetViews>
  <sheetFormatPr defaultRowHeight="15"/>
  <cols>
    <col min="1" max="7" width="9.140625" style="346"/>
    <col min="8" max="8" width="32.140625" style="346" customWidth="1"/>
    <col min="9" max="9" width="9.140625" style="346" customWidth="1"/>
    <col min="10" max="10" width="3.140625" style="346" customWidth="1"/>
    <col min="11" max="11" width="4.5703125" style="346" customWidth="1"/>
    <col min="12" max="12" width="7.140625" style="350" customWidth="1"/>
    <col min="13" max="13" width="5.7109375" style="350" customWidth="1"/>
    <col min="14" max="18" width="5.7109375" style="32" customWidth="1"/>
    <col min="19" max="23" width="5.7109375" style="346" customWidth="1"/>
    <col min="24" max="263" width="9.140625" style="346"/>
    <col min="264" max="264" width="32.140625" style="346" customWidth="1"/>
    <col min="265" max="265" width="9.140625" style="346" customWidth="1"/>
    <col min="266" max="266" width="3.140625" style="346" customWidth="1"/>
    <col min="267" max="267" width="4.5703125" style="346" customWidth="1"/>
    <col min="268" max="268" width="7.140625" style="346" customWidth="1"/>
    <col min="269" max="279" width="5.7109375" style="346" customWidth="1"/>
    <col min="280" max="519" width="9.140625" style="346"/>
    <col min="520" max="520" width="32.140625" style="346" customWidth="1"/>
    <col min="521" max="521" width="9.140625" style="346" customWidth="1"/>
    <col min="522" max="522" width="3.140625" style="346" customWidth="1"/>
    <col min="523" max="523" width="4.5703125" style="346" customWidth="1"/>
    <col min="524" max="524" width="7.140625" style="346" customWidth="1"/>
    <col min="525" max="535" width="5.7109375" style="346" customWidth="1"/>
    <col min="536" max="775" width="9.140625" style="346"/>
    <col min="776" max="776" width="32.140625" style="346" customWidth="1"/>
    <col min="777" max="777" width="9.140625" style="346" customWidth="1"/>
    <col min="778" max="778" width="3.140625" style="346" customWidth="1"/>
    <col min="779" max="779" width="4.5703125" style="346" customWidth="1"/>
    <col min="780" max="780" width="7.140625" style="346" customWidth="1"/>
    <col min="781" max="791" width="5.7109375" style="346" customWidth="1"/>
    <col min="792" max="1031" width="9.140625" style="346"/>
    <col min="1032" max="1032" width="32.140625" style="346" customWidth="1"/>
    <col min="1033" max="1033" width="9.140625" style="346" customWidth="1"/>
    <col min="1034" max="1034" width="3.140625" style="346" customWidth="1"/>
    <col min="1035" max="1035" width="4.5703125" style="346" customWidth="1"/>
    <col min="1036" max="1036" width="7.140625" style="346" customWidth="1"/>
    <col min="1037" max="1047" width="5.7109375" style="346" customWidth="1"/>
    <col min="1048" max="1287" width="9.140625" style="346"/>
    <col min="1288" max="1288" width="32.140625" style="346" customWidth="1"/>
    <col min="1289" max="1289" width="9.140625" style="346" customWidth="1"/>
    <col min="1290" max="1290" width="3.140625" style="346" customWidth="1"/>
    <col min="1291" max="1291" width="4.5703125" style="346" customWidth="1"/>
    <col min="1292" max="1292" width="7.140625" style="346" customWidth="1"/>
    <col min="1293" max="1303" width="5.7109375" style="346" customWidth="1"/>
    <col min="1304" max="1543" width="9.140625" style="346"/>
    <col min="1544" max="1544" width="32.140625" style="346" customWidth="1"/>
    <col min="1545" max="1545" width="9.140625" style="346" customWidth="1"/>
    <col min="1546" max="1546" width="3.140625" style="346" customWidth="1"/>
    <col min="1547" max="1547" width="4.5703125" style="346" customWidth="1"/>
    <col min="1548" max="1548" width="7.140625" style="346" customWidth="1"/>
    <col min="1549" max="1559" width="5.7109375" style="346" customWidth="1"/>
    <col min="1560" max="1799" width="9.140625" style="346"/>
    <col min="1800" max="1800" width="32.140625" style="346" customWidth="1"/>
    <col min="1801" max="1801" width="9.140625" style="346" customWidth="1"/>
    <col min="1802" max="1802" width="3.140625" style="346" customWidth="1"/>
    <col min="1803" max="1803" width="4.5703125" style="346" customWidth="1"/>
    <col min="1804" max="1804" width="7.140625" style="346" customWidth="1"/>
    <col min="1805" max="1815" width="5.7109375" style="346" customWidth="1"/>
    <col min="1816" max="2055" width="9.140625" style="346"/>
    <col min="2056" max="2056" width="32.140625" style="346" customWidth="1"/>
    <col min="2057" max="2057" width="9.140625" style="346" customWidth="1"/>
    <col min="2058" max="2058" width="3.140625" style="346" customWidth="1"/>
    <col min="2059" max="2059" width="4.5703125" style="346" customWidth="1"/>
    <col min="2060" max="2060" width="7.140625" style="346" customWidth="1"/>
    <col min="2061" max="2071" width="5.7109375" style="346" customWidth="1"/>
    <col min="2072" max="2311" width="9.140625" style="346"/>
    <col min="2312" max="2312" width="32.140625" style="346" customWidth="1"/>
    <col min="2313" max="2313" width="9.140625" style="346" customWidth="1"/>
    <col min="2314" max="2314" width="3.140625" style="346" customWidth="1"/>
    <col min="2315" max="2315" width="4.5703125" style="346" customWidth="1"/>
    <col min="2316" max="2316" width="7.140625" style="346" customWidth="1"/>
    <col min="2317" max="2327" width="5.7109375" style="346" customWidth="1"/>
    <col min="2328" max="2567" width="9.140625" style="346"/>
    <col min="2568" max="2568" width="32.140625" style="346" customWidth="1"/>
    <col min="2569" max="2569" width="9.140625" style="346" customWidth="1"/>
    <col min="2570" max="2570" width="3.140625" style="346" customWidth="1"/>
    <col min="2571" max="2571" width="4.5703125" style="346" customWidth="1"/>
    <col min="2572" max="2572" width="7.140625" style="346" customWidth="1"/>
    <col min="2573" max="2583" width="5.7109375" style="346" customWidth="1"/>
    <col min="2584" max="2823" width="9.140625" style="346"/>
    <col min="2824" max="2824" width="32.140625" style="346" customWidth="1"/>
    <col min="2825" max="2825" width="9.140625" style="346" customWidth="1"/>
    <col min="2826" max="2826" width="3.140625" style="346" customWidth="1"/>
    <col min="2827" max="2827" width="4.5703125" style="346" customWidth="1"/>
    <col min="2828" max="2828" width="7.140625" style="346" customWidth="1"/>
    <col min="2829" max="2839" width="5.7109375" style="346" customWidth="1"/>
    <col min="2840" max="3079" width="9.140625" style="346"/>
    <col min="3080" max="3080" width="32.140625" style="346" customWidth="1"/>
    <col min="3081" max="3081" width="9.140625" style="346" customWidth="1"/>
    <col min="3082" max="3082" width="3.140625" style="346" customWidth="1"/>
    <col min="3083" max="3083" width="4.5703125" style="346" customWidth="1"/>
    <col min="3084" max="3084" width="7.140625" style="346" customWidth="1"/>
    <col min="3085" max="3095" width="5.7109375" style="346" customWidth="1"/>
    <col min="3096" max="3335" width="9.140625" style="346"/>
    <col min="3336" max="3336" width="32.140625" style="346" customWidth="1"/>
    <col min="3337" max="3337" width="9.140625" style="346" customWidth="1"/>
    <col min="3338" max="3338" width="3.140625" style="346" customWidth="1"/>
    <col min="3339" max="3339" width="4.5703125" style="346" customWidth="1"/>
    <col min="3340" max="3340" width="7.140625" style="346" customWidth="1"/>
    <col min="3341" max="3351" width="5.7109375" style="346" customWidth="1"/>
    <col min="3352" max="3591" width="9.140625" style="346"/>
    <col min="3592" max="3592" width="32.140625" style="346" customWidth="1"/>
    <col min="3593" max="3593" width="9.140625" style="346" customWidth="1"/>
    <col min="3594" max="3594" width="3.140625" style="346" customWidth="1"/>
    <col min="3595" max="3595" width="4.5703125" style="346" customWidth="1"/>
    <col min="3596" max="3596" width="7.140625" style="346" customWidth="1"/>
    <col min="3597" max="3607" width="5.7109375" style="346" customWidth="1"/>
    <col min="3608" max="3847" width="9.140625" style="346"/>
    <col min="3848" max="3848" width="32.140625" style="346" customWidth="1"/>
    <col min="3849" max="3849" width="9.140625" style="346" customWidth="1"/>
    <col min="3850" max="3850" width="3.140625" style="346" customWidth="1"/>
    <col min="3851" max="3851" width="4.5703125" style="346" customWidth="1"/>
    <col min="3852" max="3852" width="7.140625" style="346" customWidth="1"/>
    <col min="3853" max="3863" width="5.7109375" style="346" customWidth="1"/>
    <col min="3864" max="4103" width="9.140625" style="346"/>
    <col min="4104" max="4104" width="32.140625" style="346" customWidth="1"/>
    <col min="4105" max="4105" width="9.140625" style="346" customWidth="1"/>
    <col min="4106" max="4106" width="3.140625" style="346" customWidth="1"/>
    <col min="4107" max="4107" width="4.5703125" style="346" customWidth="1"/>
    <col min="4108" max="4108" width="7.140625" style="346" customWidth="1"/>
    <col min="4109" max="4119" width="5.7109375" style="346" customWidth="1"/>
    <col min="4120" max="4359" width="9.140625" style="346"/>
    <col min="4360" max="4360" width="32.140625" style="346" customWidth="1"/>
    <col min="4361" max="4361" width="9.140625" style="346" customWidth="1"/>
    <col min="4362" max="4362" width="3.140625" style="346" customWidth="1"/>
    <col min="4363" max="4363" width="4.5703125" style="346" customWidth="1"/>
    <col min="4364" max="4364" width="7.140625" style="346" customWidth="1"/>
    <col min="4365" max="4375" width="5.7109375" style="346" customWidth="1"/>
    <col min="4376" max="4615" width="9.140625" style="346"/>
    <col min="4616" max="4616" width="32.140625" style="346" customWidth="1"/>
    <col min="4617" max="4617" width="9.140625" style="346" customWidth="1"/>
    <col min="4618" max="4618" width="3.140625" style="346" customWidth="1"/>
    <col min="4619" max="4619" width="4.5703125" style="346" customWidth="1"/>
    <col min="4620" max="4620" width="7.140625" style="346" customWidth="1"/>
    <col min="4621" max="4631" width="5.7109375" style="346" customWidth="1"/>
    <col min="4632" max="4871" width="9.140625" style="346"/>
    <col min="4872" max="4872" width="32.140625" style="346" customWidth="1"/>
    <col min="4873" max="4873" width="9.140625" style="346" customWidth="1"/>
    <col min="4874" max="4874" width="3.140625" style="346" customWidth="1"/>
    <col min="4875" max="4875" width="4.5703125" style="346" customWidth="1"/>
    <col min="4876" max="4876" width="7.140625" style="346" customWidth="1"/>
    <col min="4877" max="4887" width="5.7109375" style="346" customWidth="1"/>
    <col min="4888" max="5127" width="9.140625" style="346"/>
    <col min="5128" max="5128" width="32.140625" style="346" customWidth="1"/>
    <col min="5129" max="5129" width="9.140625" style="346" customWidth="1"/>
    <col min="5130" max="5130" width="3.140625" style="346" customWidth="1"/>
    <col min="5131" max="5131" width="4.5703125" style="346" customWidth="1"/>
    <col min="5132" max="5132" width="7.140625" style="346" customWidth="1"/>
    <col min="5133" max="5143" width="5.7109375" style="346" customWidth="1"/>
    <col min="5144" max="5383" width="9.140625" style="346"/>
    <col min="5384" max="5384" width="32.140625" style="346" customWidth="1"/>
    <col min="5385" max="5385" width="9.140625" style="346" customWidth="1"/>
    <col min="5386" max="5386" width="3.140625" style="346" customWidth="1"/>
    <col min="5387" max="5387" width="4.5703125" style="346" customWidth="1"/>
    <col min="5388" max="5388" width="7.140625" style="346" customWidth="1"/>
    <col min="5389" max="5399" width="5.7109375" style="346" customWidth="1"/>
    <col min="5400" max="5639" width="9.140625" style="346"/>
    <col min="5640" max="5640" width="32.140625" style="346" customWidth="1"/>
    <col min="5641" max="5641" width="9.140625" style="346" customWidth="1"/>
    <col min="5642" max="5642" width="3.140625" style="346" customWidth="1"/>
    <col min="5643" max="5643" width="4.5703125" style="346" customWidth="1"/>
    <col min="5644" max="5644" width="7.140625" style="346" customWidth="1"/>
    <col min="5645" max="5655" width="5.7109375" style="346" customWidth="1"/>
    <col min="5656" max="5895" width="9.140625" style="346"/>
    <col min="5896" max="5896" width="32.140625" style="346" customWidth="1"/>
    <col min="5897" max="5897" width="9.140625" style="346" customWidth="1"/>
    <col min="5898" max="5898" width="3.140625" style="346" customWidth="1"/>
    <col min="5899" max="5899" width="4.5703125" style="346" customWidth="1"/>
    <col min="5900" max="5900" width="7.140625" style="346" customWidth="1"/>
    <col min="5901" max="5911" width="5.7109375" style="346" customWidth="1"/>
    <col min="5912" max="6151" width="9.140625" style="346"/>
    <col min="6152" max="6152" width="32.140625" style="346" customWidth="1"/>
    <col min="6153" max="6153" width="9.140625" style="346" customWidth="1"/>
    <col min="6154" max="6154" width="3.140625" style="346" customWidth="1"/>
    <col min="6155" max="6155" width="4.5703125" style="346" customWidth="1"/>
    <col min="6156" max="6156" width="7.140625" style="346" customWidth="1"/>
    <col min="6157" max="6167" width="5.7109375" style="346" customWidth="1"/>
    <col min="6168" max="6407" width="9.140625" style="346"/>
    <col min="6408" max="6408" width="32.140625" style="346" customWidth="1"/>
    <col min="6409" max="6409" width="9.140625" style="346" customWidth="1"/>
    <col min="6410" max="6410" width="3.140625" style="346" customWidth="1"/>
    <col min="6411" max="6411" width="4.5703125" style="346" customWidth="1"/>
    <col min="6412" max="6412" width="7.140625" style="346" customWidth="1"/>
    <col min="6413" max="6423" width="5.7109375" style="346" customWidth="1"/>
    <col min="6424" max="6663" width="9.140625" style="346"/>
    <col min="6664" max="6664" width="32.140625" style="346" customWidth="1"/>
    <col min="6665" max="6665" width="9.140625" style="346" customWidth="1"/>
    <col min="6666" max="6666" width="3.140625" style="346" customWidth="1"/>
    <col min="6667" max="6667" width="4.5703125" style="346" customWidth="1"/>
    <col min="6668" max="6668" width="7.140625" style="346" customWidth="1"/>
    <col min="6669" max="6679" width="5.7109375" style="346" customWidth="1"/>
    <col min="6680" max="6919" width="9.140625" style="346"/>
    <col min="6920" max="6920" width="32.140625" style="346" customWidth="1"/>
    <col min="6921" max="6921" width="9.140625" style="346" customWidth="1"/>
    <col min="6922" max="6922" width="3.140625" style="346" customWidth="1"/>
    <col min="6923" max="6923" width="4.5703125" style="346" customWidth="1"/>
    <col min="6924" max="6924" width="7.140625" style="346" customWidth="1"/>
    <col min="6925" max="6935" width="5.7109375" style="346" customWidth="1"/>
    <col min="6936" max="7175" width="9.140625" style="346"/>
    <col min="7176" max="7176" width="32.140625" style="346" customWidth="1"/>
    <col min="7177" max="7177" width="9.140625" style="346" customWidth="1"/>
    <col min="7178" max="7178" width="3.140625" style="346" customWidth="1"/>
    <col min="7179" max="7179" width="4.5703125" style="346" customWidth="1"/>
    <col min="7180" max="7180" width="7.140625" style="346" customWidth="1"/>
    <col min="7181" max="7191" width="5.7109375" style="346" customWidth="1"/>
    <col min="7192" max="7431" width="9.140625" style="346"/>
    <col min="7432" max="7432" width="32.140625" style="346" customWidth="1"/>
    <col min="7433" max="7433" width="9.140625" style="346" customWidth="1"/>
    <col min="7434" max="7434" width="3.140625" style="346" customWidth="1"/>
    <col min="7435" max="7435" width="4.5703125" style="346" customWidth="1"/>
    <col min="7436" max="7436" width="7.140625" style="346" customWidth="1"/>
    <col min="7437" max="7447" width="5.7109375" style="346" customWidth="1"/>
    <col min="7448" max="7687" width="9.140625" style="346"/>
    <col min="7688" max="7688" width="32.140625" style="346" customWidth="1"/>
    <col min="7689" max="7689" width="9.140625" style="346" customWidth="1"/>
    <col min="7690" max="7690" width="3.140625" style="346" customWidth="1"/>
    <col min="7691" max="7691" width="4.5703125" style="346" customWidth="1"/>
    <col min="7692" max="7692" width="7.140625" style="346" customWidth="1"/>
    <col min="7693" max="7703" width="5.7109375" style="346" customWidth="1"/>
    <col min="7704" max="7943" width="9.140625" style="346"/>
    <col min="7944" max="7944" width="32.140625" style="346" customWidth="1"/>
    <col min="7945" max="7945" width="9.140625" style="346" customWidth="1"/>
    <col min="7946" max="7946" width="3.140625" style="346" customWidth="1"/>
    <col min="7947" max="7947" width="4.5703125" style="346" customWidth="1"/>
    <col min="7948" max="7948" width="7.140625" style="346" customWidth="1"/>
    <col min="7949" max="7959" width="5.7109375" style="346" customWidth="1"/>
    <col min="7960" max="8199" width="9.140625" style="346"/>
    <col min="8200" max="8200" width="32.140625" style="346" customWidth="1"/>
    <col min="8201" max="8201" width="9.140625" style="346" customWidth="1"/>
    <col min="8202" max="8202" width="3.140625" style="346" customWidth="1"/>
    <col min="8203" max="8203" width="4.5703125" style="346" customWidth="1"/>
    <col min="8204" max="8204" width="7.140625" style="346" customWidth="1"/>
    <col min="8205" max="8215" width="5.7109375" style="346" customWidth="1"/>
    <col min="8216" max="8455" width="9.140625" style="346"/>
    <col min="8456" max="8456" width="32.140625" style="346" customWidth="1"/>
    <col min="8457" max="8457" width="9.140625" style="346" customWidth="1"/>
    <col min="8458" max="8458" width="3.140625" style="346" customWidth="1"/>
    <col min="8459" max="8459" width="4.5703125" style="346" customWidth="1"/>
    <col min="8460" max="8460" width="7.140625" style="346" customWidth="1"/>
    <col min="8461" max="8471" width="5.7109375" style="346" customWidth="1"/>
    <col min="8472" max="8711" width="9.140625" style="346"/>
    <col min="8712" max="8712" width="32.140625" style="346" customWidth="1"/>
    <col min="8713" max="8713" width="9.140625" style="346" customWidth="1"/>
    <col min="8714" max="8714" width="3.140625" style="346" customWidth="1"/>
    <col min="8715" max="8715" width="4.5703125" style="346" customWidth="1"/>
    <col min="8716" max="8716" width="7.140625" style="346" customWidth="1"/>
    <col min="8717" max="8727" width="5.7109375" style="346" customWidth="1"/>
    <col min="8728" max="8967" width="9.140625" style="346"/>
    <col min="8968" max="8968" width="32.140625" style="346" customWidth="1"/>
    <col min="8969" max="8969" width="9.140625" style="346" customWidth="1"/>
    <col min="8970" max="8970" width="3.140625" style="346" customWidth="1"/>
    <col min="8971" max="8971" width="4.5703125" style="346" customWidth="1"/>
    <col min="8972" max="8972" width="7.140625" style="346" customWidth="1"/>
    <col min="8973" max="8983" width="5.7109375" style="346" customWidth="1"/>
    <col min="8984" max="9223" width="9.140625" style="346"/>
    <col min="9224" max="9224" width="32.140625" style="346" customWidth="1"/>
    <col min="9225" max="9225" width="9.140625" style="346" customWidth="1"/>
    <col min="9226" max="9226" width="3.140625" style="346" customWidth="1"/>
    <col min="9227" max="9227" width="4.5703125" style="346" customWidth="1"/>
    <col min="9228" max="9228" width="7.140625" style="346" customWidth="1"/>
    <col min="9229" max="9239" width="5.7109375" style="346" customWidth="1"/>
    <col min="9240" max="9479" width="9.140625" style="346"/>
    <col min="9480" max="9480" width="32.140625" style="346" customWidth="1"/>
    <col min="9481" max="9481" width="9.140625" style="346" customWidth="1"/>
    <col min="9482" max="9482" width="3.140625" style="346" customWidth="1"/>
    <col min="9483" max="9483" width="4.5703125" style="346" customWidth="1"/>
    <col min="9484" max="9484" width="7.140625" style="346" customWidth="1"/>
    <col min="9485" max="9495" width="5.7109375" style="346" customWidth="1"/>
    <col min="9496" max="9735" width="9.140625" style="346"/>
    <col min="9736" max="9736" width="32.140625" style="346" customWidth="1"/>
    <col min="9737" max="9737" width="9.140625" style="346" customWidth="1"/>
    <col min="9738" max="9738" width="3.140625" style="346" customWidth="1"/>
    <col min="9739" max="9739" width="4.5703125" style="346" customWidth="1"/>
    <col min="9740" max="9740" width="7.140625" style="346" customWidth="1"/>
    <col min="9741" max="9751" width="5.7109375" style="346" customWidth="1"/>
    <col min="9752" max="9991" width="9.140625" style="346"/>
    <col min="9992" max="9992" width="32.140625" style="346" customWidth="1"/>
    <col min="9993" max="9993" width="9.140625" style="346" customWidth="1"/>
    <col min="9994" max="9994" width="3.140625" style="346" customWidth="1"/>
    <col min="9995" max="9995" width="4.5703125" style="346" customWidth="1"/>
    <col min="9996" max="9996" width="7.140625" style="346" customWidth="1"/>
    <col min="9997" max="10007" width="5.7109375" style="346" customWidth="1"/>
    <col min="10008" max="10247" width="9.140625" style="346"/>
    <col min="10248" max="10248" width="32.140625" style="346" customWidth="1"/>
    <col min="10249" max="10249" width="9.140625" style="346" customWidth="1"/>
    <col min="10250" max="10250" width="3.140625" style="346" customWidth="1"/>
    <col min="10251" max="10251" width="4.5703125" style="346" customWidth="1"/>
    <col min="10252" max="10252" width="7.140625" style="346" customWidth="1"/>
    <col min="10253" max="10263" width="5.7109375" style="346" customWidth="1"/>
    <col min="10264" max="10503" width="9.140625" style="346"/>
    <col min="10504" max="10504" width="32.140625" style="346" customWidth="1"/>
    <col min="10505" max="10505" width="9.140625" style="346" customWidth="1"/>
    <col min="10506" max="10506" width="3.140625" style="346" customWidth="1"/>
    <col min="10507" max="10507" width="4.5703125" style="346" customWidth="1"/>
    <col min="10508" max="10508" width="7.140625" style="346" customWidth="1"/>
    <col min="10509" max="10519" width="5.7109375" style="346" customWidth="1"/>
    <col min="10520" max="10759" width="9.140625" style="346"/>
    <col min="10760" max="10760" width="32.140625" style="346" customWidth="1"/>
    <col min="10761" max="10761" width="9.140625" style="346" customWidth="1"/>
    <col min="10762" max="10762" width="3.140625" style="346" customWidth="1"/>
    <col min="10763" max="10763" width="4.5703125" style="346" customWidth="1"/>
    <col min="10764" max="10764" width="7.140625" style="346" customWidth="1"/>
    <col min="10765" max="10775" width="5.7109375" style="346" customWidth="1"/>
    <col min="10776" max="11015" width="9.140625" style="346"/>
    <col min="11016" max="11016" width="32.140625" style="346" customWidth="1"/>
    <col min="11017" max="11017" width="9.140625" style="346" customWidth="1"/>
    <col min="11018" max="11018" width="3.140625" style="346" customWidth="1"/>
    <col min="11019" max="11019" width="4.5703125" style="346" customWidth="1"/>
    <col min="11020" max="11020" width="7.140625" style="346" customWidth="1"/>
    <col min="11021" max="11031" width="5.7109375" style="346" customWidth="1"/>
    <col min="11032" max="11271" width="9.140625" style="346"/>
    <col min="11272" max="11272" width="32.140625" style="346" customWidth="1"/>
    <col min="11273" max="11273" width="9.140625" style="346" customWidth="1"/>
    <col min="11274" max="11274" width="3.140625" style="346" customWidth="1"/>
    <col min="11275" max="11275" width="4.5703125" style="346" customWidth="1"/>
    <col min="11276" max="11276" width="7.140625" style="346" customWidth="1"/>
    <col min="11277" max="11287" width="5.7109375" style="346" customWidth="1"/>
    <col min="11288" max="11527" width="9.140625" style="346"/>
    <col min="11528" max="11528" width="32.140625" style="346" customWidth="1"/>
    <col min="11529" max="11529" width="9.140625" style="346" customWidth="1"/>
    <col min="11530" max="11530" width="3.140625" style="346" customWidth="1"/>
    <col min="11531" max="11531" width="4.5703125" style="346" customWidth="1"/>
    <col min="11532" max="11532" width="7.140625" style="346" customWidth="1"/>
    <col min="11533" max="11543" width="5.7109375" style="346" customWidth="1"/>
    <col min="11544" max="11783" width="9.140625" style="346"/>
    <col min="11784" max="11784" width="32.140625" style="346" customWidth="1"/>
    <col min="11785" max="11785" width="9.140625" style="346" customWidth="1"/>
    <col min="11786" max="11786" width="3.140625" style="346" customWidth="1"/>
    <col min="11787" max="11787" width="4.5703125" style="346" customWidth="1"/>
    <col min="11788" max="11788" width="7.140625" style="346" customWidth="1"/>
    <col min="11789" max="11799" width="5.7109375" style="346" customWidth="1"/>
    <col min="11800" max="12039" width="9.140625" style="346"/>
    <col min="12040" max="12040" width="32.140625" style="346" customWidth="1"/>
    <col min="12041" max="12041" width="9.140625" style="346" customWidth="1"/>
    <col min="12042" max="12042" width="3.140625" style="346" customWidth="1"/>
    <col min="12043" max="12043" width="4.5703125" style="346" customWidth="1"/>
    <col min="12044" max="12044" width="7.140625" style="346" customWidth="1"/>
    <col min="12045" max="12055" width="5.7109375" style="346" customWidth="1"/>
    <col min="12056" max="12295" width="9.140625" style="346"/>
    <col min="12296" max="12296" width="32.140625" style="346" customWidth="1"/>
    <col min="12297" max="12297" width="9.140625" style="346" customWidth="1"/>
    <col min="12298" max="12298" width="3.140625" style="346" customWidth="1"/>
    <col min="12299" max="12299" width="4.5703125" style="346" customWidth="1"/>
    <col min="12300" max="12300" width="7.140625" style="346" customWidth="1"/>
    <col min="12301" max="12311" width="5.7109375" style="346" customWidth="1"/>
    <col min="12312" max="12551" width="9.140625" style="346"/>
    <col min="12552" max="12552" width="32.140625" style="346" customWidth="1"/>
    <col min="12553" max="12553" width="9.140625" style="346" customWidth="1"/>
    <col min="12554" max="12554" width="3.140625" style="346" customWidth="1"/>
    <col min="12555" max="12555" width="4.5703125" style="346" customWidth="1"/>
    <col min="12556" max="12556" width="7.140625" style="346" customWidth="1"/>
    <col min="12557" max="12567" width="5.7109375" style="346" customWidth="1"/>
    <col min="12568" max="12807" width="9.140625" style="346"/>
    <col min="12808" max="12808" width="32.140625" style="346" customWidth="1"/>
    <col min="12809" max="12809" width="9.140625" style="346" customWidth="1"/>
    <col min="12810" max="12810" width="3.140625" style="346" customWidth="1"/>
    <col min="12811" max="12811" width="4.5703125" style="346" customWidth="1"/>
    <col min="12812" max="12812" width="7.140625" style="346" customWidth="1"/>
    <col min="12813" max="12823" width="5.7109375" style="346" customWidth="1"/>
    <col min="12824" max="13063" width="9.140625" style="346"/>
    <col min="13064" max="13064" width="32.140625" style="346" customWidth="1"/>
    <col min="13065" max="13065" width="9.140625" style="346" customWidth="1"/>
    <col min="13066" max="13066" width="3.140625" style="346" customWidth="1"/>
    <col min="13067" max="13067" width="4.5703125" style="346" customWidth="1"/>
    <col min="13068" max="13068" width="7.140625" style="346" customWidth="1"/>
    <col min="13069" max="13079" width="5.7109375" style="346" customWidth="1"/>
    <col min="13080" max="13319" width="9.140625" style="346"/>
    <col min="13320" max="13320" width="32.140625" style="346" customWidth="1"/>
    <col min="13321" max="13321" width="9.140625" style="346" customWidth="1"/>
    <col min="13322" max="13322" width="3.140625" style="346" customWidth="1"/>
    <col min="13323" max="13323" width="4.5703125" style="346" customWidth="1"/>
    <col min="13324" max="13324" width="7.140625" style="346" customWidth="1"/>
    <col min="13325" max="13335" width="5.7109375" style="346" customWidth="1"/>
    <col min="13336" max="13575" width="9.140625" style="346"/>
    <col min="13576" max="13576" width="32.140625" style="346" customWidth="1"/>
    <col min="13577" max="13577" width="9.140625" style="346" customWidth="1"/>
    <col min="13578" max="13578" width="3.140625" style="346" customWidth="1"/>
    <col min="13579" max="13579" width="4.5703125" style="346" customWidth="1"/>
    <col min="13580" max="13580" width="7.140625" style="346" customWidth="1"/>
    <col min="13581" max="13591" width="5.7109375" style="346" customWidth="1"/>
    <col min="13592" max="13831" width="9.140625" style="346"/>
    <col min="13832" max="13832" width="32.140625" style="346" customWidth="1"/>
    <col min="13833" max="13833" width="9.140625" style="346" customWidth="1"/>
    <col min="13834" max="13834" width="3.140625" style="346" customWidth="1"/>
    <col min="13835" max="13835" width="4.5703125" style="346" customWidth="1"/>
    <col min="13836" max="13836" width="7.140625" style="346" customWidth="1"/>
    <col min="13837" max="13847" width="5.7109375" style="346" customWidth="1"/>
    <col min="13848" max="14087" width="9.140625" style="346"/>
    <col min="14088" max="14088" width="32.140625" style="346" customWidth="1"/>
    <col min="14089" max="14089" width="9.140625" style="346" customWidth="1"/>
    <col min="14090" max="14090" width="3.140625" style="346" customWidth="1"/>
    <col min="14091" max="14091" width="4.5703125" style="346" customWidth="1"/>
    <col min="14092" max="14092" width="7.140625" style="346" customWidth="1"/>
    <col min="14093" max="14103" width="5.7109375" style="346" customWidth="1"/>
    <col min="14104" max="14343" width="9.140625" style="346"/>
    <col min="14344" max="14344" width="32.140625" style="346" customWidth="1"/>
    <col min="14345" max="14345" width="9.140625" style="346" customWidth="1"/>
    <col min="14346" max="14346" width="3.140625" style="346" customWidth="1"/>
    <col min="14347" max="14347" width="4.5703125" style="346" customWidth="1"/>
    <col min="14348" max="14348" width="7.140625" style="346" customWidth="1"/>
    <col min="14349" max="14359" width="5.7109375" style="346" customWidth="1"/>
    <col min="14360" max="14599" width="9.140625" style="346"/>
    <col min="14600" max="14600" width="32.140625" style="346" customWidth="1"/>
    <col min="14601" max="14601" width="9.140625" style="346" customWidth="1"/>
    <col min="14602" max="14602" width="3.140625" style="346" customWidth="1"/>
    <col min="14603" max="14603" width="4.5703125" style="346" customWidth="1"/>
    <col min="14604" max="14604" width="7.140625" style="346" customWidth="1"/>
    <col min="14605" max="14615" width="5.7109375" style="346" customWidth="1"/>
    <col min="14616" max="14855" width="9.140625" style="346"/>
    <col min="14856" max="14856" width="32.140625" style="346" customWidth="1"/>
    <col min="14857" max="14857" width="9.140625" style="346" customWidth="1"/>
    <col min="14858" max="14858" width="3.140625" style="346" customWidth="1"/>
    <col min="14859" max="14859" width="4.5703125" style="346" customWidth="1"/>
    <col min="14860" max="14860" width="7.140625" style="346" customWidth="1"/>
    <col min="14861" max="14871" width="5.7109375" style="346" customWidth="1"/>
    <col min="14872" max="15111" width="9.140625" style="346"/>
    <col min="15112" max="15112" width="32.140625" style="346" customWidth="1"/>
    <col min="15113" max="15113" width="9.140625" style="346" customWidth="1"/>
    <col min="15114" max="15114" width="3.140625" style="346" customWidth="1"/>
    <col min="15115" max="15115" width="4.5703125" style="346" customWidth="1"/>
    <col min="15116" max="15116" width="7.140625" style="346" customWidth="1"/>
    <col min="15117" max="15127" width="5.7109375" style="346" customWidth="1"/>
    <col min="15128" max="15367" width="9.140625" style="346"/>
    <col min="15368" max="15368" width="32.140625" style="346" customWidth="1"/>
    <col min="15369" max="15369" width="9.140625" style="346" customWidth="1"/>
    <col min="15370" max="15370" width="3.140625" style="346" customWidth="1"/>
    <col min="15371" max="15371" width="4.5703125" style="346" customWidth="1"/>
    <col min="15372" max="15372" width="7.140625" style="346" customWidth="1"/>
    <col min="15373" max="15383" width="5.7109375" style="346" customWidth="1"/>
    <col min="15384" max="15623" width="9.140625" style="346"/>
    <col min="15624" max="15624" width="32.140625" style="346" customWidth="1"/>
    <col min="15625" max="15625" width="9.140625" style="346" customWidth="1"/>
    <col min="15626" max="15626" width="3.140625" style="346" customWidth="1"/>
    <col min="15627" max="15627" width="4.5703125" style="346" customWidth="1"/>
    <col min="15628" max="15628" width="7.140625" style="346" customWidth="1"/>
    <col min="15629" max="15639" width="5.7109375" style="346" customWidth="1"/>
    <col min="15640" max="15879" width="9.140625" style="346"/>
    <col min="15880" max="15880" width="32.140625" style="346" customWidth="1"/>
    <col min="15881" max="15881" width="9.140625" style="346" customWidth="1"/>
    <col min="15882" max="15882" width="3.140625" style="346" customWidth="1"/>
    <col min="15883" max="15883" width="4.5703125" style="346" customWidth="1"/>
    <col min="15884" max="15884" width="7.140625" style="346" customWidth="1"/>
    <col min="15885" max="15895" width="5.7109375" style="346" customWidth="1"/>
    <col min="15896" max="16135" width="9.140625" style="346"/>
    <col min="16136" max="16136" width="32.140625" style="346" customWidth="1"/>
    <col min="16137" max="16137" width="9.140625" style="346" customWidth="1"/>
    <col min="16138" max="16138" width="3.140625" style="346" customWidth="1"/>
    <col min="16139" max="16139" width="4.5703125" style="346" customWidth="1"/>
    <col min="16140" max="16140" width="7.140625" style="346" customWidth="1"/>
    <col min="16141" max="16151" width="5.7109375" style="346" customWidth="1"/>
    <col min="16152" max="16384" width="9.140625" style="346"/>
  </cols>
  <sheetData>
    <row r="4" spans="9:23">
      <c r="I4" s="347" t="s">
        <v>331</v>
      </c>
      <c r="J4" s="347"/>
      <c r="K4" s="347"/>
      <c r="L4" s="347"/>
      <c r="M4" s="347"/>
      <c r="N4" s="347"/>
      <c r="O4" s="348"/>
      <c r="P4" s="348"/>
      <c r="Q4" s="348"/>
      <c r="R4" s="348"/>
      <c r="S4" s="348"/>
      <c r="T4" s="348"/>
      <c r="U4" s="348"/>
      <c r="V4" s="348"/>
    </row>
    <row r="5" spans="9:23">
      <c r="I5" s="349"/>
      <c r="J5" s="349"/>
      <c r="K5" s="349"/>
    </row>
    <row r="6" spans="9:23" ht="12.75" customHeight="1">
      <c r="I6" s="351"/>
      <c r="J6" s="351"/>
      <c r="K6" s="352" t="s">
        <v>332</v>
      </c>
      <c r="L6" s="353" t="s">
        <v>333</v>
      </c>
      <c r="M6" s="354" t="s">
        <v>334</v>
      </c>
      <c r="N6" s="355"/>
      <c r="O6" s="355"/>
      <c r="P6" s="355"/>
      <c r="Q6" s="355"/>
      <c r="R6" s="355"/>
      <c r="S6" s="356"/>
      <c r="T6" s="356"/>
      <c r="U6" s="356"/>
      <c r="V6" s="356"/>
      <c r="W6" s="357"/>
    </row>
    <row r="7" spans="9:23" ht="31.5" customHeight="1">
      <c r="I7" s="351"/>
      <c r="J7" s="351"/>
      <c r="K7" s="352"/>
      <c r="L7" s="353"/>
      <c r="M7" s="358" t="s">
        <v>335</v>
      </c>
      <c r="N7" s="358" t="s">
        <v>336</v>
      </c>
      <c r="O7" s="358" t="s">
        <v>337</v>
      </c>
      <c r="P7" s="358" t="s">
        <v>338</v>
      </c>
      <c r="Q7" s="358" t="s">
        <v>339</v>
      </c>
      <c r="R7" s="358" t="s">
        <v>340</v>
      </c>
      <c r="S7" s="358" t="s">
        <v>341</v>
      </c>
      <c r="T7" s="358" t="s">
        <v>342</v>
      </c>
      <c r="U7" s="358" t="s">
        <v>343</v>
      </c>
      <c r="V7" s="358" t="s">
        <v>344</v>
      </c>
      <c r="W7" s="358" t="s">
        <v>345</v>
      </c>
    </row>
    <row r="8" spans="9:23" ht="14.25" customHeight="1">
      <c r="I8" s="359" t="s">
        <v>346</v>
      </c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</row>
    <row r="9" spans="9:23" ht="14.25" customHeight="1">
      <c r="I9" s="359" t="s">
        <v>347</v>
      </c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</row>
    <row r="10" spans="9:23" ht="14.25" customHeight="1">
      <c r="I10" s="360" t="s">
        <v>348</v>
      </c>
      <c r="J10" s="330" t="s">
        <v>349</v>
      </c>
      <c r="K10" s="330" t="s">
        <v>350</v>
      </c>
      <c r="L10" s="361">
        <v>1257.6923000000002</v>
      </c>
      <c r="M10" s="362">
        <v>1257.6923000000002</v>
      </c>
      <c r="N10" s="362">
        <v>1257.6923000000002</v>
      </c>
      <c r="O10" s="362">
        <v>1374.1818000000001</v>
      </c>
      <c r="P10" s="362">
        <v>1374.1818000000001</v>
      </c>
      <c r="Q10" s="362">
        <v>1374.1818000000001</v>
      </c>
      <c r="R10" s="362">
        <v>1420.8333</v>
      </c>
      <c r="S10" s="362">
        <v>1420.8333</v>
      </c>
      <c r="T10" s="362">
        <v>1420.8333</v>
      </c>
      <c r="U10" s="362">
        <v>1420.8333</v>
      </c>
      <c r="V10" s="362">
        <v>1420.8333</v>
      </c>
      <c r="W10" s="362">
        <v>1430.1</v>
      </c>
    </row>
    <row r="11" spans="9:23" ht="14.25" customHeight="1">
      <c r="I11" s="360"/>
      <c r="J11" s="330" t="s">
        <v>351</v>
      </c>
      <c r="K11" s="330" t="s">
        <v>350</v>
      </c>
      <c r="L11" s="361">
        <v>1036.9231</v>
      </c>
      <c r="M11" s="362">
        <v>1036.9231</v>
      </c>
      <c r="N11" s="362">
        <v>1036.9231</v>
      </c>
      <c r="O11" s="362">
        <v>1115</v>
      </c>
      <c r="P11" s="362">
        <v>1115</v>
      </c>
      <c r="Q11" s="362">
        <v>1115</v>
      </c>
      <c r="R11" s="362">
        <v>1155</v>
      </c>
      <c r="S11" s="362">
        <v>1155</v>
      </c>
      <c r="T11" s="362">
        <v>1155</v>
      </c>
      <c r="U11" s="362">
        <v>1155</v>
      </c>
      <c r="V11" s="362">
        <v>1155</v>
      </c>
      <c r="W11" s="362">
        <v>1158</v>
      </c>
    </row>
    <row r="12" spans="9:23" ht="14.25" customHeight="1">
      <c r="I12" s="360" t="s">
        <v>352</v>
      </c>
      <c r="J12" s="330" t="s">
        <v>349</v>
      </c>
      <c r="K12" s="330" t="s">
        <v>350</v>
      </c>
      <c r="L12" s="361">
        <v>679.23080000000004</v>
      </c>
      <c r="M12" s="362">
        <v>679.23080000000004</v>
      </c>
      <c r="N12" s="362">
        <v>679.23080000000004</v>
      </c>
      <c r="O12" s="362">
        <v>823.44</v>
      </c>
      <c r="P12" s="362">
        <v>823.44</v>
      </c>
      <c r="Q12" s="362">
        <v>823.44</v>
      </c>
      <c r="R12" s="362">
        <v>827.27269999999999</v>
      </c>
      <c r="S12" s="362">
        <v>827.27269999999999</v>
      </c>
      <c r="T12" s="362">
        <v>827.27269999999999</v>
      </c>
      <c r="U12" s="362">
        <v>827.27269999999999</v>
      </c>
      <c r="V12" s="362">
        <v>827.27269999999999</v>
      </c>
      <c r="W12" s="362">
        <v>830</v>
      </c>
    </row>
    <row r="13" spans="9:23" ht="14.25" customHeight="1">
      <c r="I13" s="360"/>
      <c r="J13" s="330" t="s">
        <v>351</v>
      </c>
      <c r="K13" s="330" t="s">
        <v>350</v>
      </c>
      <c r="L13" s="361">
        <v>707.69230000000005</v>
      </c>
      <c r="M13" s="362">
        <v>707.69230000000005</v>
      </c>
      <c r="N13" s="362">
        <v>707.69230000000005</v>
      </c>
      <c r="O13" s="362">
        <v>801.5</v>
      </c>
      <c r="P13" s="362">
        <v>801.5</v>
      </c>
      <c r="Q13" s="362">
        <v>801.5</v>
      </c>
      <c r="R13" s="362">
        <v>801.81819999999993</v>
      </c>
      <c r="S13" s="362">
        <v>801.81819999999993</v>
      </c>
      <c r="T13" s="362">
        <v>801.81819999999993</v>
      </c>
      <c r="U13" s="362">
        <v>801.81819999999993</v>
      </c>
      <c r="V13" s="362">
        <v>801.81819999999993</v>
      </c>
      <c r="W13" s="362">
        <v>804</v>
      </c>
    </row>
    <row r="14" spans="9:23" ht="14.25" customHeight="1">
      <c r="I14" s="341" t="s">
        <v>353</v>
      </c>
      <c r="J14" s="330"/>
      <c r="K14" s="330"/>
      <c r="L14" s="363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</row>
    <row r="15" spans="9:23" ht="15" customHeight="1">
      <c r="I15" s="360" t="s">
        <v>348</v>
      </c>
      <c r="J15" s="330" t="s">
        <v>349</v>
      </c>
      <c r="K15" s="330" t="s">
        <v>350</v>
      </c>
      <c r="L15" s="365">
        <v>888</v>
      </c>
      <c r="M15" s="366">
        <v>888</v>
      </c>
      <c r="N15" s="366">
        <v>888</v>
      </c>
      <c r="O15" s="366">
        <v>996.15380000000005</v>
      </c>
      <c r="P15" s="366">
        <v>996.15380000000005</v>
      </c>
      <c r="Q15" s="366">
        <v>996.15380000000005</v>
      </c>
      <c r="R15" s="362">
        <v>989.28569999999991</v>
      </c>
      <c r="S15" s="362">
        <v>989.28569999999991</v>
      </c>
      <c r="T15" s="362">
        <v>989.28569999999991</v>
      </c>
      <c r="U15" s="362">
        <v>989.28569999999991</v>
      </c>
      <c r="V15" s="362">
        <v>989.28569999999991</v>
      </c>
      <c r="W15" s="362">
        <v>995.1</v>
      </c>
    </row>
    <row r="16" spans="9:23" ht="15" customHeight="1">
      <c r="I16" s="360"/>
      <c r="J16" s="330" t="s">
        <v>351</v>
      </c>
      <c r="K16" s="330" t="s">
        <v>350</v>
      </c>
      <c r="L16" s="365">
        <v>811.5385</v>
      </c>
      <c r="M16" s="366">
        <v>811.5385</v>
      </c>
      <c r="N16" s="366">
        <v>811.5385</v>
      </c>
      <c r="O16" s="366">
        <v>958.33330000000001</v>
      </c>
      <c r="P16" s="366">
        <v>958.33330000000001</v>
      </c>
      <c r="Q16" s="366">
        <v>958.33330000000001</v>
      </c>
      <c r="R16" s="362">
        <v>938.4615</v>
      </c>
      <c r="S16" s="362">
        <v>938.4615</v>
      </c>
      <c r="T16" s="362">
        <v>938.4615</v>
      </c>
      <c r="U16" s="362">
        <v>938.4615</v>
      </c>
      <c r="V16" s="362">
        <v>938.4615</v>
      </c>
      <c r="W16" s="362">
        <v>940.2</v>
      </c>
    </row>
    <row r="17" spans="9:23" ht="15" customHeight="1">
      <c r="I17" s="360" t="s">
        <v>352</v>
      </c>
      <c r="J17" s="330" t="s">
        <v>349</v>
      </c>
      <c r="K17" s="330" t="s">
        <v>350</v>
      </c>
      <c r="L17" s="365">
        <v>596.15380000000005</v>
      </c>
      <c r="M17" s="366">
        <v>596.15380000000005</v>
      </c>
      <c r="N17" s="366">
        <v>596.15380000000005</v>
      </c>
      <c r="O17" s="366">
        <v>758.16669999999999</v>
      </c>
      <c r="P17" s="366">
        <v>758.16669999999999</v>
      </c>
      <c r="Q17" s="366">
        <v>758.16669999999999</v>
      </c>
      <c r="R17" s="362">
        <v>739.23080000000004</v>
      </c>
      <c r="S17" s="362">
        <v>739.23080000000004</v>
      </c>
      <c r="T17" s="362">
        <v>739.23080000000004</v>
      </c>
      <c r="U17" s="362">
        <v>739.23080000000004</v>
      </c>
      <c r="V17" s="362">
        <v>739.23080000000004</v>
      </c>
      <c r="W17" s="362">
        <v>740</v>
      </c>
    </row>
    <row r="18" spans="9:23" ht="15" customHeight="1">
      <c r="I18" s="360"/>
      <c r="J18" s="330" t="s">
        <v>351</v>
      </c>
      <c r="K18" s="330" t="s">
        <v>350</v>
      </c>
      <c r="L18" s="365">
        <v>573.07690000000002</v>
      </c>
      <c r="M18" s="366">
        <v>573.07690000000002</v>
      </c>
      <c r="N18" s="366">
        <v>573.07690000000002</v>
      </c>
      <c r="O18" s="366">
        <v>775.72730000000001</v>
      </c>
      <c r="P18" s="366">
        <v>775.72730000000001</v>
      </c>
      <c r="Q18" s="366">
        <v>775.72730000000001</v>
      </c>
      <c r="R18" s="362">
        <v>730.76919999999996</v>
      </c>
      <c r="S18" s="362">
        <v>730.76919999999996</v>
      </c>
      <c r="T18" s="362">
        <v>730.76919999999996</v>
      </c>
      <c r="U18" s="362">
        <v>730.76919999999996</v>
      </c>
      <c r="V18" s="362">
        <v>730.76919999999996</v>
      </c>
      <c r="W18" s="362">
        <v>730.76919999999996</v>
      </c>
    </row>
    <row r="19" spans="9:23" ht="15.75" customHeight="1">
      <c r="I19" s="341" t="s">
        <v>354</v>
      </c>
      <c r="J19" s="330"/>
      <c r="K19" s="330"/>
      <c r="L19" s="363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</row>
    <row r="20" spans="9:23" ht="18" customHeight="1">
      <c r="I20" s="360" t="s">
        <v>355</v>
      </c>
      <c r="J20" s="330" t="s">
        <v>349</v>
      </c>
      <c r="K20" s="330" t="s">
        <v>350</v>
      </c>
      <c r="L20" s="365">
        <v>1242.3076999999998</v>
      </c>
      <c r="M20" s="366">
        <v>1242.3076999999998</v>
      </c>
      <c r="N20" s="366">
        <v>1242.3076999999998</v>
      </c>
      <c r="O20" s="366">
        <v>1331.9167</v>
      </c>
      <c r="P20" s="366">
        <v>1331.9167</v>
      </c>
      <c r="Q20" s="366">
        <v>1331.9167</v>
      </c>
      <c r="R20" s="366">
        <v>1337.5</v>
      </c>
      <c r="S20" s="366">
        <v>1337.5</v>
      </c>
      <c r="T20" s="366">
        <v>1337.5</v>
      </c>
      <c r="U20" s="366">
        <v>1337.5</v>
      </c>
      <c r="V20" s="366">
        <v>1337.5</v>
      </c>
      <c r="W20" s="366">
        <v>1340</v>
      </c>
    </row>
    <row r="21" spans="9:23" ht="18" customHeight="1">
      <c r="I21" s="360"/>
      <c r="J21" s="330" t="s">
        <v>351</v>
      </c>
      <c r="K21" s="330" t="s">
        <v>350</v>
      </c>
      <c r="L21" s="365">
        <v>1125</v>
      </c>
      <c r="M21" s="366">
        <v>1125</v>
      </c>
      <c r="N21" s="366">
        <v>1125</v>
      </c>
      <c r="O21" s="366">
        <v>1201.4545000000001</v>
      </c>
      <c r="P21" s="366">
        <v>1201.4545000000001</v>
      </c>
      <c r="Q21" s="366">
        <v>1201.4545000000001</v>
      </c>
      <c r="R21" s="366">
        <v>1179.1667</v>
      </c>
      <c r="S21" s="366">
        <v>1179.1667</v>
      </c>
      <c r="T21" s="366">
        <v>1179.1667</v>
      </c>
      <c r="U21" s="366">
        <v>1179.1667</v>
      </c>
      <c r="V21" s="366">
        <v>1179.1667</v>
      </c>
      <c r="W21" s="366">
        <v>1180.2</v>
      </c>
    </row>
    <row r="22" spans="9:23" ht="15.75" customHeight="1">
      <c r="I22" s="360" t="s">
        <v>352</v>
      </c>
      <c r="J22" s="330" t="s">
        <v>349</v>
      </c>
      <c r="K22" s="330" t="s">
        <v>350</v>
      </c>
      <c r="L22" s="365">
        <v>792.30769999999995</v>
      </c>
      <c r="M22" s="366">
        <v>792.30769999999995</v>
      </c>
      <c r="N22" s="366">
        <v>792.30769999999995</v>
      </c>
      <c r="O22" s="366">
        <v>937.8818</v>
      </c>
      <c r="P22" s="366">
        <v>937.8818</v>
      </c>
      <c r="Q22" s="366">
        <v>937.8818</v>
      </c>
      <c r="R22" s="366">
        <v>954.16669999999999</v>
      </c>
      <c r="S22" s="366">
        <v>954.16669999999999</v>
      </c>
      <c r="T22" s="366">
        <v>954.16669999999999</v>
      </c>
      <c r="U22" s="366">
        <v>954.16669999999999</v>
      </c>
      <c r="V22" s="366">
        <v>954.16669999999999</v>
      </c>
      <c r="W22" s="366">
        <v>954.16669999999999</v>
      </c>
    </row>
    <row r="23" spans="9:23" ht="15.75" customHeight="1">
      <c r="I23" s="360"/>
      <c r="J23" s="330" t="s">
        <v>351</v>
      </c>
      <c r="K23" s="330" t="s">
        <v>350</v>
      </c>
      <c r="L23" s="365">
        <v>761.5385</v>
      </c>
      <c r="M23" s="366">
        <v>761.5385</v>
      </c>
      <c r="N23" s="366">
        <v>761.5385</v>
      </c>
      <c r="O23" s="366">
        <v>878.79090000000008</v>
      </c>
      <c r="P23" s="366">
        <v>878.79090000000008</v>
      </c>
      <c r="Q23" s="366">
        <v>878.79090000000008</v>
      </c>
      <c r="R23" s="366">
        <v>850</v>
      </c>
      <c r="S23" s="366">
        <v>850</v>
      </c>
      <c r="T23" s="366">
        <v>850</v>
      </c>
      <c r="U23" s="366">
        <v>850</v>
      </c>
      <c r="V23" s="366">
        <v>850</v>
      </c>
      <c r="W23" s="366">
        <v>850</v>
      </c>
    </row>
    <row r="24" spans="9:23" ht="15.75" customHeight="1">
      <c r="I24" s="360" t="s">
        <v>356</v>
      </c>
      <c r="J24" s="330" t="s">
        <v>349</v>
      </c>
      <c r="K24" s="330" t="s">
        <v>350</v>
      </c>
      <c r="L24" s="365">
        <v>197.33329999999998</v>
      </c>
      <c r="M24" s="366">
        <v>197.33329999999998</v>
      </c>
      <c r="N24" s="366">
        <v>197.33329999999998</v>
      </c>
      <c r="O24" s="366">
        <v>220.5333</v>
      </c>
      <c r="P24" s="366">
        <v>220.5333</v>
      </c>
      <c r="Q24" s="366">
        <v>220.5333</v>
      </c>
      <c r="R24" s="366">
        <v>220</v>
      </c>
      <c r="S24" s="366">
        <v>220</v>
      </c>
      <c r="T24" s="366">
        <v>220</v>
      </c>
      <c r="U24" s="366">
        <v>220</v>
      </c>
      <c r="V24" s="366">
        <v>220</v>
      </c>
      <c r="W24" s="366">
        <v>220</v>
      </c>
    </row>
    <row r="25" spans="9:23" ht="15.75" customHeight="1">
      <c r="I25" s="360"/>
      <c r="J25" s="330" t="s">
        <v>351</v>
      </c>
      <c r="K25" s="330" t="s">
        <v>350</v>
      </c>
      <c r="L25" s="365">
        <v>162</v>
      </c>
      <c r="M25" s="366">
        <v>162</v>
      </c>
      <c r="N25" s="366">
        <v>162</v>
      </c>
      <c r="O25" s="366">
        <v>159.36150000000001</v>
      </c>
      <c r="P25" s="366">
        <v>159.36150000000001</v>
      </c>
      <c r="Q25" s="366">
        <v>159.36150000000001</v>
      </c>
      <c r="R25" s="366">
        <v>164.28570000000002</v>
      </c>
      <c r="S25" s="366">
        <v>164.28570000000002</v>
      </c>
      <c r="T25" s="366">
        <v>164.28570000000002</v>
      </c>
      <c r="U25" s="366">
        <v>164.28570000000002</v>
      </c>
      <c r="V25" s="366">
        <v>164.28570000000002</v>
      </c>
      <c r="W25" s="366">
        <v>164.28570000000002</v>
      </c>
    </row>
    <row r="26" spans="9:23" ht="15.75" customHeight="1">
      <c r="I26" s="360" t="s">
        <v>357</v>
      </c>
      <c r="J26" s="330" t="s">
        <v>349</v>
      </c>
      <c r="K26" s="330" t="s">
        <v>350</v>
      </c>
      <c r="L26" s="365">
        <v>141.33329999999998</v>
      </c>
      <c r="M26" s="366">
        <v>141.33329999999998</v>
      </c>
      <c r="N26" s="366">
        <v>141.33329999999998</v>
      </c>
      <c r="O26" s="366">
        <v>160.41670000000002</v>
      </c>
      <c r="P26" s="366">
        <v>160.41670000000002</v>
      </c>
      <c r="Q26" s="366">
        <v>160.41670000000002</v>
      </c>
      <c r="R26" s="366">
        <v>157.8571</v>
      </c>
      <c r="S26" s="366">
        <v>157.8571</v>
      </c>
      <c r="T26" s="366">
        <v>157.8571</v>
      </c>
      <c r="U26" s="366">
        <v>157.8571</v>
      </c>
      <c r="V26" s="366">
        <v>157.8571</v>
      </c>
      <c r="W26" s="366">
        <v>157.8571</v>
      </c>
    </row>
    <row r="27" spans="9:23" ht="15.75" customHeight="1">
      <c r="I27" s="360"/>
      <c r="J27" s="330" t="s">
        <v>351</v>
      </c>
      <c r="K27" s="330" t="s">
        <v>350</v>
      </c>
      <c r="L27" s="365">
        <v>105.33330000000001</v>
      </c>
      <c r="M27" s="366">
        <v>105.33330000000001</v>
      </c>
      <c r="N27" s="366">
        <v>105.33330000000001</v>
      </c>
      <c r="O27" s="366">
        <v>116.66669999999999</v>
      </c>
      <c r="P27" s="366">
        <v>116.66669999999999</v>
      </c>
      <c r="Q27" s="366">
        <v>116.66669999999999</v>
      </c>
      <c r="R27" s="366">
        <v>119.16669999999999</v>
      </c>
      <c r="S27" s="366">
        <v>119.16669999999999</v>
      </c>
      <c r="T27" s="366">
        <v>119.16669999999999</v>
      </c>
      <c r="U27" s="366">
        <v>119.16669999999999</v>
      </c>
      <c r="V27" s="366">
        <v>119.16669999999999</v>
      </c>
      <c r="W27" s="366">
        <v>119.16669999999999</v>
      </c>
    </row>
    <row r="28" spans="9:23" ht="15.75" customHeight="1">
      <c r="I28" s="359" t="s">
        <v>358</v>
      </c>
      <c r="J28" s="367"/>
      <c r="K28" s="367"/>
      <c r="L28" s="359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</row>
    <row r="29" spans="9:23" ht="15.75" customHeight="1">
      <c r="I29" s="369" t="s">
        <v>359</v>
      </c>
      <c r="J29" s="369"/>
      <c r="K29" s="330" t="s">
        <v>360</v>
      </c>
      <c r="L29" s="330" t="s">
        <v>361</v>
      </c>
      <c r="M29" s="368" t="s">
        <v>361</v>
      </c>
      <c r="N29" s="368" t="s">
        <v>361</v>
      </c>
      <c r="O29" s="368" t="s">
        <v>361</v>
      </c>
      <c r="P29" s="368" t="s">
        <v>361</v>
      </c>
      <c r="Q29" s="368" t="s">
        <v>361</v>
      </c>
      <c r="R29" s="368" t="s">
        <v>361</v>
      </c>
      <c r="S29" s="368" t="s">
        <v>361</v>
      </c>
      <c r="T29" s="368" t="s">
        <v>361</v>
      </c>
      <c r="U29" s="368" t="s">
        <v>361</v>
      </c>
      <c r="V29" s="368" t="s">
        <v>361</v>
      </c>
      <c r="W29" s="368" t="s">
        <v>361</v>
      </c>
    </row>
    <row r="30" spans="9:23" ht="16.5" customHeight="1">
      <c r="I30" s="369" t="s">
        <v>362</v>
      </c>
      <c r="J30" s="369"/>
      <c r="K30" s="330" t="s">
        <v>360</v>
      </c>
      <c r="L30" s="330">
        <v>55.3</v>
      </c>
      <c r="M30" s="370">
        <v>55.3</v>
      </c>
      <c r="N30" s="370">
        <v>58.7</v>
      </c>
      <c r="O30" s="370">
        <v>85</v>
      </c>
      <c r="P30" s="370">
        <v>75</v>
      </c>
      <c r="Q30" s="370">
        <v>65</v>
      </c>
      <c r="R30" s="370">
        <v>60.1</v>
      </c>
      <c r="S30" s="370">
        <v>60.1</v>
      </c>
      <c r="T30" s="370">
        <v>61.6</v>
      </c>
      <c r="U30" s="370" t="s">
        <v>361</v>
      </c>
      <c r="V30" s="370" t="s">
        <v>361</v>
      </c>
      <c r="W30" s="370" t="s">
        <v>361</v>
      </c>
    </row>
    <row r="31" spans="9:23" ht="16.5" customHeight="1">
      <c r="I31" s="369" t="s">
        <v>363</v>
      </c>
      <c r="J31" s="369"/>
      <c r="K31" s="371" t="s">
        <v>364</v>
      </c>
      <c r="L31" s="330">
        <v>14</v>
      </c>
      <c r="M31" s="370">
        <v>17.3</v>
      </c>
      <c r="N31" s="370">
        <v>17.3</v>
      </c>
      <c r="O31" s="370">
        <v>16.3</v>
      </c>
      <c r="P31" s="370">
        <v>16.3</v>
      </c>
      <c r="Q31" s="370">
        <v>18</v>
      </c>
      <c r="R31" s="370">
        <v>19.3</v>
      </c>
      <c r="S31" s="370">
        <v>20</v>
      </c>
      <c r="T31" s="370">
        <v>13.3</v>
      </c>
      <c r="U31" s="370">
        <v>10</v>
      </c>
      <c r="V31" s="370">
        <v>10</v>
      </c>
      <c r="W31" s="370">
        <v>15</v>
      </c>
    </row>
    <row r="32" spans="9:23" ht="16.5" customHeight="1">
      <c r="I32" s="369" t="s">
        <v>365</v>
      </c>
      <c r="J32" s="369"/>
      <c r="K32" s="371" t="s">
        <v>364</v>
      </c>
      <c r="L32" s="368">
        <v>30</v>
      </c>
      <c r="M32" s="370">
        <v>30</v>
      </c>
      <c r="N32" s="370">
        <v>30</v>
      </c>
      <c r="O32" s="370">
        <v>25.7</v>
      </c>
      <c r="P32" s="370">
        <v>25.7</v>
      </c>
      <c r="Q32" s="370">
        <v>25.7</v>
      </c>
      <c r="R32" s="370">
        <v>18.3</v>
      </c>
      <c r="S32" s="370">
        <v>18.5</v>
      </c>
      <c r="T32" s="370">
        <v>18.3</v>
      </c>
      <c r="U32" s="370">
        <v>25</v>
      </c>
      <c r="V32" s="370">
        <v>25</v>
      </c>
      <c r="W32" s="370">
        <v>33</v>
      </c>
    </row>
    <row r="33" spans="9:23" ht="41.25" customHeight="1">
      <c r="I33" s="360" t="s">
        <v>366</v>
      </c>
      <c r="J33" s="360"/>
      <c r="K33" s="372" t="s">
        <v>364</v>
      </c>
      <c r="L33" s="330">
        <v>22.3</v>
      </c>
      <c r="M33" s="370">
        <v>26.6</v>
      </c>
      <c r="N33" s="370">
        <v>26</v>
      </c>
      <c r="O33" s="370">
        <v>25</v>
      </c>
      <c r="P33" s="370">
        <v>25</v>
      </c>
      <c r="Q33" s="370">
        <v>25</v>
      </c>
      <c r="R33" s="370">
        <v>23</v>
      </c>
      <c r="S33" s="370">
        <v>22</v>
      </c>
      <c r="T33" s="370">
        <v>20.7</v>
      </c>
      <c r="U33" s="370">
        <v>23.3</v>
      </c>
      <c r="V33" s="370">
        <v>25</v>
      </c>
      <c r="W33" s="370">
        <v>23.3</v>
      </c>
    </row>
    <row r="34" spans="9:23" ht="44.25" customHeight="1">
      <c r="I34" s="360" t="s">
        <v>367</v>
      </c>
      <c r="J34" s="360"/>
      <c r="K34" s="372" t="s">
        <v>364</v>
      </c>
      <c r="L34" s="330">
        <v>26.7</v>
      </c>
      <c r="M34" s="370">
        <v>27.6</v>
      </c>
      <c r="N34" s="370">
        <v>31.7</v>
      </c>
      <c r="O34" s="370">
        <v>30</v>
      </c>
      <c r="P34" s="370">
        <v>30</v>
      </c>
      <c r="Q34" s="370">
        <v>30</v>
      </c>
      <c r="R34" s="370">
        <v>28</v>
      </c>
      <c r="S34" s="370">
        <v>28</v>
      </c>
      <c r="T34" s="370">
        <v>25</v>
      </c>
      <c r="U34" s="370">
        <v>28.3</v>
      </c>
      <c r="V34" s="370">
        <v>30</v>
      </c>
      <c r="W34" s="370">
        <v>33.299999999999997</v>
      </c>
    </row>
    <row r="35" spans="9:23" ht="40.5" customHeight="1">
      <c r="I35" s="360" t="s">
        <v>368</v>
      </c>
      <c r="J35" s="360"/>
      <c r="K35" s="372" t="s">
        <v>364</v>
      </c>
      <c r="L35" s="368">
        <v>11</v>
      </c>
      <c r="M35" s="370">
        <v>10</v>
      </c>
      <c r="N35" s="370">
        <v>8</v>
      </c>
      <c r="O35" s="370">
        <v>5</v>
      </c>
      <c r="P35" s="370">
        <v>5</v>
      </c>
      <c r="Q35" s="370">
        <v>5</v>
      </c>
      <c r="R35" s="370">
        <v>5</v>
      </c>
      <c r="S35" s="370">
        <v>5</v>
      </c>
      <c r="T35" s="370">
        <v>6.7</v>
      </c>
      <c r="U35" s="370">
        <v>8</v>
      </c>
      <c r="V35" s="370">
        <v>6</v>
      </c>
      <c r="W35" s="370">
        <v>6.7</v>
      </c>
    </row>
    <row r="36" spans="9:23" ht="42" customHeight="1">
      <c r="I36" s="360" t="s">
        <v>369</v>
      </c>
      <c r="J36" s="360"/>
      <c r="K36" s="358" t="s">
        <v>364</v>
      </c>
      <c r="L36" s="330">
        <v>17.7</v>
      </c>
      <c r="M36" s="370">
        <v>30</v>
      </c>
      <c r="N36" s="370">
        <v>32</v>
      </c>
      <c r="O36" s="370">
        <v>31.3</v>
      </c>
      <c r="P36" s="370" t="s">
        <v>361</v>
      </c>
      <c r="Q36" s="370" t="s">
        <v>361</v>
      </c>
      <c r="R36" s="370">
        <v>3.5</v>
      </c>
      <c r="S36" s="370">
        <v>3</v>
      </c>
      <c r="T36" s="370">
        <v>3.7</v>
      </c>
      <c r="U36" s="370">
        <v>6</v>
      </c>
      <c r="V36" s="370">
        <v>13</v>
      </c>
      <c r="W36" s="370">
        <v>21.3</v>
      </c>
    </row>
    <row r="37" spans="9:23">
      <c r="K37" s="373"/>
    </row>
    <row r="38" spans="9:23">
      <c r="K38" s="373"/>
    </row>
  </sheetData>
  <mergeCells count="21">
    <mergeCell ref="I34:J34"/>
    <mergeCell ref="I35:J35"/>
    <mergeCell ref="I36:J36"/>
    <mergeCell ref="I26:I27"/>
    <mergeCell ref="I29:J29"/>
    <mergeCell ref="I30:J30"/>
    <mergeCell ref="I31:J31"/>
    <mergeCell ref="I32:J32"/>
    <mergeCell ref="I33:J33"/>
    <mergeCell ref="I12:I13"/>
    <mergeCell ref="I15:I16"/>
    <mergeCell ref="I17:I18"/>
    <mergeCell ref="I20:I21"/>
    <mergeCell ref="I22:I23"/>
    <mergeCell ref="I24:I25"/>
    <mergeCell ref="I4:V4"/>
    <mergeCell ref="I6:J7"/>
    <mergeCell ref="K6:K7"/>
    <mergeCell ref="L6:L7"/>
    <mergeCell ref="M6:W6"/>
    <mergeCell ref="I10:I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V21" sqref="V21"/>
    </sheetView>
  </sheetViews>
  <sheetFormatPr defaultRowHeight="12.75"/>
  <cols>
    <col min="1" max="1" width="13.42578125" style="86" customWidth="1"/>
    <col min="2" max="3" width="6.85546875" style="86" customWidth="1"/>
    <col min="4" max="12" width="6.85546875" style="375" customWidth="1"/>
    <col min="13" max="13" width="6.85546875" style="87" customWidth="1"/>
    <col min="14" max="15" width="6.85546875" style="375" customWidth="1"/>
    <col min="16" max="256" width="9.140625" style="86"/>
    <col min="257" max="257" width="13.42578125" style="86" customWidth="1"/>
    <col min="258" max="271" width="6.85546875" style="86" customWidth="1"/>
    <col min="272" max="512" width="9.140625" style="86"/>
    <col min="513" max="513" width="13.42578125" style="86" customWidth="1"/>
    <col min="514" max="527" width="6.85546875" style="86" customWidth="1"/>
    <col min="528" max="768" width="9.140625" style="86"/>
    <col min="769" max="769" width="13.42578125" style="86" customWidth="1"/>
    <col min="770" max="783" width="6.85546875" style="86" customWidth="1"/>
    <col min="784" max="1024" width="9.140625" style="86"/>
    <col min="1025" max="1025" width="13.42578125" style="86" customWidth="1"/>
    <col min="1026" max="1039" width="6.85546875" style="86" customWidth="1"/>
    <col min="1040" max="1280" width="9.140625" style="86"/>
    <col min="1281" max="1281" width="13.42578125" style="86" customWidth="1"/>
    <col min="1282" max="1295" width="6.85546875" style="86" customWidth="1"/>
    <col min="1296" max="1536" width="9.140625" style="86"/>
    <col min="1537" max="1537" width="13.42578125" style="86" customWidth="1"/>
    <col min="1538" max="1551" width="6.85546875" style="86" customWidth="1"/>
    <col min="1552" max="1792" width="9.140625" style="86"/>
    <col min="1793" max="1793" width="13.42578125" style="86" customWidth="1"/>
    <col min="1794" max="1807" width="6.85546875" style="86" customWidth="1"/>
    <col min="1808" max="2048" width="9.140625" style="86"/>
    <col min="2049" max="2049" width="13.42578125" style="86" customWidth="1"/>
    <col min="2050" max="2063" width="6.85546875" style="86" customWidth="1"/>
    <col min="2064" max="2304" width="9.140625" style="86"/>
    <col min="2305" max="2305" width="13.42578125" style="86" customWidth="1"/>
    <col min="2306" max="2319" width="6.85546875" style="86" customWidth="1"/>
    <col min="2320" max="2560" width="9.140625" style="86"/>
    <col min="2561" max="2561" width="13.42578125" style="86" customWidth="1"/>
    <col min="2562" max="2575" width="6.85546875" style="86" customWidth="1"/>
    <col min="2576" max="2816" width="9.140625" style="86"/>
    <col min="2817" max="2817" width="13.42578125" style="86" customWidth="1"/>
    <col min="2818" max="2831" width="6.85546875" style="86" customWidth="1"/>
    <col min="2832" max="3072" width="9.140625" style="86"/>
    <col min="3073" max="3073" width="13.42578125" style="86" customWidth="1"/>
    <col min="3074" max="3087" width="6.85546875" style="86" customWidth="1"/>
    <col min="3088" max="3328" width="9.140625" style="86"/>
    <col min="3329" max="3329" width="13.42578125" style="86" customWidth="1"/>
    <col min="3330" max="3343" width="6.85546875" style="86" customWidth="1"/>
    <col min="3344" max="3584" width="9.140625" style="86"/>
    <col min="3585" max="3585" width="13.42578125" style="86" customWidth="1"/>
    <col min="3586" max="3599" width="6.85546875" style="86" customWidth="1"/>
    <col min="3600" max="3840" width="9.140625" style="86"/>
    <col min="3841" max="3841" width="13.42578125" style="86" customWidth="1"/>
    <col min="3842" max="3855" width="6.85546875" style="86" customWidth="1"/>
    <col min="3856" max="4096" width="9.140625" style="86"/>
    <col min="4097" max="4097" width="13.42578125" style="86" customWidth="1"/>
    <col min="4098" max="4111" width="6.85546875" style="86" customWidth="1"/>
    <col min="4112" max="4352" width="9.140625" style="86"/>
    <col min="4353" max="4353" width="13.42578125" style="86" customWidth="1"/>
    <col min="4354" max="4367" width="6.85546875" style="86" customWidth="1"/>
    <col min="4368" max="4608" width="9.140625" style="86"/>
    <col min="4609" max="4609" width="13.42578125" style="86" customWidth="1"/>
    <col min="4610" max="4623" width="6.85546875" style="86" customWidth="1"/>
    <col min="4624" max="4864" width="9.140625" style="86"/>
    <col min="4865" max="4865" width="13.42578125" style="86" customWidth="1"/>
    <col min="4866" max="4879" width="6.85546875" style="86" customWidth="1"/>
    <col min="4880" max="5120" width="9.140625" style="86"/>
    <col min="5121" max="5121" width="13.42578125" style="86" customWidth="1"/>
    <col min="5122" max="5135" width="6.85546875" style="86" customWidth="1"/>
    <col min="5136" max="5376" width="9.140625" style="86"/>
    <col min="5377" max="5377" width="13.42578125" style="86" customWidth="1"/>
    <col min="5378" max="5391" width="6.85546875" style="86" customWidth="1"/>
    <col min="5392" max="5632" width="9.140625" style="86"/>
    <col min="5633" max="5633" width="13.42578125" style="86" customWidth="1"/>
    <col min="5634" max="5647" width="6.85546875" style="86" customWidth="1"/>
    <col min="5648" max="5888" width="9.140625" style="86"/>
    <col min="5889" max="5889" width="13.42578125" style="86" customWidth="1"/>
    <col min="5890" max="5903" width="6.85546875" style="86" customWidth="1"/>
    <col min="5904" max="6144" width="9.140625" style="86"/>
    <col min="6145" max="6145" width="13.42578125" style="86" customWidth="1"/>
    <col min="6146" max="6159" width="6.85546875" style="86" customWidth="1"/>
    <col min="6160" max="6400" width="9.140625" style="86"/>
    <col min="6401" max="6401" width="13.42578125" style="86" customWidth="1"/>
    <col min="6402" max="6415" width="6.85546875" style="86" customWidth="1"/>
    <col min="6416" max="6656" width="9.140625" style="86"/>
    <col min="6657" max="6657" width="13.42578125" style="86" customWidth="1"/>
    <col min="6658" max="6671" width="6.85546875" style="86" customWidth="1"/>
    <col min="6672" max="6912" width="9.140625" style="86"/>
    <col min="6913" max="6913" width="13.42578125" style="86" customWidth="1"/>
    <col min="6914" max="6927" width="6.85546875" style="86" customWidth="1"/>
    <col min="6928" max="7168" width="9.140625" style="86"/>
    <col min="7169" max="7169" width="13.42578125" style="86" customWidth="1"/>
    <col min="7170" max="7183" width="6.85546875" style="86" customWidth="1"/>
    <col min="7184" max="7424" width="9.140625" style="86"/>
    <col min="7425" max="7425" width="13.42578125" style="86" customWidth="1"/>
    <col min="7426" max="7439" width="6.85546875" style="86" customWidth="1"/>
    <col min="7440" max="7680" width="9.140625" style="86"/>
    <col min="7681" max="7681" width="13.42578125" style="86" customWidth="1"/>
    <col min="7682" max="7695" width="6.85546875" style="86" customWidth="1"/>
    <col min="7696" max="7936" width="9.140625" style="86"/>
    <col min="7937" max="7937" width="13.42578125" style="86" customWidth="1"/>
    <col min="7938" max="7951" width="6.85546875" style="86" customWidth="1"/>
    <col min="7952" max="8192" width="9.140625" style="86"/>
    <col min="8193" max="8193" width="13.42578125" style="86" customWidth="1"/>
    <col min="8194" max="8207" width="6.85546875" style="86" customWidth="1"/>
    <col min="8208" max="8448" width="9.140625" style="86"/>
    <col min="8449" max="8449" width="13.42578125" style="86" customWidth="1"/>
    <col min="8450" max="8463" width="6.85546875" style="86" customWidth="1"/>
    <col min="8464" max="8704" width="9.140625" style="86"/>
    <col min="8705" max="8705" width="13.42578125" style="86" customWidth="1"/>
    <col min="8706" max="8719" width="6.85546875" style="86" customWidth="1"/>
    <col min="8720" max="8960" width="9.140625" style="86"/>
    <col min="8961" max="8961" width="13.42578125" style="86" customWidth="1"/>
    <col min="8962" max="8975" width="6.85546875" style="86" customWidth="1"/>
    <col min="8976" max="9216" width="9.140625" style="86"/>
    <col min="9217" max="9217" width="13.42578125" style="86" customWidth="1"/>
    <col min="9218" max="9231" width="6.85546875" style="86" customWidth="1"/>
    <col min="9232" max="9472" width="9.140625" style="86"/>
    <col min="9473" max="9473" width="13.42578125" style="86" customWidth="1"/>
    <col min="9474" max="9487" width="6.85546875" style="86" customWidth="1"/>
    <col min="9488" max="9728" width="9.140625" style="86"/>
    <col min="9729" max="9729" width="13.42578125" style="86" customWidth="1"/>
    <col min="9730" max="9743" width="6.85546875" style="86" customWidth="1"/>
    <col min="9744" max="9984" width="9.140625" style="86"/>
    <col min="9985" max="9985" width="13.42578125" style="86" customWidth="1"/>
    <col min="9986" max="9999" width="6.85546875" style="86" customWidth="1"/>
    <col min="10000" max="10240" width="9.140625" style="86"/>
    <col min="10241" max="10241" width="13.42578125" style="86" customWidth="1"/>
    <col min="10242" max="10255" width="6.85546875" style="86" customWidth="1"/>
    <col min="10256" max="10496" width="9.140625" style="86"/>
    <col min="10497" max="10497" width="13.42578125" style="86" customWidth="1"/>
    <col min="10498" max="10511" width="6.85546875" style="86" customWidth="1"/>
    <col min="10512" max="10752" width="9.140625" style="86"/>
    <col min="10753" max="10753" width="13.42578125" style="86" customWidth="1"/>
    <col min="10754" max="10767" width="6.85546875" style="86" customWidth="1"/>
    <col min="10768" max="11008" width="9.140625" style="86"/>
    <col min="11009" max="11009" width="13.42578125" style="86" customWidth="1"/>
    <col min="11010" max="11023" width="6.85546875" style="86" customWidth="1"/>
    <col min="11024" max="11264" width="9.140625" style="86"/>
    <col min="11265" max="11265" width="13.42578125" style="86" customWidth="1"/>
    <col min="11266" max="11279" width="6.85546875" style="86" customWidth="1"/>
    <col min="11280" max="11520" width="9.140625" style="86"/>
    <col min="11521" max="11521" width="13.42578125" style="86" customWidth="1"/>
    <col min="11522" max="11535" width="6.85546875" style="86" customWidth="1"/>
    <col min="11536" max="11776" width="9.140625" style="86"/>
    <col min="11777" max="11777" width="13.42578125" style="86" customWidth="1"/>
    <col min="11778" max="11791" width="6.85546875" style="86" customWidth="1"/>
    <col min="11792" max="12032" width="9.140625" style="86"/>
    <col min="12033" max="12033" width="13.42578125" style="86" customWidth="1"/>
    <col min="12034" max="12047" width="6.85546875" style="86" customWidth="1"/>
    <col min="12048" max="12288" width="9.140625" style="86"/>
    <col min="12289" max="12289" width="13.42578125" style="86" customWidth="1"/>
    <col min="12290" max="12303" width="6.85546875" style="86" customWidth="1"/>
    <col min="12304" max="12544" width="9.140625" style="86"/>
    <col min="12545" max="12545" width="13.42578125" style="86" customWidth="1"/>
    <col min="12546" max="12559" width="6.85546875" style="86" customWidth="1"/>
    <col min="12560" max="12800" width="9.140625" style="86"/>
    <col min="12801" max="12801" width="13.42578125" style="86" customWidth="1"/>
    <col min="12802" max="12815" width="6.85546875" style="86" customWidth="1"/>
    <col min="12816" max="13056" width="9.140625" style="86"/>
    <col min="13057" max="13057" width="13.42578125" style="86" customWidth="1"/>
    <col min="13058" max="13071" width="6.85546875" style="86" customWidth="1"/>
    <col min="13072" max="13312" width="9.140625" style="86"/>
    <col min="13313" max="13313" width="13.42578125" style="86" customWidth="1"/>
    <col min="13314" max="13327" width="6.85546875" style="86" customWidth="1"/>
    <col min="13328" max="13568" width="9.140625" style="86"/>
    <col min="13569" max="13569" width="13.42578125" style="86" customWidth="1"/>
    <col min="13570" max="13583" width="6.85546875" style="86" customWidth="1"/>
    <col min="13584" max="13824" width="9.140625" style="86"/>
    <col min="13825" max="13825" width="13.42578125" style="86" customWidth="1"/>
    <col min="13826" max="13839" width="6.85546875" style="86" customWidth="1"/>
    <col min="13840" max="14080" width="9.140625" style="86"/>
    <col min="14081" max="14081" width="13.42578125" style="86" customWidth="1"/>
    <col min="14082" max="14095" width="6.85546875" style="86" customWidth="1"/>
    <col min="14096" max="14336" width="9.140625" style="86"/>
    <col min="14337" max="14337" width="13.42578125" style="86" customWidth="1"/>
    <col min="14338" max="14351" width="6.85546875" style="86" customWidth="1"/>
    <col min="14352" max="14592" width="9.140625" style="86"/>
    <col min="14593" max="14593" width="13.42578125" style="86" customWidth="1"/>
    <col min="14594" max="14607" width="6.85546875" style="86" customWidth="1"/>
    <col min="14608" max="14848" width="9.140625" style="86"/>
    <col min="14849" max="14849" width="13.42578125" style="86" customWidth="1"/>
    <col min="14850" max="14863" width="6.85546875" style="86" customWidth="1"/>
    <col min="14864" max="15104" width="9.140625" style="86"/>
    <col min="15105" max="15105" width="13.42578125" style="86" customWidth="1"/>
    <col min="15106" max="15119" width="6.85546875" style="86" customWidth="1"/>
    <col min="15120" max="15360" width="9.140625" style="86"/>
    <col min="15361" max="15361" width="13.42578125" style="86" customWidth="1"/>
    <col min="15362" max="15375" width="6.85546875" style="86" customWidth="1"/>
    <col min="15376" max="15616" width="9.140625" style="86"/>
    <col min="15617" max="15617" width="13.42578125" style="86" customWidth="1"/>
    <col min="15618" max="15631" width="6.85546875" style="86" customWidth="1"/>
    <col min="15632" max="15872" width="9.140625" style="86"/>
    <col min="15873" max="15873" width="13.42578125" style="86" customWidth="1"/>
    <col min="15874" max="15887" width="6.85546875" style="86" customWidth="1"/>
    <col min="15888" max="16128" width="9.140625" style="86"/>
    <col min="16129" max="16129" width="13.42578125" style="86" customWidth="1"/>
    <col min="16130" max="16143" width="6.85546875" style="86" customWidth="1"/>
    <col min="16144" max="16384" width="9.140625" style="86"/>
  </cols>
  <sheetData>
    <row r="1" spans="1:13" ht="15">
      <c r="A1" s="374" t="s">
        <v>370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>
      <c r="A2" s="86" t="s">
        <v>115</v>
      </c>
    </row>
    <row r="3" spans="1:13" s="379" customFormat="1">
      <c r="A3" s="91" t="s">
        <v>371</v>
      </c>
      <c r="B3" s="376" t="s">
        <v>372</v>
      </c>
      <c r="C3" s="376"/>
      <c r="D3" s="376" t="s">
        <v>373</v>
      </c>
      <c r="E3" s="376"/>
      <c r="F3" s="376" t="s">
        <v>374</v>
      </c>
      <c r="G3" s="376"/>
      <c r="H3" s="377" t="s">
        <v>375</v>
      </c>
      <c r="I3" s="378"/>
      <c r="J3" s="376" t="s">
        <v>376</v>
      </c>
      <c r="K3" s="376"/>
      <c r="L3" s="376" t="s">
        <v>377</v>
      </c>
      <c r="M3" s="376"/>
    </row>
    <row r="4" spans="1:13" s="381" customFormat="1">
      <c r="A4" s="7"/>
      <c r="B4" s="380">
        <v>2013</v>
      </c>
      <c r="C4" s="380">
        <v>2014</v>
      </c>
      <c r="D4" s="380">
        <v>2013</v>
      </c>
      <c r="E4" s="380">
        <v>2014</v>
      </c>
      <c r="F4" s="380">
        <v>2013</v>
      </c>
      <c r="G4" s="380">
        <v>2014</v>
      </c>
      <c r="H4" s="380">
        <v>2013</v>
      </c>
      <c r="I4" s="380">
        <v>2014</v>
      </c>
      <c r="J4" s="380">
        <v>2013</v>
      </c>
      <c r="K4" s="380">
        <v>2014</v>
      </c>
      <c r="L4" s="380">
        <v>2013</v>
      </c>
      <c r="M4" s="380">
        <v>2014</v>
      </c>
    </row>
    <row r="5" spans="1:13" s="381" customFormat="1">
      <c r="A5" s="382" t="s">
        <v>51</v>
      </c>
      <c r="B5" s="383">
        <v>2</v>
      </c>
      <c r="C5" s="384">
        <v>2</v>
      </c>
      <c r="D5" s="383">
        <v>2</v>
      </c>
      <c r="E5" s="384">
        <v>2</v>
      </c>
      <c r="F5" s="385">
        <v>13</v>
      </c>
      <c r="G5" s="386">
        <v>13</v>
      </c>
      <c r="H5" s="385" t="s">
        <v>361</v>
      </c>
      <c r="I5" s="386">
        <v>3</v>
      </c>
      <c r="J5" s="387">
        <v>0</v>
      </c>
      <c r="K5" s="387">
        <v>0</v>
      </c>
      <c r="L5" s="387">
        <v>0</v>
      </c>
      <c r="M5" s="387">
        <v>1</v>
      </c>
    </row>
    <row r="6" spans="1:13" s="381" customFormat="1">
      <c r="A6" s="388" t="s">
        <v>188</v>
      </c>
      <c r="B6" s="389">
        <v>4</v>
      </c>
      <c r="C6" s="390">
        <v>6</v>
      </c>
      <c r="D6" s="389">
        <v>4</v>
      </c>
      <c r="E6" s="390">
        <v>6</v>
      </c>
      <c r="F6" s="391">
        <v>10</v>
      </c>
      <c r="G6" s="392">
        <v>11</v>
      </c>
      <c r="H6" s="391" t="s">
        <v>361</v>
      </c>
      <c r="I6" s="392">
        <v>0</v>
      </c>
      <c r="J6" s="392">
        <v>0</v>
      </c>
      <c r="K6" s="392">
        <v>0</v>
      </c>
      <c r="L6" s="392">
        <v>0</v>
      </c>
      <c r="M6" s="392">
        <v>0</v>
      </c>
    </row>
    <row r="7" spans="1:13" s="381" customFormat="1">
      <c r="A7" s="388" t="s">
        <v>53</v>
      </c>
      <c r="B7" s="389">
        <v>37</v>
      </c>
      <c r="C7" s="390">
        <v>29</v>
      </c>
      <c r="D7" s="389">
        <v>37</v>
      </c>
      <c r="E7" s="390">
        <v>29</v>
      </c>
      <c r="F7" s="391">
        <v>3</v>
      </c>
      <c r="G7" s="392">
        <v>6</v>
      </c>
      <c r="H7" s="391">
        <v>2</v>
      </c>
      <c r="I7" s="392">
        <v>1</v>
      </c>
      <c r="J7" s="392">
        <v>0</v>
      </c>
      <c r="K7" s="392">
        <v>0</v>
      </c>
      <c r="L7" s="392">
        <v>0</v>
      </c>
      <c r="M7" s="392">
        <v>0</v>
      </c>
    </row>
    <row r="8" spans="1:13" s="381" customFormat="1">
      <c r="A8" s="388" t="s">
        <v>54</v>
      </c>
      <c r="B8" s="389">
        <v>1</v>
      </c>
      <c r="C8" s="390">
        <v>0</v>
      </c>
      <c r="D8" s="389">
        <v>1</v>
      </c>
      <c r="E8" s="390">
        <v>0</v>
      </c>
      <c r="F8" s="391">
        <v>1</v>
      </c>
      <c r="G8" s="392">
        <v>9</v>
      </c>
      <c r="H8" s="391" t="s">
        <v>361</v>
      </c>
      <c r="I8" s="392">
        <v>1</v>
      </c>
      <c r="J8" s="392">
        <v>0</v>
      </c>
      <c r="K8" s="392">
        <v>1</v>
      </c>
      <c r="L8" s="392">
        <v>0</v>
      </c>
      <c r="M8" s="392">
        <v>0</v>
      </c>
    </row>
    <row r="9" spans="1:13" s="381" customFormat="1">
      <c r="A9" s="388" t="s">
        <v>55</v>
      </c>
      <c r="B9" s="389">
        <v>1</v>
      </c>
      <c r="C9" s="390">
        <v>2</v>
      </c>
      <c r="D9" s="389">
        <v>2</v>
      </c>
      <c r="E9" s="390">
        <v>2</v>
      </c>
      <c r="F9" s="391">
        <v>5</v>
      </c>
      <c r="G9" s="392">
        <v>4</v>
      </c>
      <c r="H9" s="391">
        <v>1</v>
      </c>
      <c r="I9" s="392">
        <v>0</v>
      </c>
      <c r="J9" s="392">
        <v>0</v>
      </c>
      <c r="K9" s="392">
        <v>0</v>
      </c>
      <c r="L9" s="392">
        <v>0</v>
      </c>
      <c r="M9" s="392">
        <v>1</v>
      </c>
    </row>
    <row r="10" spans="1:13" s="381" customFormat="1">
      <c r="A10" s="388" t="s">
        <v>56</v>
      </c>
      <c r="B10" s="389">
        <v>5</v>
      </c>
      <c r="C10" s="390">
        <v>4</v>
      </c>
      <c r="D10" s="389">
        <v>5</v>
      </c>
      <c r="E10" s="390">
        <v>4</v>
      </c>
      <c r="F10" s="391">
        <v>6</v>
      </c>
      <c r="G10" s="392">
        <v>4</v>
      </c>
      <c r="H10" s="391" t="s">
        <v>361</v>
      </c>
      <c r="I10" s="392">
        <v>1</v>
      </c>
      <c r="J10" s="392">
        <v>0</v>
      </c>
      <c r="K10" s="392">
        <v>0</v>
      </c>
      <c r="L10" s="392">
        <v>0</v>
      </c>
      <c r="M10" s="392">
        <v>1</v>
      </c>
    </row>
    <row r="11" spans="1:13" s="381" customFormat="1">
      <c r="A11" s="388" t="s">
        <v>57</v>
      </c>
      <c r="B11" s="389">
        <v>1</v>
      </c>
      <c r="C11" s="390">
        <v>2</v>
      </c>
      <c r="D11" s="389">
        <v>1</v>
      </c>
      <c r="E11" s="390">
        <v>2</v>
      </c>
      <c r="F11" s="391">
        <v>6</v>
      </c>
      <c r="G11" s="392">
        <v>7</v>
      </c>
      <c r="H11" s="391">
        <v>1</v>
      </c>
      <c r="I11" s="392">
        <v>0</v>
      </c>
      <c r="J11" s="392">
        <v>0</v>
      </c>
      <c r="K11" s="392">
        <v>0</v>
      </c>
      <c r="L11" s="392">
        <v>0</v>
      </c>
      <c r="M11" s="392">
        <v>0</v>
      </c>
    </row>
    <row r="12" spans="1:13" s="381" customFormat="1">
      <c r="A12" s="388" t="s">
        <v>58</v>
      </c>
      <c r="B12" s="389">
        <v>15</v>
      </c>
      <c r="C12" s="390">
        <v>12</v>
      </c>
      <c r="D12" s="389">
        <v>15</v>
      </c>
      <c r="E12" s="390">
        <v>12</v>
      </c>
      <c r="F12" s="391">
        <v>7</v>
      </c>
      <c r="G12" s="392">
        <v>6</v>
      </c>
      <c r="H12" s="391" t="s">
        <v>361</v>
      </c>
      <c r="I12" s="392">
        <v>1</v>
      </c>
      <c r="J12" s="392">
        <v>0</v>
      </c>
      <c r="K12" s="392">
        <v>0</v>
      </c>
      <c r="L12" s="392">
        <v>0</v>
      </c>
      <c r="M12" s="392">
        <v>0</v>
      </c>
    </row>
    <row r="13" spans="1:13" s="381" customFormat="1">
      <c r="A13" s="388" t="s">
        <v>59</v>
      </c>
      <c r="B13" s="389">
        <v>2</v>
      </c>
      <c r="C13" s="390">
        <v>3</v>
      </c>
      <c r="D13" s="389">
        <v>2</v>
      </c>
      <c r="E13" s="390">
        <v>4</v>
      </c>
      <c r="F13" s="391">
        <v>12</v>
      </c>
      <c r="G13" s="392">
        <v>9</v>
      </c>
      <c r="H13" s="391">
        <v>2</v>
      </c>
      <c r="I13" s="392">
        <v>1</v>
      </c>
      <c r="J13" s="393">
        <v>1</v>
      </c>
      <c r="K13" s="393">
        <v>3</v>
      </c>
      <c r="L13" s="392">
        <v>1</v>
      </c>
      <c r="M13" s="392">
        <v>0</v>
      </c>
    </row>
    <row r="14" spans="1:13" s="381" customFormat="1">
      <c r="A14" s="388" t="s">
        <v>60</v>
      </c>
      <c r="B14" s="389">
        <v>1</v>
      </c>
      <c r="C14" s="390">
        <v>2</v>
      </c>
      <c r="D14" s="389">
        <v>1</v>
      </c>
      <c r="E14" s="390">
        <v>2</v>
      </c>
      <c r="F14" s="391">
        <v>7</v>
      </c>
      <c r="G14" s="392">
        <v>7</v>
      </c>
      <c r="H14" s="391">
        <v>2</v>
      </c>
      <c r="I14" s="392">
        <v>0</v>
      </c>
      <c r="J14" s="392">
        <v>0</v>
      </c>
      <c r="K14" s="392">
        <v>0</v>
      </c>
      <c r="L14" s="392">
        <v>0</v>
      </c>
      <c r="M14" s="392">
        <v>0</v>
      </c>
    </row>
    <row r="15" spans="1:13" s="381" customFormat="1">
      <c r="A15" s="388" t="s">
        <v>61</v>
      </c>
      <c r="B15" s="389">
        <v>16</v>
      </c>
      <c r="C15" s="390">
        <v>18</v>
      </c>
      <c r="D15" s="389">
        <v>16</v>
      </c>
      <c r="E15" s="390">
        <v>18</v>
      </c>
      <c r="F15" s="391">
        <v>9</v>
      </c>
      <c r="G15" s="392">
        <v>10</v>
      </c>
      <c r="H15" s="391">
        <v>1</v>
      </c>
      <c r="I15" s="392">
        <v>0</v>
      </c>
      <c r="J15" s="392">
        <v>0</v>
      </c>
      <c r="K15" s="392">
        <v>0</v>
      </c>
      <c r="L15" s="392">
        <v>0</v>
      </c>
      <c r="M15" s="392">
        <v>0</v>
      </c>
    </row>
    <row r="16" spans="1:13" s="381" customFormat="1">
      <c r="A16" s="388" t="s">
        <v>62</v>
      </c>
      <c r="B16" s="389">
        <v>15</v>
      </c>
      <c r="C16" s="390">
        <v>5</v>
      </c>
      <c r="D16" s="389">
        <v>15</v>
      </c>
      <c r="E16" s="390">
        <v>4</v>
      </c>
      <c r="F16" s="391">
        <v>4</v>
      </c>
      <c r="G16" s="392">
        <v>4</v>
      </c>
      <c r="H16" s="391">
        <v>2</v>
      </c>
      <c r="I16" s="392">
        <v>2</v>
      </c>
      <c r="J16" s="392">
        <v>0</v>
      </c>
      <c r="K16" s="392">
        <v>0</v>
      </c>
      <c r="L16" s="392">
        <v>0</v>
      </c>
      <c r="M16" s="392">
        <v>0</v>
      </c>
    </row>
    <row r="17" spans="1:15" s="381" customFormat="1">
      <c r="A17" s="388" t="s">
        <v>63</v>
      </c>
      <c r="B17" s="389">
        <v>44</v>
      </c>
      <c r="C17" s="390">
        <v>29</v>
      </c>
      <c r="D17" s="389">
        <v>44</v>
      </c>
      <c r="E17" s="390">
        <v>29</v>
      </c>
      <c r="F17" s="391">
        <v>26</v>
      </c>
      <c r="G17" s="392">
        <v>28</v>
      </c>
      <c r="H17" s="391">
        <v>2</v>
      </c>
      <c r="I17" s="392">
        <v>0</v>
      </c>
      <c r="J17" s="392">
        <v>0</v>
      </c>
      <c r="K17" s="392">
        <v>0</v>
      </c>
      <c r="L17" s="392">
        <v>1</v>
      </c>
      <c r="M17" s="392">
        <v>0</v>
      </c>
    </row>
    <row r="18" spans="1:15" s="381" customFormat="1">
      <c r="A18" s="388" t="s">
        <v>64</v>
      </c>
      <c r="B18" s="389">
        <v>680</v>
      </c>
      <c r="C18" s="390">
        <v>774</v>
      </c>
      <c r="D18" s="389">
        <v>678</v>
      </c>
      <c r="E18" s="390">
        <v>776</v>
      </c>
      <c r="F18" s="391">
        <v>87</v>
      </c>
      <c r="G18" s="392">
        <v>83</v>
      </c>
      <c r="H18" s="391">
        <v>23</v>
      </c>
      <c r="I18" s="392">
        <v>18</v>
      </c>
      <c r="J18" s="392">
        <v>8</v>
      </c>
      <c r="K18" s="392">
        <v>12</v>
      </c>
      <c r="L18" s="392">
        <v>1</v>
      </c>
      <c r="M18" s="392">
        <v>0</v>
      </c>
    </row>
    <row r="19" spans="1:15" s="381" customFormat="1">
      <c r="A19" s="394" t="s">
        <v>65</v>
      </c>
      <c r="B19" s="395">
        <v>18</v>
      </c>
      <c r="C19" s="396">
        <v>12</v>
      </c>
      <c r="D19" s="395">
        <v>18</v>
      </c>
      <c r="E19" s="396">
        <v>12</v>
      </c>
      <c r="F19" s="397">
        <v>11</v>
      </c>
      <c r="G19" s="396">
        <v>13</v>
      </c>
      <c r="H19" s="397" t="s">
        <v>361</v>
      </c>
      <c r="I19" s="396">
        <v>1</v>
      </c>
      <c r="J19" s="396">
        <v>0</v>
      </c>
      <c r="K19" s="396">
        <v>0</v>
      </c>
      <c r="L19" s="396">
        <v>1</v>
      </c>
      <c r="M19" s="396">
        <v>0</v>
      </c>
    </row>
    <row r="20" spans="1:15">
      <c r="A20" s="398" t="s">
        <v>67</v>
      </c>
      <c r="B20" s="395">
        <f>SUM(B5:B19)</f>
        <v>842</v>
      </c>
      <c r="C20" s="399">
        <f t="shared" ref="C20:M20" si="0">SUM(C5:C19)</f>
        <v>900</v>
      </c>
      <c r="D20" s="399">
        <f t="shared" si="0"/>
        <v>841</v>
      </c>
      <c r="E20" s="399">
        <f t="shared" si="0"/>
        <v>902</v>
      </c>
      <c r="F20" s="399">
        <f t="shared" si="0"/>
        <v>207</v>
      </c>
      <c r="G20" s="399">
        <f t="shared" si="0"/>
        <v>214</v>
      </c>
      <c r="H20" s="399">
        <f t="shared" si="0"/>
        <v>36</v>
      </c>
      <c r="I20" s="399">
        <f t="shared" si="0"/>
        <v>29</v>
      </c>
      <c r="J20" s="399">
        <f t="shared" si="0"/>
        <v>9</v>
      </c>
      <c r="K20" s="399">
        <f t="shared" si="0"/>
        <v>16</v>
      </c>
      <c r="L20" s="399">
        <f t="shared" si="0"/>
        <v>4</v>
      </c>
      <c r="M20" s="400">
        <f t="shared" si="0"/>
        <v>3</v>
      </c>
      <c r="N20" s="86"/>
      <c r="O20" s="86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O69"/>
  <sheetViews>
    <sheetView topLeftCell="A37" workbookViewId="0">
      <selection activeCell="S46" sqref="S46"/>
    </sheetView>
  </sheetViews>
  <sheetFormatPr defaultRowHeight="12.75"/>
  <cols>
    <col min="1" max="1" width="10" style="403" customWidth="1"/>
    <col min="2" max="3" width="6.140625" style="402" customWidth="1"/>
    <col min="4" max="4" width="7.85546875" style="402" customWidth="1"/>
    <col min="5" max="5" width="7.5703125" style="402" customWidth="1"/>
    <col min="6" max="15" width="6.140625" style="402" customWidth="1"/>
    <col min="16" max="256" width="9.140625" style="402"/>
    <col min="257" max="257" width="10" style="402" customWidth="1"/>
    <col min="258" max="259" width="6.140625" style="402" customWidth="1"/>
    <col min="260" max="260" width="7.85546875" style="402" customWidth="1"/>
    <col min="261" max="261" width="7.5703125" style="402" customWidth="1"/>
    <col min="262" max="271" width="6.140625" style="402" customWidth="1"/>
    <col min="272" max="512" width="9.140625" style="402"/>
    <col min="513" max="513" width="10" style="402" customWidth="1"/>
    <col min="514" max="515" width="6.140625" style="402" customWidth="1"/>
    <col min="516" max="516" width="7.85546875" style="402" customWidth="1"/>
    <col min="517" max="517" width="7.5703125" style="402" customWidth="1"/>
    <col min="518" max="527" width="6.140625" style="402" customWidth="1"/>
    <col min="528" max="768" width="9.140625" style="402"/>
    <col min="769" max="769" width="10" style="402" customWidth="1"/>
    <col min="770" max="771" width="6.140625" style="402" customWidth="1"/>
    <col min="772" max="772" width="7.85546875" style="402" customWidth="1"/>
    <col min="773" max="773" width="7.5703125" style="402" customWidth="1"/>
    <col min="774" max="783" width="6.140625" style="402" customWidth="1"/>
    <col min="784" max="1024" width="9.140625" style="402"/>
    <col min="1025" max="1025" width="10" style="402" customWidth="1"/>
    <col min="1026" max="1027" width="6.140625" style="402" customWidth="1"/>
    <col min="1028" max="1028" width="7.85546875" style="402" customWidth="1"/>
    <col min="1029" max="1029" width="7.5703125" style="402" customWidth="1"/>
    <col min="1030" max="1039" width="6.140625" style="402" customWidth="1"/>
    <col min="1040" max="1280" width="9.140625" style="402"/>
    <col min="1281" max="1281" width="10" style="402" customWidth="1"/>
    <col min="1282" max="1283" width="6.140625" style="402" customWidth="1"/>
    <col min="1284" max="1284" width="7.85546875" style="402" customWidth="1"/>
    <col min="1285" max="1285" width="7.5703125" style="402" customWidth="1"/>
    <col min="1286" max="1295" width="6.140625" style="402" customWidth="1"/>
    <col min="1296" max="1536" width="9.140625" style="402"/>
    <col min="1537" max="1537" width="10" style="402" customWidth="1"/>
    <col min="1538" max="1539" width="6.140625" style="402" customWidth="1"/>
    <col min="1540" max="1540" width="7.85546875" style="402" customWidth="1"/>
    <col min="1541" max="1541" width="7.5703125" style="402" customWidth="1"/>
    <col min="1542" max="1551" width="6.140625" style="402" customWidth="1"/>
    <col min="1552" max="1792" width="9.140625" style="402"/>
    <col min="1793" max="1793" width="10" style="402" customWidth="1"/>
    <col min="1794" max="1795" width="6.140625" style="402" customWidth="1"/>
    <col min="1796" max="1796" width="7.85546875" style="402" customWidth="1"/>
    <col min="1797" max="1797" width="7.5703125" style="402" customWidth="1"/>
    <col min="1798" max="1807" width="6.140625" style="402" customWidth="1"/>
    <col min="1808" max="2048" width="9.140625" style="402"/>
    <col min="2049" max="2049" width="10" style="402" customWidth="1"/>
    <col min="2050" max="2051" width="6.140625" style="402" customWidth="1"/>
    <col min="2052" max="2052" width="7.85546875" style="402" customWidth="1"/>
    <col min="2053" max="2053" width="7.5703125" style="402" customWidth="1"/>
    <col min="2054" max="2063" width="6.140625" style="402" customWidth="1"/>
    <col min="2064" max="2304" width="9.140625" style="402"/>
    <col min="2305" max="2305" width="10" style="402" customWidth="1"/>
    <col min="2306" max="2307" width="6.140625" style="402" customWidth="1"/>
    <col min="2308" max="2308" width="7.85546875" style="402" customWidth="1"/>
    <col min="2309" max="2309" width="7.5703125" style="402" customWidth="1"/>
    <col min="2310" max="2319" width="6.140625" style="402" customWidth="1"/>
    <col min="2320" max="2560" width="9.140625" style="402"/>
    <col min="2561" max="2561" width="10" style="402" customWidth="1"/>
    <col min="2562" max="2563" width="6.140625" style="402" customWidth="1"/>
    <col min="2564" max="2564" width="7.85546875" style="402" customWidth="1"/>
    <col min="2565" max="2565" width="7.5703125" style="402" customWidth="1"/>
    <col min="2566" max="2575" width="6.140625" style="402" customWidth="1"/>
    <col min="2576" max="2816" width="9.140625" style="402"/>
    <col min="2817" max="2817" width="10" style="402" customWidth="1"/>
    <col min="2818" max="2819" width="6.140625" style="402" customWidth="1"/>
    <col min="2820" max="2820" width="7.85546875" style="402" customWidth="1"/>
    <col min="2821" max="2821" width="7.5703125" style="402" customWidth="1"/>
    <col min="2822" max="2831" width="6.140625" style="402" customWidth="1"/>
    <col min="2832" max="3072" width="9.140625" style="402"/>
    <col min="3073" max="3073" width="10" style="402" customWidth="1"/>
    <col min="3074" max="3075" width="6.140625" style="402" customWidth="1"/>
    <col min="3076" max="3076" width="7.85546875" style="402" customWidth="1"/>
    <col min="3077" max="3077" width="7.5703125" style="402" customWidth="1"/>
    <col min="3078" max="3087" width="6.140625" style="402" customWidth="1"/>
    <col min="3088" max="3328" width="9.140625" style="402"/>
    <col min="3329" max="3329" width="10" style="402" customWidth="1"/>
    <col min="3330" max="3331" width="6.140625" style="402" customWidth="1"/>
    <col min="3332" max="3332" width="7.85546875" style="402" customWidth="1"/>
    <col min="3333" max="3333" width="7.5703125" style="402" customWidth="1"/>
    <col min="3334" max="3343" width="6.140625" style="402" customWidth="1"/>
    <col min="3344" max="3584" width="9.140625" style="402"/>
    <col min="3585" max="3585" width="10" style="402" customWidth="1"/>
    <col min="3586" max="3587" width="6.140625" style="402" customWidth="1"/>
    <col min="3588" max="3588" width="7.85546875" style="402" customWidth="1"/>
    <col min="3589" max="3589" width="7.5703125" style="402" customWidth="1"/>
    <col min="3590" max="3599" width="6.140625" style="402" customWidth="1"/>
    <col min="3600" max="3840" width="9.140625" style="402"/>
    <col min="3841" max="3841" width="10" style="402" customWidth="1"/>
    <col min="3842" max="3843" width="6.140625" style="402" customWidth="1"/>
    <col min="3844" max="3844" width="7.85546875" style="402" customWidth="1"/>
    <col min="3845" max="3845" width="7.5703125" style="402" customWidth="1"/>
    <col min="3846" max="3855" width="6.140625" style="402" customWidth="1"/>
    <col min="3856" max="4096" width="9.140625" style="402"/>
    <col min="4097" max="4097" width="10" style="402" customWidth="1"/>
    <col min="4098" max="4099" width="6.140625" style="402" customWidth="1"/>
    <col min="4100" max="4100" width="7.85546875" style="402" customWidth="1"/>
    <col min="4101" max="4101" width="7.5703125" style="402" customWidth="1"/>
    <col min="4102" max="4111" width="6.140625" style="402" customWidth="1"/>
    <col min="4112" max="4352" width="9.140625" style="402"/>
    <col min="4353" max="4353" width="10" style="402" customWidth="1"/>
    <col min="4354" max="4355" width="6.140625" style="402" customWidth="1"/>
    <col min="4356" max="4356" width="7.85546875" style="402" customWidth="1"/>
    <col min="4357" max="4357" width="7.5703125" style="402" customWidth="1"/>
    <col min="4358" max="4367" width="6.140625" style="402" customWidth="1"/>
    <col min="4368" max="4608" width="9.140625" style="402"/>
    <col min="4609" max="4609" width="10" style="402" customWidth="1"/>
    <col min="4610" max="4611" width="6.140625" style="402" customWidth="1"/>
    <col min="4612" max="4612" width="7.85546875" style="402" customWidth="1"/>
    <col min="4613" max="4613" width="7.5703125" style="402" customWidth="1"/>
    <col min="4614" max="4623" width="6.140625" style="402" customWidth="1"/>
    <col min="4624" max="4864" width="9.140625" style="402"/>
    <col min="4865" max="4865" width="10" style="402" customWidth="1"/>
    <col min="4866" max="4867" width="6.140625" style="402" customWidth="1"/>
    <col min="4868" max="4868" width="7.85546875" style="402" customWidth="1"/>
    <col min="4869" max="4869" width="7.5703125" style="402" customWidth="1"/>
    <col min="4870" max="4879" width="6.140625" style="402" customWidth="1"/>
    <col min="4880" max="5120" width="9.140625" style="402"/>
    <col min="5121" max="5121" width="10" style="402" customWidth="1"/>
    <col min="5122" max="5123" width="6.140625" style="402" customWidth="1"/>
    <col min="5124" max="5124" width="7.85546875" style="402" customWidth="1"/>
    <col min="5125" max="5125" width="7.5703125" style="402" customWidth="1"/>
    <col min="5126" max="5135" width="6.140625" style="402" customWidth="1"/>
    <col min="5136" max="5376" width="9.140625" style="402"/>
    <col min="5377" max="5377" width="10" style="402" customWidth="1"/>
    <col min="5378" max="5379" width="6.140625" style="402" customWidth="1"/>
    <col min="5380" max="5380" width="7.85546875" style="402" customWidth="1"/>
    <col min="5381" max="5381" width="7.5703125" style="402" customWidth="1"/>
    <col min="5382" max="5391" width="6.140625" style="402" customWidth="1"/>
    <col min="5392" max="5632" width="9.140625" style="402"/>
    <col min="5633" max="5633" width="10" style="402" customWidth="1"/>
    <col min="5634" max="5635" width="6.140625" style="402" customWidth="1"/>
    <col min="5636" max="5636" width="7.85546875" style="402" customWidth="1"/>
    <col min="5637" max="5637" width="7.5703125" style="402" customWidth="1"/>
    <col min="5638" max="5647" width="6.140625" style="402" customWidth="1"/>
    <col min="5648" max="5888" width="9.140625" style="402"/>
    <col min="5889" max="5889" width="10" style="402" customWidth="1"/>
    <col min="5890" max="5891" width="6.140625" style="402" customWidth="1"/>
    <col min="5892" max="5892" width="7.85546875" style="402" customWidth="1"/>
    <col min="5893" max="5893" width="7.5703125" style="402" customWidth="1"/>
    <col min="5894" max="5903" width="6.140625" style="402" customWidth="1"/>
    <col min="5904" max="6144" width="9.140625" style="402"/>
    <col min="6145" max="6145" width="10" style="402" customWidth="1"/>
    <col min="6146" max="6147" width="6.140625" style="402" customWidth="1"/>
    <col min="6148" max="6148" width="7.85546875" style="402" customWidth="1"/>
    <col min="6149" max="6149" width="7.5703125" style="402" customWidth="1"/>
    <col min="6150" max="6159" width="6.140625" style="402" customWidth="1"/>
    <col min="6160" max="6400" width="9.140625" style="402"/>
    <col min="6401" max="6401" width="10" style="402" customWidth="1"/>
    <col min="6402" max="6403" width="6.140625" style="402" customWidth="1"/>
    <col min="6404" max="6404" width="7.85546875" style="402" customWidth="1"/>
    <col min="6405" max="6405" width="7.5703125" style="402" customWidth="1"/>
    <col min="6406" max="6415" width="6.140625" style="402" customWidth="1"/>
    <col min="6416" max="6656" width="9.140625" style="402"/>
    <col min="6657" max="6657" width="10" style="402" customWidth="1"/>
    <col min="6658" max="6659" width="6.140625" style="402" customWidth="1"/>
    <col min="6660" max="6660" width="7.85546875" style="402" customWidth="1"/>
    <col min="6661" max="6661" width="7.5703125" style="402" customWidth="1"/>
    <col min="6662" max="6671" width="6.140625" style="402" customWidth="1"/>
    <col min="6672" max="6912" width="9.140625" style="402"/>
    <col min="6913" max="6913" width="10" style="402" customWidth="1"/>
    <col min="6914" max="6915" width="6.140625" style="402" customWidth="1"/>
    <col min="6916" max="6916" width="7.85546875" style="402" customWidth="1"/>
    <col min="6917" max="6917" width="7.5703125" style="402" customWidth="1"/>
    <col min="6918" max="6927" width="6.140625" style="402" customWidth="1"/>
    <col min="6928" max="7168" width="9.140625" style="402"/>
    <col min="7169" max="7169" width="10" style="402" customWidth="1"/>
    <col min="7170" max="7171" width="6.140625" style="402" customWidth="1"/>
    <col min="7172" max="7172" width="7.85546875" style="402" customWidth="1"/>
    <col min="7173" max="7173" width="7.5703125" style="402" customWidth="1"/>
    <col min="7174" max="7183" width="6.140625" style="402" customWidth="1"/>
    <col min="7184" max="7424" width="9.140625" style="402"/>
    <col min="7425" max="7425" width="10" style="402" customWidth="1"/>
    <col min="7426" max="7427" width="6.140625" style="402" customWidth="1"/>
    <col min="7428" max="7428" width="7.85546875" style="402" customWidth="1"/>
    <col min="7429" max="7429" width="7.5703125" style="402" customWidth="1"/>
    <col min="7430" max="7439" width="6.140625" style="402" customWidth="1"/>
    <col min="7440" max="7680" width="9.140625" style="402"/>
    <col min="7681" max="7681" width="10" style="402" customWidth="1"/>
    <col min="7682" max="7683" width="6.140625" style="402" customWidth="1"/>
    <col min="7684" max="7684" width="7.85546875" style="402" customWidth="1"/>
    <col min="7685" max="7685" width="7.5703125" style="402" customWidth="1"/>
    <col min="7686" max="7695" width="6.140625" style="402" customWidth="1"/>
    <col min="7696" max="7936" width="9.140625" style="402"/>
    <col min="7937" max="7937" width="10" style="402" customWidth="1"/>
    <col min="7938" max="7939" width="6.140625" style="402" customWidth="1"/>
    <col min="7940" max="7940" width="7.85546875" style="402" customWidth="1"/>
    <col min="7941" max="7941" width="7.5703125" style="402" customWidth="1"/>
    <col min="7942" max="7951" width="6.140625" style="402" customWidth="1"/>
    <col min="7952" max="8192" width="9.140625" style="402"/>
    <col min="8193" max="8193" width="10" style="402" customWidth="1"/>
    <col min="8194" max="8195" width="6.140625" style="402" customWidth="1"/>
    <col min="8196" max="8196" width="7.85546875" style="402" customWidth="1"/>
    <col min="8197" max="8197" width="7.5703125" style="402" customWidth="1"/>
    <col min="8198" max="8207" width="6.140625" style="402" customWidth="1"/>
    <col min="8208" max="8448" width="9.140625" style="402"/>
    <col min="8449" max="8449" width="10" style="402" customWidth="1"/>
    <col min="8450" max="8451" width="6.140625" style="402" customWidth="1"/>
    <col min="8452" max="8452" width="7.85546875" style="402" customWidth="1"/>
    <col min="8453" max="8453" width="7.5703125" style="402" customWidth="1"/>
    <col min="8454" max="8463" width="6.140625" style="402" customWidth="1"/>
    <col min="8464" max="8704" width="9.140625" style="402"/>
    <col min="8705" max="8705" width="10" style="402" customWidth="1"/>
    <col min="8706" max="8707" width="6.140625" style="402" customWidth="1"/>
    <col min="8708" max="8708" width="7.85546875" style="402" customWidth="1"/>
    <col min="8709" max="8709" width="7.5703125" style="402" customWidth="1"/>
    <col min="8710" max="8719" width="6.140625" style="402" customWidth="1"/>
    <col min="8720" max="8960" width="9.140625" style="402"/>
    <col min="8961" max="8961" width="10" style="402" customWidth="1"/>
    <col min="8962" max="8963" width="6.140625" style="402" customWidth="1"/>
    <col min="8964" max="8964" width="7.85546875" style="402" customWidth="1"/>
    <col min="8965" max="8965" width="7.5703125" style="402" customWidth="1"/>
    <col min="8966" max="8975" width="6.140625" style="402" customWidth="1"/>
    <col min="8976" max="9216" width="9.140625" style="402"/>
    <col min="9217" max="9217" width="10" style="402" customWidth="1"/>
    <col min="9218" max="9219" width="6.140625" style="402" customWidth="1"/>
    <col min="9220" max="9220" width="7.85546875" style="402" customWidth="1"/>
    <col min="9221" max="9221" width="7.5703125" style="402" customWidth="1"/>
    <col min="9222" max="9231" width="6.140625" style="402" customWidth="1"/>
    <col min="9232" max="9472" width="9.140625" style="402"/>
    <col min="9473" max="9473" width="10" style="402" customWidth="1"/>
    <col min="9474" max="9475" width="6.140625" style="402" customWidth="1"/>
    <col min="9476" max="9476" width="7.85546875" style="402" customWidth="1"/>
    <col min="9477" max="9477" width="7.5703125" style="402" customWidth="1"/>
    <col min="9478" max="9487" width="6.140625" style="402" customWidth="1"/>
    <col min="9488" max="9728" width="9.140625" style="402"/>
    <col min="9729" max="9729" width="10" style="402" customWidth="1"/>
    <col min="9730" max="9731" width="6.140625" style="402" customWidth="1"/>
    <col min="9732" max="9732" width="7.85546875" style="402" customWidth="1"/>
    <col min="9733" max="9733" width="7.5703125" style="402" customWidth="1"/>
    <col min="9734" max="9743" width="6.140625" style="402" customWidth="1"/>
    <col min="9744" max="9984" width="9.140625" style="402"/>
    <col min="9985" max="9985" width="10" style="402" customWidth="1"/>
    <col min="9986" max="9987" width="6.140625" style="402" customWidth="1"/>
    <col min="9988" max="9988" width="7.85546875" style="402" customWidth="1"/>
    <col min="9989" max="9989" width="7.5703125" style="402" customWidth="1"/>
    <col min="9990" max="9999" width="6.140625" style="402" customWidth="1"/>
    <col min="10000" max="10240" width="9.140625" style="402"/>
    <col min="10241" max="10241" width="10" style="402" customWidth="1"/>
    <col min="10242" max="10243" width="6.140625" style="402" customWidth="1"/>
    <col min="10244" max="10244" width="7.85546875" style="402" customWidth="1"/>
    <col min="10245" max="10245" width="7.5703125" style="402" customWidth="1"/>
    <col min="10246" max="10255" width="6.140625" style="402" customWidth="1"/>
    <col min="10256" max="10496" width="9.140625" style="402"/>
    <col min="10497" max="10497" width="10" style="402" customWidth="1"/>
    <col min="10498" max="10499" width="6.140625" style="402" customWidth="1"/>
    <col min="10500" max="10500" width="7.85546875" style="402" customWidth="1"/>
    <col min="10501" max="10501" width="7.5703125" style="402" customWidth="1"/>
    <col min="10502" max="10511" width="6.140625" style="402" customWidth="1"/>
    <col min="10512" max="10752" width="9.140625" style="402"/>
    <col min="10753" max="10753" width="10" style="402" customWidth="1"/>
    <col min="10754" max="10755" width="6.140625" style="402" customWidth="1"/>
    <col min="10756" max="10756" width="7.85546875" style="402" customWidth="1"/>
    <col min="10757" max="10757" width="7.5703125" style="402" customWidth="1"/>
    <col min="10758" max="10767" width="6.140625" style="402" customWidth="1"/>
    <col min="10768" max="11008" width="9.140625" style="402"/>
    <col min="11009" max="11009" width="10" style="402" customWidth="1"/>
    <col min="11010" max="11011" width="6.140625" style="402" customWidth="1"/>
    <col min="11012" max="11012" width="7.85546875" style="402" customWidth="1"/>
    <col min="11013" max="11013" width="7.5703125" style="402" customWidth="1"/>
    <col min="11014" max="11023" width="6.140625" style="402" customWidth="1"/>
    <col min="11024" max="11264" width="9.140625" style="402"/>
    <col min="11265" max="11265" width="10" style="402" customWidth="1"/>
    <col min="11266" max="11267" width="6.140625" style="402" customWidth="1"/>
    <col min="11268" max="11268" width="7.85546875" style="402" customWidth="1"/>
    <col min="11269" max="11269" width="7.5703125" style="402" customWidth="1"/>
    <col min="11270" max="11279" width="6.140625" style="402" customWidth="1"/>
    <col min="11280" max="11520" width="9.140625" style="402"/>
    <col min="11521" max="11521" width="10" style="402" customWidth="1"/>
    <col min="11522" max="11523" width="6.140625" style="402" customWidth="1"/>
    <col min="11524" max="11524" width="7.85546875" style="402" customWidth="1"/>
    <col min="11525" max="11525" width="7.5703125" style="402" customWidth="1"/>
    <col min="11526" max="11535" width="6.140625" style="402" customWidth="1"/>
    <col min="11536" max="11776" width="9.140625" style="402"/>
    <col min="11777" max="11777" width="10" style="402" customWidth="1"/>
    <col min="11778" max="11779" width="6.140625" style="402" customWidth="1"/>
    <col min="11780" max="11780" width="7.85546875" style="402" customWidth="1"/>
    <col min="11781" max="11781" width="7.5703125" style="402" customWidth="1"/>
    <col min="11782" max="11791" width="6.140625" style="402" customWidth="1"/>
    <col min="11792" max="12032" width="9.140625" style="402"/>
    <col min="12033" max="12033" width="10" style="402" customWidth="1"/>
    <col min="12034" max="12035" width="6.140625" style="402" customWidth="1"/>
    <col min="12036" max="12036" width="7.85546875" style="402" customWidth="1"/>
    <col min="12037" max="12037" width="7.5703125" style="402" customWidth="1"/>
    <col min="12038" max="12047" width="6.140625" style="402" customWidth="1"/>
    <col min="12048" max="12288" width="9.140625" style="402"/>
    <col min="12289" max="12289" width="10" style="402" customWidth="1"/>
    <col min="12290" max="12291" width="6.140625" style="402" customWidth="1"/>
    <col min="12292" max="12292" width="7.85546875" style="402" customWidth="1"/>
    <col min="12293" max="12293" width="7.5703125" style="402" customWidth="1"/>
    <col min="12294" max="12303" width="6.140625" style="402" customWidth="1"/>
    <col min="12304" max="12544" width="9.140625" style="402"/>
    <col min="12545" max="12545" width="10" style="402" customWidth="1"/>
    <col min="12546" max="12547" width="6.140625" style="402" customWidth="1"/>
    <col min="12548" max="12548" width="7.85546875" style="402" customWidth="1"/>
    <col min="12549" max="12549" width="7.5703125" style="402" customWidth="1"/>
    <col min="12550" max="12559" width="6.140625" style="402" customWidth="1"/>
    <col min="12560" max="12800" width="9.140625" style="402"/>
    <col min="12801" max="12801" width="10" style="402" customWidth="1"/>
    <col min="12802" max="12803" width="6.140625" style="402" customWidth="1"/>
    <col min="12804" max="12804" width="7.85546875" style="402" customWidth="1"/>
    <col min="12805" max="12805" width="7.5703125" style="402" customWidth="1"/>
    <col min="12806" max="12815" width="6.140625" style="402" customWidth="1"/>
    <col min="12816" max="13056" width="9.140625" style="402"/>
    <col min="13057" max="13057" width="10" style="402" customWidth="1"/>
    <col min="13058" max="13059" width="6.140625" style="402" customWidth="1"/>
    <col min="13060" max="13060" width="7.85546875" style="402" customWidth="1"/>
    <col min="13061" max="13061" width="7.5703125" style="402" customWidth="1"/>
    <col min="13062" max="13071" width="6.140625" style="402" customWidth="1"/>
    <col min="13072" max="13312" width="9.140625" style="402"/>
    <col min="13313" max="13313" width="10" style="402" customWidth="1"/>
    <col min="13314" max="13315" width="6.140625" style="402" customWidth="1"/>
    <col min="13316" max="13316" width="7.85546875" style="402" customWidth="1"/>
    <col min="13317" max="13317" width="7.5703125" style="402" customWidth="1"/>
    <col min="13318" max="13327" width="6.140625" style="402" customWidth="1"/>
    <col min="13328" max="13568" width="9.140625" style="402"/>
    <col min="13569" max="13569" width="10" style="402" customWidth="1"/>
    <col min="13570" max="13571" width="6.140625" style="402" customWidth="1"/>
    <col min="13572" max="13572" width="7.85546875" style="402" customWidth="1"/>
    <col min="13573" max="13573" width="7.5703125" style="402" customWidth="1"/>
    <col min="13574" max="13583" width="6.140625" style="402" customWidth="1"/>
    <col min="13584" max="13824" width="9.140625" style="402"/>
    <col min="13825" max="13825" width="10" style="402" customWidth="1"/>
    <col min="13826" max="13827" width="6.140625" style="402" customWidth="1"/>
    <col min="13828" max="13828" width="7.85546875" style="402" customWidth="1"/>
    <col min="13829" max="13829" width="7.5703125" style="402" customWidth="1"/>
    <col min="13830" max="13839" width="6.140625" style="402" customWidth="1"/>
    <col min="13840" max="14080" width="9.140625" style="402"/>
    <col min="14081" max="14081" width="10" style="402" customWidth="1"/>
    <col min="14082" max="14083" width="6.140625" style="402" customWidth="1"/>
    <col min="14084" max="14084" width="7.85546875" style="402" customWidth="1"/>
    <col min="14085" max="14085" width="7.5703125" style="402" customWidth="1"/>
    <col min="14086" max="14095" width="6.140625" style="402" customWidth="1"/>
    <col min="14096" max="14336" width="9.140625" style="402"/>
    <col min="14337" max="14337" width="10" style="402" customWidth="1"/>
    <col min="14338" max="14339" width="6.140625" style="402" customWidth="1"/>
    <col min="14340" max="14340" width="7.85546875" style="402" customWidth="1"/>
    <col min="14341" max="14341" width="7.5703125" style="402" customWidth="1"/>
    <col min="14342" max="14351" width="6.140625" style="402" customWidth="1"/>
    <col min="14352" max="14592" width="9.140625" style="402"/>
    <col min="14593" max="14593" width="10" style="402" customWidth="1"/>
    <col min="14594" max="14595" width="6.140625" style="402" customWidth="1"/>
    <col min="14596" max="14596" width="7.85546875" style="402" customWidth="1"/>
    <col min="14597" max="14597" width="7.5703125" style="402" customWidth="1"/>
    <col min="14598" max="14607" width="6.140625" style="402" customWidth="1"/>
    <col min="14608" max="14848" width="9.140625" style="402"/>
    <col min="14849" max="14849" width="10" style="402" customWidth="1"/>
    <col min="14850" max="14851" width="6.140625" style="402" customWidth="1"/>
    <col min="14852" max="14852" width="7.85546875" style="402" customWidth="1"/>
    <col min="14853" max="14853" width="7.5703125" style="402" customWidth="1"/>
    <col min="14854" max="14863" width="6.140625" style="402" customWidth="1"/>
    <col min="14864" max="15104" width="9.140625" style="402"/>
    <col min="15105" max="15105" width="10" style="402" customWidth="1"/>
    <col min="15106" max="15107" width="6.140625" style="402" customWidth="1"/>
    <col min="15108" max="15108" width="7.85546875" style="402" customWidth="1"/>
    <col min="15109" max="15109" width="7.5703125" style="402" customWidth="1"/>
    <col min="15110" max="15119" width="6.140625" style="402" customWidth="1"/>
    <col min="15120" max="15360" width="9.140625" style="402"/>
    <col min="15361" max="15361" width="10" style="402" customWidth="1"/>
    <col min="15362" max="15363" width="6.140625" style="402" customWidth="1"/>
    <col min="15364" max="15364" width="7.85546875" style="402" customWidth="1"/>
    <col min="15365" max="15365" width="7.5703125" style="402" customWidth="1"/>
    <col min="15366" max="15375" width="6.140625" style="402" customWidth="1"/>
    <col min="15376" max="15616" width="9.140625" style="402"/>
    <col min="15617" max="15617" width="10" style="402" customWidth="1"/>
    <col min="15618" max="15619" width="6.140625" style="402" customWidth="1"/>
    <col min="15620" max="15620" width="7.85546875" style="402" customWidth="1"/>
    <col min="15621" max="15621" width="7.5703125" style="402" customWidth="1"/>
    <col min="15622" max="15631" width="6.140625" style="402" customWidth="1"/>
    <col min="15632" max="15872" width="9.140625" style="402"/>
    <col min="15873" max="15873" width="10" style="402" customWidth="1"/>
    <col min="15874" max="15875" width="6.140625" style="402" customWidth="1"/>
    <col min="15876" max="15876" width="7.85546875" style="402" customWidth="1"/>
    <col min="15877" max="15877" width="7.5703125" style="402" customWidth="1"/>
    <col min="15878" max="15887" width="6.140625" style="402" customWidth="1"/>
    <col min="15888" max="16128" width="9.140625" style="402"/>
    <col min="16129" max="16129" width="10" style="402" customWidth="1"/>
    <col min="16130" max="16131" width="6.140625" style="402" customWidth="1"/>
    <col min="16132" max="16132" width="7.85546875" style="402" customWidth="1"/>
    <col min="16133" max="16133" width="7.5703125" style="402" customWidth="1"/>
    <col min="16134" max="16143" width="6.140625" style="402" customWidth="1"/>
    <col min="16144" max="16384" width="9.140625" style="402"/>
  </cols>
  <sheetData>
    <row r="39" spans="1:15">
      <c r="A39" s="401" t="s">
        <v>378</v>
      </c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</row>
    <row r="40" spans="1:15">
      <c r="G40" s="404"/>
      <c r="L40" s="405" t="s">
        <v>379</v>
      </c>
      <c r="M40" s="405"/>
    </row>
    <row r="41" spans="1:15">
      <c r="A41" s="406"/>
      <c r="B41" s="407" t="s">
        <v>380</v>
      </c>
      <c r="C41" s="408"/>
      <c r="D41" s="409"/>
      <c r="E41" s="410"/>
      <c r="F41" s="411" t="s">
        <v>381</v>
      </c>
      <c r="G41" s="411"/>
      <c r="H41" s="412" t="s">
        <v>382</v>
      </c>
      <c r="I41" s="413"/>
      <c r="J41" s="413"/>
      <c r="K41" s="413"/>
      <c r="L41" s="413"/>
      <c r="M41" s="413"/>
      <c r="N41" s="411"/>
      <c r="O41" s="410"/>
    </row>
    <row r="42" spans="1:15" ht="12.75" customHeight="1">
      <c r="A42" s="414" t="s">
        <v>48</v>
      </c>
      <c r="B42" s="415" t="s">
        <v>383</v>
      </c>
      <c r="C42" s="416"/>
      <c r="D42" s="415" t="s">
        <v>384</v>
      </c>
      <c r="E42" s="417"/>
      <c r="F42" s="418" t="s">
        <v>385</v>
      </c>
      <c r="G42" s="419"/>
      <c r="H42" s="420" t="s">
        <v>386</v>
      </c>
      <c r="I42" s="421"/>
      <c r="J42" s="407" t="s">
        <v>387</v>
      </c>
      <c r="K42" s="408"/>
      <c r="L42" s="420" t="s">
        <v>388</v>
      </c>
      <c r="M42" s="421"/>
      <c r="N42" s="422" t="s">
        <v>389</v>
      </c>
      <c r="O42" s="423"/>
    </row>
    <row r="43" spans="1:15">
      <c r="A43" s="424"/>
      <c r="B43" s="425" t="s">
        <v>390</v>
      </c>
      <c r="C43" s="426"/>
      <c r="D43" s="427"/>
      <c r="E43" s="428"/>
      <c r="F43" s="429" t="s">
        <v>391</v>
      </c>
      <c r="G43" s="428"/>
      <c r="H43" s="425"/>
      <c r="I43" s="426"/>
      <c r="J43" s="425" t="s">
        <v>392</v>
      </c>
      <c r="K43" s="426"/>
      <c r="L43" s="425"/>
      <c r="M43" s="426"/>
      <c r="N43" s="430"/>
      <c r="O43" s="431"/>
    </row>
    <row r="44" spans="1:15">
      <c r="A44" s="432"/>
      <c r="B44" s="432">
        <v>2013</v>
      </c>
      <c r="C44" s="432">
        <v>2014</v>
      </c>
      <c r="D44" s="433">
        <v>2013</v>
      </c>
      <c r="E44" s="432">
        <v>2014</v>
      </c>
      <c r="F44" s="432">
        <v>2013</v>
      </c>
      <c r="G44" s="432">
        <v>2014</v>
      </c>
      <c r="H44" s="432">
        <v>2013</v>
      </c>
      <c r="I44" s="432">
        <v>2014</v>
      </c>
      <c r="J44" s="432">
        <v>2013</v>
      </c>
      <c r="K44" s="432">
        <v>2014</v>
      </c>
      <c r="L44" s="432">
        <v>2013</v>
      </c>
      <c r="M44" s="432">
        <v>2014</v>
      </c>
      <c r="N44" s="432">
        <v>2013</v>
      </c>
      <c r="O44" s="432">
        <v>2014</v>
      </c>
    </row>
    <row r="45" spans="1:15" ht="13.5" customHeight="1">
      <c r="A45" s="434" t="s">
        <v>393</v>
      </c>
      <c r="B45" s="435">
        <v>198</v>
      </c>
      <c r="C45" s="435">
        <v>202</v>
      </c>
      <c r="D45" s="436">
        <v>2744</v>
      </c>
      <c r="E45" s="434">
        <v>1749</v>
      </c>
      <c r="F45" s="434">
        <v>7</v>
      </c>
      <c r="G45" s="434">
        <v>8</v>
      </c>
      <c r="H45" s="434">
        <v>0</v>
      </c>
      <c r="I45" s="434">
        <v>1</v>
      </c>
      <c r="J45" s="434">
        <v>0</v>
      </c>
      <c r="K45" s="434">
        <v>0</v>
      </c>
      <c r="L45" s="434">
        <v>1</v>
      </c>
      <c r="M45" s="434">
        <v>3</v>
      </c>
      <c r="N45" s="434">
        <v>3</v>
      </c>
      <c r="O45" s="434">
        <v>2</v>
      </c>
    </row>
    <row r="46" spans="1:15" ht="13.5" customHeight="1">
      <c r="A46" s="437" t="s">
        <v>394</v>
      </c>
      <c r="B46" s="437">
        <v>212</v>
      </c>
      <c r="C46" s="437">
        <v>205</v>
      </c>
      <c r="D46" s="436">
        <v>3640</v>
      </c>
      <c r="E46" s="437">
        <v>2974</v>
      </c>
      <c r="F46" s="437">
        <v>9</v>
      </c>
      <c r="G46" s="437">
        <v>9</v>
      </c>
      <c r="H46" s="437">
        <v>0</v>
      </c>
      <c r="I46" s="437">
        <v>1</v>
      </c>
      <c r="J46" s="437">
        <v>0</v>
      </c>
      <c r="K46" s="437">
        <v>0</v>
      </c>
      <c r="L46" s="437">
        <v>1</v>
      </c>
      <c r="M46" s="437">
        <v>2</v>
      </c>
      <c r="N46" s="437">
        <v>5</v>
      </c>
      <c r="O46" s="437">
        <v>1</v>
      </c>
    </row>
    <row r="47" spans="1:15" ht="13.5" customHeight="1">
      <c r="A47" s="437" t="s">
        <v>395</v>
      </c>
      <c r="B47" s="437">
        <v>250</v>
      </c>
      <c r="C47" s="437">
        <v>221</v>
      </c>
      <c r="D47" s="436">
        <v>3605</v>
      </c>
      <c r="E47" s="437">
        <v>3585</v>
      </c>
      <c r="F47" s="437">
        <v>13</v>
      </c>
      <c r="G47" s="437">
        <v>5</v>
      </c>
      <c r="H47" s="437">
        <v>0</v>
      </c>
      <c r="I47" s="437">
        <v>2</v>
      </c>
      <c r="J47" s="437">
        <v>0</v>
      </c>
      <c r="K47" s="437">
        <v>0</v>
      </c>
      <c r="L47" s="437">
        <v>4</v>
      </c>
      <c r="M47" s="437">
        <v>2</v>
      </c>
      <c r="N47" s="437">
        <v>0</v>
      </c>
      <c r="O47" s="437">
        <v>1</v>
      </c>
    </row>
    <row r="48" spans="1:15" ht="13.5" customHeight="1">
      <c r="A48" s="437" t="s">
        <v>396</v>
      </c>
      <c r="B48" s="437">
        <v>170</v>
      </c>
      <c r="C48" s="437">
        <v>146</v>
      </c>
      <c r="D48" s="436">
        <v>1015</v>
      </c>
      <c r="E48" s="437">
        <v>1423</v>
      </c>
      <c r="F48" s="437">
        <v>3</v>
      </c>
      <c r="G48" s="437">
        <v>12</v>
      </c>
      <c r="H48" s="437">
        <v>0</v>
      </c>
      <c r="I48" s="437">
        <v>0</v>
      </c>
      <c r="J48" s="437">
        <v>0</v>
      </c>
      <c r="K48" s="437">
        <v>0</v>
      </c>
      <c r="L48" s="437">
        <v>0</v>
      </c>
      <c r="M48" s="437">
        <v>0</v>
      </c>
      <c r="N48" s="437">
        <v>2</v>
      </c>
      <c r="O48" s="437">
        <v>1</v>
      </c>
    </row>
    <row r="49" spans="1:15" ht="13.5" customHeight="1">
      <c r="A49" s="437" t="s">
        <v>397</v>
      </c>
      <c r="B49" s="437">
        <v>194</v>
      </c>
      <c r="C49" s="437">
        <v>147</v>
      </c>
      <c r="D49" s="436">
        <v>2099</v>
      </c>
      <c r="E49" s="437">
        <v>1932</v>
      </c>
      <c r="F49" s="437">
        <v>1</v>
      </c>
      <c r="G49" s="437">
        <v>5</v>
      </c>
      <c r="H49" s="437">
        <v>1</v>
      </c>
      <c r="I49" s="437">
        <v>1</v>
      </c>
      <c r="J49" s="437">
        <v>0</v>
      </c>
      <c r="K49" s="437">
        <v>0</v>
      </c>
      <c r="L49" s="437">
        <v>0</v>
      </c>
      <c r="M49" s="437">
        <v>0</v>
      </c>
      <c r="N49" s="437">
        <v>0</v>
      </c>
      <c r="O49" s="437">
        <v>0</v>
      </c>
    </row>
    <row r="50" spans="1:15" ht="13.5" customHeight="1">
      <c r="A50" s="437" t="s">
        <v>398</v>
      </c>
      <c r="B50" s="437">
        <v>204</v>
      </c>
      <c r="C50" s="437">
        <v>195</v>
      </c>
      <c r="D50" s="436">
        <v>4125</v>
      </c>
      <c r="E50" s="437">
        <v>4529</v>
      </c>
      <c r="F50" s="437">
        <v>12</v>
      </c>
      <c r="G50" s="437">
        <v>10</v>
      </c>
      <c r="H50" s="437">
        <v>1</v>
      </c>
      <c r="I50" s="437">
        <v>1</v>
      </c>
      <c r="J50" s="437">
        <v>2</v>
      </c>
      <c r="K50" s="437">
        <v>0</v>
      </c>
      <c r="L50" s="437">
        <v>1</v>
      </c>
      <c r="M50" s="437">
        <v>4</v>
      </c>
      <c r="N50" s="437">
        <v>2</v>
      </c>
      <c r="O50" s="437">
        <v>1</v>
      </c>
    </row>
    <row r="51" spans="1:15" ht="13.5" customHeight="1">
      <c r="A51" s="437" t="s">
        <v>399</v>
      </c>
      <c r="B51" s="437">
        <v>207</v>
      </c>
      <c r="C51" s="437">
        <v>144</v>
      </c>
      <c r="D51" s="436">
        <v>2979</v>
      </c>
      <c r="E51" s="437">
        <v>2583</v>
      </c>
      <c r="F51" s="437">
        <v>8</v>
      </c>
      <c r="G51" s="437">
        <v>14</v>
      </c>
      <c r="H51" s="437">
        <v>0</v>
      </c>
      <c r="I51" s="437">
        <v>2</v>
      </c>
      <c r="J51" s="437">
        <v>0</v>
      </c>
      <c r="K51" s="437">
        <v>1</v>
      </c>
      <c r="L51" s="437">
        <v>1</v>
      </c>
      <c r="M51" s="437">
        <v>4</v>
      </c>
      <c r="N51" s="437">
        <v>3</v>
      </c>
      <c r="O51" s="437">
        <v>4</v>
      </c>
    </row>
    <row r="52" spans="1:15" ht="13.5" customHeight="1">
      <c r="A52" s="437" t="s">
        <v>400</v>
      </c>
      <c r="B52" s="437">
        <v>168</v>
      </c>
      <c r="C52" s="437">
        <v>117</v>
      </c>
      <c r="D52" s="436">
        <v>1923</v>
      </c>
      <c r="E52" s="437">
        <v>3368</v>
      </c>
      <c r="F52" s="437">
        <v>13</v>
      </c>
      <c r="G52" s="437">
        <v>8</v>
      </c>
      <c r="H52" s="437">
        <v>2</v>
      </c>
      <c r="I52" s="437">
        <v>1</v>
      </c>
      <c r="J52" s="437">
        <v>2</v>
      </c>
      <c r="K52" s="437">
        <v>0</v>
      </c>
      <c r="L52" s="437">
        <v>1</v>
      </c>
      <c r="M52" s="437">
        <v>5</v>
      </c>
      <c r="N52" s="437">
        <v>4</v>
      </c>
      <c r="O52" s="437">
        <v>2</v>
      </c>
    </row>
    <row r="53" spans="1:15" ht="13.5" customHeight="1">
      <c r="A53" s="437" t="s">
        <v>401</v>
      </c>
      <c r="B53" s="437">
        <v>167</v>
      </c>
      <c r="C53" s="437">
        <v>146</v>
      </c>
      <c r="D53" s="436">
        <v>1880</v>
      </c>
      <c r="E53" s="437">
        <v>2071</v>
      </c>
      <c r="F53" s="437">
        <v>11</v>
      </c>
      <c r="G53" s="437">
        <v>9</v>
      </c>
      <c r="H53" s="437">
        <v>2</v>
      </c>
      <c r="I53" s="437">
        <v>2</v>
      </c>
      <c r="J53" s="437">
        <v>1</v>
      </c>
      <c r="K53" s="437">
        <v>0</v>
      </c>
      <c r="L53" s="437">
        <v>3</v>
      </c>
      <c r="M53" s="437">
        <v>2</v>
      </c>
      <c r="N53" s="437">
        <v>2</v>
      </c>
      <c r="O53" s="437">
        <v>3</v>
      </c>
    </row>
    <row r="54" spans="1:15" ht="13.5" customHeight="1">
      <c r="A54" s="437" t="s">
        <v>402</v>
      </c>
      <c r="B54" s="437">
        <v>166</v>
      </c>
      <c r="C54" s="437">
        <v>148</v>
      </c>
      <c r="D54" s="436">
        <v>2694</v>
      </c>
      <c r="E54" s="437">
        <v>2927</v>
      </c>
      <c r="F54" s="437">
        <v>9</v>
      </c>
      <c r="G54" s="437">
        <v>8</v>
      </c>
      <c r="H54" s="437">
        <v>0</v>
      </c>
      <c r="I54" s="437">
        <v>0</v>
      </c>
      <c r="J54" s="437">
        <v>2</v>
      </c>
      <c r="K54" s="437">
        <v>0</v>
      </c>
      <c r="L54" s="437">
        <v>0</v>
      </c>
      <c r="M54" s="437">
        <v>2</v>
      </c>
      <c r="N54" s="437">
        <v>6</v>
      </c>
      <c r="O54" s="437">
        <v>3</v>
      </c>
    </row>
    <row r="55" spans="1:15" ht="13.5" customHeight="1">
      <c r="A55" s="437" t="s">
        <v>403</v>
      </c>
      <c r="B55" s="437">
        <v>209</v>
      </c>
      <c r="C55" s="437">
        <v>162</v>
      </c>
      <c r="D55" s="436">
        <v>5373</v>
      </c>
      <c r="E55" s="437">
        <v>5171</v>
      </c>
      <c r="F55" s="437">
        <v>4</v>
      </c>
      <c r="G55" s="437">
        <v>4</v>
      </c>
      <c r="H55" s="437">
        <v>1</v>
      </c>
      <c r="I55" s="437">
        <v>1</v>
      </c>
      <c r="J55" s="437">
        <v>0</v>
      </c>
      <c r="K55" s="437">
        <v>0</v>
      </c>
      <c r="L55" s="437">
        <v>0</v>
      </c>
      <c r="M55" s="437">
        <v>2</v>
      </c>
      <c r="N55" s="437">
        <v>2</v>
      </c>
      <c r="O55" s="437">
        <v>1</v>
      </c>
    </row>
    <row r="56" spans="1:15" ht="13.5" customHeight="1">
      <c r="A56" s="437" t="s">
        <v>404</v>
      </c>
      <c r="B56" s="437">
        <v>243</v>
      </c>
      <c r="C56" s="437">
        <v>217</v>
      </c>
      <c r="D56" s="436">
        <v>2839</v>
      </c>
      <c r="E56" s="437">
        <v>2220</v>
      </c>
      <c r="F56" s="437">
        <v>13</v>
      </c>
      <c r="G56" s="437">
        <v>4</v>
      </c>
      <c r="H56" s="437">
        <v>0</v>
      </c>
      <c r="I56" s="437">
        <v>1</v>
      </c>
      <c r="J56" s="437">
        <v>0</v>
      </c>
      <c r="K56" s="437">
        <v>0</v>
      </c>
      <c r="L56" s="437">
        <v>0</v>
      </c>
      <c r="M56" s="437">
        <v>1</v>
      </c>
      <c r="N56" s="437">
        <v>1</v>
      </c>
      <c r="O56" s="437">
        <v>2</v>
      </c>
    </row>
    <row r="57" spans="1:15" ht="13.5" customHeight="1">
      <c r="A57" s="437" t="s">
        <v>405</v>
      </c>
      <c r="B57" s="437">
        <v>642</v>
      </c>
      <c r="C57" s="437">
        <v>574</v>
      </c>
      <c r="D57" s="436">
        <v>9689</v>
      </c>
      <c r="E57" s="437">
        <v>10339</v>
      </c>
      <c r="F57" s="437">
        <v>12</v>
      </c>
      <c r="G57" s="437">
        <v>10</v>
      </c>
      <c r="H57" s="437">
        <v>2</v>
      </c>
      <c r="I57" s="437">
        <v>3</v>
      </c>
      <c r="J57" s="437">
        <v>6</v>
      </c>
      <c r="K57" s="437">
        <v>0</v>
      </c>
      <c r="L57" s="437">
        <v>2</v>
      </c>
      <c r="M57" s="437">
        <v>1</v>
      </c>
      <c r="N57" s="437">
        <v>2</v>
      </c>
      <c r="O57" s="437">
        <v>4</v>
      </c>
    </row>
    <row r="58" spans="1:15" ht="13.5" customHeight="1">
      <c r="A58" s="437" t="s">
        <v>406</v>
      </c>
      <c r="B58" s="437">
        <v>260</v>
      </c>
      <c r="C58" s="437">
        <v>243</v>
      </c>
      <c r="D58" s="438">
        <v>4637</v>
      </c>
      <c r="E58" s="437">
        <v>5663</v>
      </c>
      <c r="F58" s="437">
        <v>16</v>
      </c>
      <c r="G58" s="437">
        <v>14</v>
      </c>
      <c r="H58" s="437">
        <v>1</v>
      </c>
      <c r="I58" s="437">
        <v>6</v>
      </c>
      <c r="J58" s="437">
        <v>0</v>
      </c>
      <c r="K58" s="437">
        <v>0</v>
      </c>
      <c r="L58" s="437">
        <v>2</v>
      </c>
      <c r="M58" s="437">
        <v>1</v>
      </c>
      <c r="N58" s="437">
        <v>5</v>
      </c>
      <c r="O58" s="437">
        <v>7</v>
      </c>
    </row>
    <row r="59" spans="1:15" ht="13.5" customHeight="1">
      <c r="A59" s="437" t="s">
        <v>407</v>
      </c>
      <c r="B59" s="437">
        <v>5009</v>
      </c>
      <c r="C59" s="437">
        <v>5165</v>
      </c>
      <c r="D59" s="438">
        <v>93692</v>
      </c>
      <c r="E59" s="437">
        <v>101218</v>
      </c>
      <c r="F59" s="437">
        <v>203</v>
      </c>
      <c r="G59" s="437">
        <v>195</v>
      </c>
      <c r="H59" s="437">
        <v>9</v>
      </c>
      <c r="I59" s="437">
        <v>5</v>
      </c>
      <c r="J59" s="437">
        <v>9</v>
      </c>
      <c r="K59" s="437">
        <v>5</v>
      </c>
      <c r="L59" s="437">
        <v>40</v>
      </c>
      <c r="M59" s="437">
        <v>28</v>
      </c>
      <c r="N59" s="437">
        <v>60</v>
      </c>
      <c r="O59" s="437">
        <v>48</v>
      </c>
    </row>
    <row r="60" spans="1:15" ht="13.5" customHeight="1">
      <c r="A60" s="437" t="s">
        <v>408</v>
      </c>
      <c r="B60" s="437">
        <v>468</v>
      </c>
      <c r="C60" s="437">
        <v>458</v>
      </c>
      <c r="D60" s="438">
        <v>994</v>
      </c>
      <c r="E60" s="437">
        <v>705</v>
      </c>
      <c r="F60" s="437">
        <v>0</v>
      </c>
      <c r="G60" s="437">
        <v>0</v>
      </c>
      <c r="H60" s="437">
        <v>0</v>
      </c>
      <c r="I60" s="437">
        <v>0</v>
      </c>
      <c r="J60" s="437">
        <v>0</v>
      </c>
      <c r="K60" s="437">
        <v>0</v>
      </c>
      <c r="L60" s="437">
        <v>0</v>
      </c>
      <c r="M60" s="437">
        <v>0</v>
      </c>
      <c r="N60" s="437">
        <v>0</v>
      </c>
      <c r="O60" s="437">
        <v>0</v>
      </c>
    </row>
    <row r="61" spans="1:15" ht="13.5" customHeight="1">
      <c r="A61" s="437" t="s">
        <v>409</v>
      </c>
      <c r="B61" s="437">
        <v>398</v>
      </c>
      <c r="C61" s="437">
        <v>377</v>
      </c>
      <c r="D61" s="438">
        <v>858</v>
      </c>
      <c r="E61" s="437">
        <v>542</v>
      </c>
      <c r="F61" s="437">
        <v>0</v>
      </c>
      <c r="G61" s="437">
        <v>0</v>
      </c>
      <c r="H61" s="437">
        <v>0</v>
      </c>
      <c r="I61" s="437">
        <v>0</v>
      </c>
      <c r="J61" s="437">
        <v>0</v>
      </c>
      <c r="K61" s="437">
        <v>0</v>
      </c>
      <c r="L61" s="437">
        <v>0</v>
      </c>
      <c r="M61" s="437">
        <v>0</v>
      </c>
      <c r="N61" s="437">
        <v>0</v>
      </c>
      <c r="O61" s="437">
        <v>0</v>
      </c>
    </row>
    <row r="62" spans="1:15" ht="13.5" customHeight="1">
      <c r="A62" s="437" t="s">
        <v>410</v>
      </c>
      <c r="B62" s="437">
        <v>490</v>
      </c>
      <c r="C62" s="437">
        <v>1032</v>
      </c>
      <c r="D62" s="438">
        <v>2249</v>
      </c>
      <c r="E62" s="437">
        <v>2765</v>
      </c>
      <c r="F62" s="437">
        <v>0</v>
      </c>
      <c r="G62" s="437">
        <v>0</v>
      </c>
      <c r="H62" s="437">
        <v>0</v>
      </c>
      <c r="I62" s="437">
        <v>0</v>
      </c>
      <c r="J62" s="437">
        <v>0</v>
      </c>
      <c r="K62" s="437">
        <v>0</v>
      </c>
      <c r="L62" s="437">
        <v>0</v>
      </c>
      <c r="M62" s="437">
        <v>0</v>
      </c>
      <c r="N62" s="437">
        <v>0</v>
      </c>
      <c r="O62" s="437">
        <v>0</v>
      </c>
    </row>
    <row r="63" spans="1:15" ht="13.5" customHeight="1">
      <c r="A63" s="439" t="s">
        <v>67</v>
      </c>
      <c r="B63" s="440">
        <f>SUM(B45:B62)</f>
        <v>9655</v>
      </c>
      <c r="C63" s="439">
        <f>SUM(C45:C62)</f>
        <v>9899</v>
      </c>
      <c r="D63" s="439">
        <f>SUM(D45:D62)</f>
        <v>147035</v>
      </c>
      <c r="E63" s="439">
        <f t="shared" ref="E63:O63" si="0">SUM(E45:E62)</f>
        <v>155764</v>
      </c>
      <c r="F63" s="439">
        <f>SUM(F45:F62)</f>
        <v>334</v>
      </c>
      <c r="G63" s="439">
        <f t="shared" si="0"/>
        <v>315</v>
      </c>
      <c r="H63" s="439">
        <f t="shared" si="0"/>
        <v>19</v>
      </c>
      <c r="I63" s="439">
        <f t="shared" si="0"/>
        <v>27</v>
      </c>
      <c r="J63" s="439">
        <f>SUM(J45:J62)</f>
        <v>22</v>
      </c>
      <c r="K63" s="439">
        <f t="shared" si="0"/>
        <v>6</v>
      </c>
      <c r="L63" s="439">
        <f t="shared" si="0"/>
        <v>56</v>
      </c>
      <c r="M63" s="439">
        <f t="shared" si="0"/>
        <v>57</v>
      </c>
      <c r="N63" s="439">
        <f t="shared" si="0"/>
        <v>97</v>
      </c>
      <c r="O63" s="439">
        <f t="shared" si="0"/>
        <v>80</v>
      </c>
    </row>
    <row r="64" spans="1:15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11">
    <mergeCell ref="J43:K43"/>
    <mergeCell ref="A39:O39"/>
    <mergeCell ref="L40:M40"/>
    <mergeCell ref="B41:C41"/>
    <mergeCell ref="B42:C42"/>
    <mergeCell ref="D42:E42"/>
    <mergeCell ref="H42:I43"/>
    <mergeCell ref="J42:K42"/>
    <mergeCell ref="L42:M43"/>
    <mergeCell ref="N42:O43"/>
    <mergeCell ref="B43:C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15" sqref="L15"/>
    </sheetView>
  </sheetViews>
  <sheetFormatPr defaultRowHeight="14.25"/>
  <cols>
    <col min="1" max="1" width="4.5703125" style="442" customWidth="1"/>
    <col min="2" max="2" width="22.28515625" style="442" customWidth="1"/>
    <col min="3" max="3" width="7" style="442" customWidth="1"/>
    <col min="4" max="4" width="8.5703125" style="442" customWidth="1"/>
    <col min="5" max="5" width="7.28515625" style="478" customWidth="1"/>
    <col min="6" max="6" width="8.5703125" style="479" customWidth="1"/>
    <col min="7" max="7" width="6.7109375" style="479" customWidth="1"/>
    <col min="8" max="8" width="8.5703125" style="442" customWidth="1"/>
    <col min="9" max="9" width="10" style="442" customWidth="1"/>
    <col min="10" max="10" width="9.140625" style="442"/>
    <col min="11" max="11" width="9.5703125" style="442" bestFit="1" customWidth="1"/>
    <col min="12" max="256" width="9.140625" style="442"/>
    <col min="257" max="257" width="4.5703125" style="442" customWidth="1"/>
    <col min="258" max="258" width="22.28515625" style="442" customWidth="1"/>
    <col min="259" max="259" width="7" style="442" customWidth="1"/>
    <col min="260" max="260" width="8.5703125" style="442" customWidth="1"/>
    <col min="261" max="261" width="7.28515625" style="442" customWidth="1"/>
    <col min="262" max="262" width="8.5703125" style="442" customWidth="1"/>
    <col min="263" max="263" width="6.7109375" style="442" customWidth="1"/>
    <col min="264" max="264" width="8.5703125" style="442" customWidth="1"/>
    <col min="265" max="265" width="10" style="442" customWidth="1"/>
    <col min="266" max="266" width="9.140625" style="442"/>
    <col min="267" max="267" width="9.5703125" style="442" bestFit="1" customWidth="1"/>
    <col min="268" max="512" width="9.140625" style="442"/>
    <col min="513" max="513" width="4.5703125" style="442" customWidth="1"/>
    <col min="514" max="514" width="22.28515625" style="442" customWidth="1"/>
    <col min="515" max="515" width="7" style="442" customWidth="1"/>
    <col min="516" max="516" width="8.5703125" style="442" customWidth="1"/>
    <col min="517" max="517" width="7.28515625" style="442" customWidth="1"/>
    <col min="518" max="518" width="8.5703125" style="442" customWidth="1"/>
    <col min="519" max="519" width="6.7109375" style="442" customWidth="1"/>
    <col min="520" max="520" width="8.5703125" style="442" customWidth="1"/>
    <col min="521" max="521" width="10" style="442" customWidth="1"/>
    <col min="522" max="522" width="9.140625" style="442"/>
    <col min="523" max="523" width="9.5703125" style="442" bestFit="1" customWidth="1"/>
    <col min="524" max="768" width="9.140625" style="442"/>
    <col min="769" max="769" width="4.5703125" style="442" customWidth="1"/>
    <col min="770" max="770" width="22.28515625" style="442" customWidth="1"/>
    <col min="771" max="771" width="7" style="442" customWidth="1"/>
    <col min="772" max="772" width="8.5703125" style="442" customWidth="1"/>
    <col min="773" max="773" width="7.28515625" style="442" customWidth="1"/>
    <col min="774" max="774" width="8.5703125" style="442" customWidth="1"/>
    <col min="775" max="775" width="6.7109375" style="442" customWidth="1"/>
    <col min="776" max="776" width="8.5703125" style="442" customWidth="1"/>
    <col min="777" max="777" width="10" style="442" customWidth="1"/>
    <col min="778" max="778" width="9.140625" style="442"/>
    <col min="779" max="779" width="9.5703125" style="442" bestFit="1" customWidth="1"/>
    <col min="780" max="1024" width="9.140625" style="442"/>
    <col min="1025" max="1025" width="4.5703125" style="442" customWidth="1"/>
    <col min="1026" max="1026" width="22.28515625" style="442" customWidth="1"/>
    <col min="1027" max="1027" width="7" style="442" customWidth="1"/>
    <col min="1028" max="1028" width="8.5703125" style="442" customWidth="1"/>
    <col min="1029" max="1029" width="7.28515625" style="442" customWidth="1"/>
    <col min="1030" max="1030" width="8.5703125" style="442" customWidth="1"/>
    <col min="1031" max="1031" width="6.7109375" style="442" customWidth="1"/>
    <col min="1032" max="1032" width="8.5703125" style="442" customWidth="1"/>
    <col min="1033" max="1033" width="10" style="442" customWidth="1"/>
    <col min="1034" max="1034" width="9.140625" style="442"/>
    <col min="1035" max="1035" width="9.5703125" style="442" bestFit="1" customWidth="1"/>
    <col min="1036" max="1280" width="9.140625" style="442"/>
    <col min="1281" max="1281" width="4.5703125" style="442" customWidth="1"/>
    <col min="1282" max="1282" width="22.28515625" style="442" customWidth="1"/>
    <col min="1283" max="1283" width="7" style="442" customWidth="1"/>
    <col min="1284" max="1284" width="8.5703125" style="442" customWidth="1"/>
    <col min="1285" max="1285" width="7.28515625" style="442" customWidth="1"/>
    <col min="1286" max="1286" width="8.5703125" style="442" customWidth="1"/>
    <col min="1287" max="1287" width="6.7109375" style="442" customWidth="1"/>
    <col min="1288" max="1288" width="8.5703125" style="442" customWidth="1"/>
    <col min="1289" max="1289" width="10" style="442" customWidth="1"/>
    <col min="1290" max="1290" width="9.140625" style="442"/>
    <col min="1291" max="1291" width="9.5703125" style="442" bestFit="1" customWidth="1"/>
    <col min="1292" max="1536" width="9.140625" style="442"/>
    <col min="1537" max="1537" width="4.5703125" style="442" customWidth="1"/>
    <col min="1538" max="1538" width="22.28515625" style="442" customWidth="1"/>
    <col min="1539" max="1539" width="7" style="442" customWidth="1"/>
    <col min="1540" max="1540" width="8.5703125" style="442" customWidth="1"/>
    <col min="1541" max="1541" width="7.28515625" style="442" customWidth="1"/>
    <col min="1542" max="1542" width="8.5703125" style="442" customWidth="1"/>
    <col min="1543" max="1543" width="6.7109375" style="442" customWidth="1"/>
    <col min="1544" max="1544" width="8.5703125" style="442" customWidth="1"/>
    <col min="1545" max="1545" width="10" style="442" customWidth="1"/>
    <col min="1546" max="1546" width="9.140625" style="442"/>
    <col min="1547" max="1547" width="9.5703125" style="442" bestFit="1" customWidth="1"/>
    <col min="1548" max="1792" width="9.140625" style="442"/>
    <col min="1793" max="1793" width="4.5703125" style="442" customWidth="1"/>
    <col min="1794" max="1794" width="22.28515625" style="442" customWidth="1"/>
    <col min="1795" max="1795" width="7" style="442" customWidth="1"/>
    <col min="1796" max="1796" width="8.5703125" style="442" customWidth="1"/>
    <col min="1797" max="1797" width="7.28515625" style="442" customWidth="1"/>
    <col min="1798" max="1798" width="8.5703125" style="442" customWidth="1"/>
    <col min="1799" max="1799" width="6.7109375" style="442" customWidth="1"/>
    <col min="1800" max="1800" width="8.5703125" style="442" customWidth="1"/>
    <col min="1801" max="1801" width="10" style="442" customWidth="1"/>
    <col min="1802" max="1802" width="9.140625" style="442"/>
    <col min="1803" max="1803" width="9.5703125" style="442" bestFit="1" customWidth="1"/>
    <col min="1804" max="2048" width="9.140625" style="442"/>
    <col min="2049" max="2049" width="4.5703125" style="442" customWidth="1"/>
    <col min="2050" max="2050" width="22.28515625" style="442" customWidth="1"/>
    <col min="2051" max="2051" width="7" style="442" customWidth="1"/>
    <col min="2052" max="2052" width="8.5703125" style="442" customWidth="1"/>
    <col min="2053" max="2053" width="7.28515625" style="442" customWidth="1"/>
    <col min="2054" max="2054" width="8.5703125" style="442" customWidth="1"/>
    <col min="2055" max="2055" width="6.7109375" style="442" customWidth="1"/>
    <col min="2056" max="2056" width="8.5703125" style="442" customWidth="1"/>
    <col min="2057" max="2057" width="10" style="442" customWidth="1"/>
    <col min="2058" max="2058" width="9.140625" style="442"/>
    <col min="2059" max="2059" width="9.5703125" style="442" bestFit="1" customWidth="1"/>
    <col min="2060" max="2304" width="9.140625" style="442"/>
    <col min="2305" max="2305" width="4.5703125" style="442" customWidth="1"/>
    <col min="2306" max="2306" width="22.28515625" style="442" customWidth="1"/>
    <col min="2307" max="2307" width="7" style="442" customWidth="1"/>
    <col min="2308" max="2308" width="8.5703125" style="442" customWidth="1"/>
    <col min="2309" max="2309" width="7.28515625" style="442" customWidth="1"/>
    <col min="2310" max="2310" width="8.5703125" style="442" customWidth="1"/>
    <col min="2311" max="2311" width="6.7109375" style="442" customWidth="1"/>
    <col min="2312" max="2312" width="8.5703125" style="442" customWidth="1"/>
    <col min="2313" max="2313" width="10" style="442" customWidth="1"/>
    <col min="2314" max="2314" width="9.140625" style="442"/>
    <col min="2315" max="2315" width="9.5703125" style="442" bestFit="1" customWidth="1"/>
    <col min="2316" max="2560" width="9.140625" style="442"/>
    <col min="2561" max="2561" width="4.5703125" style="442" customWidth="1"/>
    <col min="2562" max="2562" width="22.28515625" style="442" customWidth="1"/>
    <col min="2563" max="2563" width="7" style="442" customWidth="1"/>
    <col min="2564" max="2564" width="8.5703125" style="442" customWidth="1"/>
    <col min="2565" max="2565" width="7.28515625" style="442" customWidth="1"/>
    <col min="2566" max="2566" width="8.5703125" style="442" customWidth="1"/>
    <col min="2567" max="2567" width="6.7109375" style="442" customWidth="1"/>
    <col min="2568" max="2568" width="8.5703125" style="442" customWidth="1"/>
    <col min="2569" max="2569" width="10" style="442" customWidth="1"/>
    <col min="2570" max="2570" width="9.140625" style="442"/>
    <col min="2571" max="2571" width="9.5703125" style="442" bestFit="1" customWidth="1"/>
    <col min="2572" max="2816" width="9.140625" style="442"/>
    <col min="2817" max="2817" width="4.5703125" style="442" customWidth="1"/>
    <col min="2818" max="2818" width="22.28515625" style="442" customWidth="1"/>
    <col min="2819" max="2819" width="7" style="442" customWidth="1"/>
    <col min="2820" max="2820" width="8.5703125" style="442" customWidth="1"/>
    <col min="2821" max="2821" width="7.28515625" style="442" customWidth="1"/>
    <col min="2822" max="2822" width="8.5703125" style="442" customWidth="1"/>
    <col min="2823" max="2823" width="6.7109375" style="442" customWidth="1"/>
    <col min="2824" max="2824" width="8.5703125" style="442" customWidth="1"/>
    <col min="2825" max="2825" width="10" style="442" customWidth="1"/>
    <col min="2826" max="2826" width="9.140625" style="442"/>
    <col min="2827" max="2827" width="9.5703125" style="442" bestFit="1" customWidth="1"/>
    <col min="2828" max="3072" width="9.140625" style="442"/>
    <col min="3073" max="3073" width="4.5703125" style="442" customWidth="1"/>
    <col min="3074" max="3074" width="22.28515625" style="442" customWidth="1"/>
    <col min="3075" max="3075" width="7" style="442" customWidth="1"/>
    <col min="3076" max="3076" width="8.5703125" style="442" customWidth="1"/>
    <col min="3077" max="3077" width="7.28515625" style="442" customWidth="1"/>
    <col min="3078" max="3078" width="8.5703125" style="442" customWidth="1"/>
    <col min="3079" max="3079" width="6.7109375" style="442" customWidth="1"/>
    <col min="3080" max="3080" width="8.5703125" style="442" customWidth="1"/>
    <col min="3081" max="3081" width="10" style="442" customWidth="1"/>
    <col min="3082" max="3082" width="9.140625" style="442"/>
    <col min="3083" max="3083" width="9.5703125" style="442" bestFit="1" customWidth="1"/>
    <col min="3084" max="3328" width="9.140625" style="442"/>
    <col min="3329" max="3329" width="4.5703125" style="442" customWidth="1"/>
    <col min="3330" max="3330" width="22.28515625" style="442" customWidth="1"/>
    <col min="3331" max="3331" width="7" style="442" customWidth="1"/>
    <col min="3332" max="3332" width="8.5703125" style="442" customWidth="1"/>
    <col min="3333" max="3333" width="7.28515625" style="442" customWidth="1"/>
    <col min="3334" max="3334" width="8.5703125" style="442" customWidth="1"/>
    <col min="3335" max="3335" width="6.7109375" style="442" customWidth="1"/>
    <col min="3336" max="3336" width="8.5703125" style="442" customWidth="1"/>
    <col min="3337" max="3337" width="10" style="442" customWidth="1"/>
    <col min="3338" max="3338" width="9.140625" style="442"/>
    <col min="3339" max="3339" width="9.5703125" style="442" bestFit="1" customWidth="1"/>
    <col min="3340" max="3584" width="9.140625" style="442"/>
    <col min="3585" max="3585" width="4.5703125" style="442" customWidth="1"/>
    <col min="3586" max="3586" width="22.28515625" style="442" customWidth="1"/>
    <col min="3587" max="3587" width="7" style="442" customWidth="1"/>
    <col min="3588" max="3588" width="8.5703125" style="442" customWidth="1"/>
    <col min="3589" max="3589" width="7.28515625" style="442" customWidth="1"/>
    <col min="3590" max="3590" width="8.5703125" style="442" customWidth="1"/>
    <col min="3591" max="3591" width="6.7109375" style="442" customWidth="1"/>
    <col min="3592" max="3592" width="8.5703125" style="442" customWidth="1"/>
    <col min="3593" max="3593" width="10" style="442" customWidth="1"/>
    <col min="3594" max="3594" width="9.140625" style="442"/>
    <col min="3595" max="3595" width="9.5703125" style="442" bestFit="1" customWidth="1"/>
    <col min="3596" max="3840" width="9.140625" style="442"/>
    <col min="3841" max="3841" width="4.5703125" style="442" customWidth="1"/>
    <col min="3842" max="3842" width="22.28515625" style="442" customWidth="1"/>
    <col min="3843" max="3843" width="7" style="442" customWidth="1"/>
    <col min="3844" max="3844" width="8.5703125" style="442" customWidth="1"/>
    <col min="3845" max="3845" width="7.28515625" style="442" customWidth="1"/>
    <col min="3846" max="3846" width="8.5703125" style="442" customWidth="1"/>
    <col min="3847" max="3847" width="6.7109375" style="442" customWidth="1"/>
    <col min="3848" max="3848" width="8.5703125" style="442" customWidth="1"/>
    <col min="3849" max="3849" width="10" style="442" customWidth="1"/>
    <col min="3850" max="3850" width="9.140625" style="442"/>
    <col min="3851" max="3851" width="9.5703125" style="442" bestFit="1" customWidth="1"/>
    <col min="3852" max="4096" width="9.140625" style="442"/>
    <col min="4097" max="4097" width="4.5703125" style="442" customWidth="1"/>
    <col min="4098" max="4098" width="22.28515625" style="442" customWidth="1"/>
    <col min="4099" max="4099" width="7" style="442" customWidth="1"/>
    <col min="4100" max="4100" width="8.5703125" style="442" customWidth="1"/>
    <col min="4101" max="4101" width="7.28515625" style="442" customWidth="1"/>
    <col min="4102" max="4102" width="8.5703125" style="442" customWidth="1"/>
    <col min="4103" max="4103" width="6.7109375" style="442" customWidth="1"/>
    <col min="4104" max="4104" width="8.5703125" style="442" customWidth="1"/>
    <col min="4105" max="4105" width="10" style="442" customWidth="1"/>
    <col min="4106" max="4106" width="9.140625" style="442"/>
    <col min="4107" max="4107" width="9.5703125" style="442" bestFit="1" customWidth="1"/>
    <col min="4108" max="4352" width="9.140625" style="442"/>
    <col min="4353" max="4353" width="4.5703125" style="442" customWidth="1"/>
    <col min="4354" max="4354" width="22.28515625" style="442" customWidth="1"/>
    <col min="4355" max="4355" width="7" style="442" customWidth="1"/>
    <col min="4356" max="4356" width="8.5703125" style="442" customWidth="1"/>
    <col min="4357" max="4357" width="7.28515625" style="442" customWidth="1"/>
    <col min="4358" max="4358" width="8.5703125" style="442" customWidth="1"/>
    <col min="4359" max="4359" width="6.7109375" style="442" customWidth="1"/>
    <col min="4360" max="4360" width="8.5703125" style="442" customWidth="1"/>
    <col min="4361" max="4361" width="10" style="442" customWidth="1"/>
    <col min="4362" max="4362" width="9.140625" style="442"/>
    <col min="4363" max="4363" width="9.5703125" style="442" bestFit="1" customWidth="1"/>
    <col min="4364" max="4608" width="9.140625" style="442"/>
    <col min="4609" max="4609" width="4.5703125" style="442" customWidth="1"/>
    <col min="4610" max="4610" width="22.28515625" style="442" customWidth="1"/>
    <col min="4611" max="4611" width="7" style="442" customWidth="1"/>
    <col min="4612" max="4612" width="8.5703125" style="442" customWidth="1"/>
    <col min="4613" max="4613" width="7.28515625" style="442" customWidth="1"/>
    <col min="4614" max="4614" width="8.5703125" style="442" customWidth="1"/>
    <col min="4615" max="4615" width="6.7109375" style="442" customWidth="1"/>
    <col min="4616" max="4616" width="8.5703125" style="442" customWidth="1"/>
    <col min="4617" max="4617" width="10" style="442" customWidth="1"/>
    <col min="4618" max="4618" width="9.140625" style="442"/>
    <col min="4619" max="4619" width="9.5703125" style="442" bestFit="1" customWidth="1"/>
    <col min="4620" max="4864" width="9.140625" style="442"/>
    <col min="4865" max="4865" width="4.5703125" style="442" customWidth="1"/>
    <col min="4866" max="4866" width="22.28515625" style="442" customWidth="1"/>
    <col min="4867" max="4867" width="7" style="442" customWidth="1"/>
    <col min="4868" max="4868" width="8.5703125" style="442" customWidth="1"/>
    <col min="4869" max="4869" width="7.28515625" style="442" customWidth="1"/>
    <col min="4870" max="4870" width="8.5703125" style="442" customWidth="1"/>
    <col min="4871" max="4871" width="6.7109375" style="442" customWidth="1"/>
    <col min="4872" max="4872" width="8.5703125" style="442" customWidth="1"/>
    <col min="4873" max="4873" width="10" style="442" customWidth="1"/>
    <col min="4874" max="4874" width="9.140625" style="442"/>
    <col min="4875" max="4875" width="9.5703125" style="442" bestFit="1" customWidth="1"/>
    <col min="4876" max="5120" width="9.140625" style="442"/>
    <col min="5121" max="5121" width="4.5703125" style="442" customWidth="1"/>
    <col min="5122" max="5122" width="22.28515625" style="442" customWidth="1"/>
    <col min="5123" max="5123" width="7" style="442" customWidth="1"/>
    <col min="5124" max="5124" width="8.5703125" style="442" customWidth="1"/>
    <col min="5125" max="5125" width="7.28515625" style="442" customWidth="1"/>
    <col min="5126" max="5126" width="8.5703125" style="442" customWidth="1"/>
    <col min="5127" max="5127" width="6.7109375" style="442" customWidth="1"/>
    <col min="5128" max="5128" width="8.5703125" style="442" customWidth="1"/>
    <col min="5129" max="5129" width="10" style="442" customWidth="1"/>
    <col min="5130" max="5130" width="9.140625" style="442"/>
    <col min="5131" max="5131" width="9.5703125" style="442" bestFit="1" customWidth="1"/>
    <col min="5132" max="5376" width="9.140625" style="442"/>
    <col min="5377" max="5377" width="4.5703125" style="442" customWidth="1"/>
    <col min="5378" max="5378" width="22.28515625" style="442" customWidth="1"/>
    <col min="5379" max="5379" width="7" style="442" customWidth="1"/>
    <col min="5380" max="5380" width="8.5703125" style="442" customWidth="1"/>
    <col min="5381" max="5381" width="7.28515625" style="442" customWidth="1"/>
    <col min="5382" max="5382" width="8.5703125" style="442" customWidth="1"/>
    <col min="5383" max="5383" width="6.7109375" style="442" customWidth="1"/>
    <col min="5384" max="5384" width="8.5703125" style="442" customWidth="1"/>
    <col min="5385" max="5385" width="10" style="442" customWidth="1"/>
    <col min="5386" max="5386" width="9.140625" style="442"/>
    <col min="5387" max="5387" width="9.5703125" style="442" bestFit="1" customWidth="1"/>
    <col min="5388" max="5632" width="9.140625" style="442"/>
    <col min="5633" max="5633" width="4.5703125" style="442" customWidth="1"/>
    <col min="5634" max="5634" width="22.28515625" style="442" customWidth="1"/>
    <col min="5635" max="5635" width="7" style="442" customWidth="1"/>
    <col min="5636" max="5636" width="8.5703125" style="442" customWidth="1"/>
    <col min="5637" max="5637" width="7.28515625" style="442" customWidth="1"/>
    <col min="5638" max="5638" width="8.5703125" style="442" customWidth="1"/>
    <col min="5639" max="5639" width="6.7109375" style="442" customWidth="1"/>
    <col min="5640" max="5640" width="8.5703125" style="442" customWidth="1"/>
    <col min="5641" max="5641" width="10" style="442" customWidth="1"/>
    <col min="5642" max="5642" width="9.140625" style="442"/>
    <col min="5643" max="5643" width="9.5703125" style="442" bestFit="1" customWidth="1"/>
    <col min="5644" max="5888" width="9.140625" style="442"/>
    <col min="5889" max="5889" width="4.5703125" style="442" customWidth="1"/>
    <col min="5890" max="5890" width="22.28515625" style="442" customWidth="1"/>
    <col min="5891" max="5891" width="7" style="442" customWidth="1"/>
    <col min="5892" max="5892" width="8.5703125" style="442" customWidth="1"/>
    <col min="5893" max="5893" width="7.28515625" style="442" customWidth="1"/>
    <col min="5894" max="5894" width="8.5703125" style="442" customWidth="1"/>
    <col min="5895" max="5895" width="6.7109375" style="442" customWidth="1"/>
    <col min="5896" max="5896" width="8.5703125" style="442" customWidth="1"/>
    <col min="5897" max="5897" width="10" style="442" customWidth="1"/>
    <col min="5898" max="5898" width="9.140625" style="442"/>
    <col min="5899" max="5899" width="9.5703125" style="442" bestFit="1" customWidth="1"/>
    <col min="5900" max="6144" width="9.140625" style="442"/>
    <col min="6145" max="6145" width="4.5703125" style="442" customWidth="1"/>
    <col min="6146" max="6146" width="22.28515625" style="442" customWidth="1"/>
    <col min="6147" max="6147" width="7" style="442" customWidth="1"/>
    <col min="6148" max="6148" width="8.5703125" style="442" customWidth="1"/>
    <col min="6149" max="6149" width="7.28515625" style="442" customWidth="1"/>
    <col min="6150" max="6150" width="8.5703125" style="442" customWidth="1"/>
    <col min="6151" max="6151" width="6.7109375" style="442" customWidth="1"/>
    <col min="6152" max="6152" width="8.5703125" style="442" customWidth="1"/>
    <col min="6153" max="6153" width="10" style="442" customWidth="1"/>
    <col min="6154" max="6154" width="9.140625" style="442"/>
    <col min="6155" max="6155" width="9.5703125" style="442" bestFit="1" customWidth="1"/>
    <col min="6156" max="6400" width="9.140625" style="442"/>
    <col min="6401" max="6401" width="4.5703125" style="442" customWidth="1"/>
    <col min="6402" max="6402" width="22.28515625" style="442" customWidth="1"/>
    <col min="6403" max="6403" width="7" style="442" customWidth="1"/>
    <col min="6404" max="6404" width="8.5703125" style="442" customWidth="1"/>
    <col min="6405" max="6405" width="7.28515625" style="442" customWidth="1"/>
    <col min="6406" max="6406" width="8.5703125" style="442" customWidth="1"/>
    <col min="6407" max="6407" width="6.7109375" style="442" customWidth="1"/>
    <col min="6408" max="6408" width="8.5703125" style="442" customWidth="1"/>
    <col min="6409" max="6409" width="10" style="442" customWidth="1"/>
    <col min="6410" max="6410" width="9.140625" style="442"/>
    <col min="6411" max="6411" width="9.5703125" style="442" bestFit="1" customWidth="1"/>
    <col min="6412" max="6656" width="9.140625" style="442"/>
    <col min="6657" max="6657" width="4.5703125" style="442" customWidth="1"/>
    <col min="6658" max="6658" width="22.28515625" style="442" customWidth="1"/>
    <col min="6659" max="6659" width="7" style="442" customWidth="1"/>
    <col min="6660" max="6660" width="8.5703125" style="442" customWidth="1"/>
    <col min="6661" max="6661" width="7.28515625" style="442" customWidth="1"/>
    <col min="6662" max="6662" width="8.5703125" style="442" customWidth="1"/>
    <col min="6663" max="6663" width="6.7109375" style="442" customWidth="1"/>
    <col min="6664" max="6664" width="8.5703125" style="442" customWidth="1"/>
    <col min="6665" max="6665" width="10" style="442" customWidth="1"/>
    <col min="6666" max="6666" width="9.140625" style="442"/>
    <col min="6667" max="6667" width="9.5703125" style="442" bestFit="1" customWidth="1"/>
    <col min="6668" max="6912" width="9.140625" style="442"/>
    <col min="6913" max="6913" width="4.5703125" style="442" customWidth="1"/>
    <col min="6914" max="6914" width="22.28515625" style="442" customWidth="1"/>
    <col min="6915" max="6915" width="7" style="442" customWidth="1"/>
    <col min="6916" max="6916" width="8.5703125" style="442" customWidth="1"/>
    <col min="6917" max="6917" width="7.28515625" style="442" customWidth="1"/>
    <col min="6918" max="6918" width="8.5703125" style="442" customWidth="1"/>
    <col min="6919" max="6919" width="6.7109375" style="442" customWidth="1"/>
    <col min="6920" max="6920" width="8.5703125" style="442" customWidth="1"/>
    <col min="6921" max="6921" width="10" style="442" customWidth="1"/>
    <col min="6922" max="6922" width="9.140625" style="442"/>
    <col min="6923" max="6923" width="9.5703125" style="442" bestFit="1" customWidth="1"/>
    <col min="6924" max="7168" width="9.140625" style="442"/>
    <col min="7169" max="7169" width="4.5703125" style="442" customWidth="1"/>
    <col min="7170" max="7170" width="22.28515625" style="442" customWidth="1"/>
    <col min="7171" max="7171" width="7" style="442" customWidth="1"/>
    <col min="7172" max="7172" width="8.5703125" style="442" customWidth="1"/>
    <col min="7173" max="7173" width="7.28515625" style="442" customWidth="1"/>
    <col min="7174" max="7174" width="8.5703125" style="442" customWidth="1"/>
    <col min="7175" max="7175" width="6.7109375" style="442" customWidth="1"/>
    <col min="7176" max="7176" width="8.5703125" style="442" customWidth="1"/>
    <col min="7177" max="7177" width="10" style="442" customWidth="1"/>
    <col min="7178" max="7178" width="9.140625" style="442"/>
    <col min="7179" max="7179" width="9.5703125" style="442" bestFit="1" customWidth="1"/>
    <col min="7180" max="7424" width="9.140625" style="442"/>
    <col min="7425" max="7425" width="4.5703125" style="442" customWidth="1"/>
    <col min="7426" max="7426" width="22.28515625" style="442" customWidth="1"/>
    <col min="7427" max="7427" width="7" style="442" customWidth="1"/>
    <col min="7428" max="7428" width="8.5703125" style="442" customWidth="1"/>
    <col min="7429" max="7429" width="7.28515625" style="442" customWidth="1"/>
    <col min="7430" max="7430" width="8.5703125" style="442" customWidth="1"/>
    <col min="7431" max="7431" width="6.7109375" style="442" customWidth="1"/>
    <col min="7432" max="7432" width="8.5703125" style="442" customWidth="1"/>
    <col min="7433" max="7433" width="10" style="442" customWidth="1"/>
    <col min="7434" max="7434" width="9.140625" style="442"/>
    <col min="7435" max="7435" width="9.5703125" style="442" bestFit="1" customWidth="1"/>
    <col min="7436" max="7680" width="9.140625" style="442"/>
    <col min="7681" max="7681" width="4.5703125" style="442" customWidth="1"/>
    <col min="7682" max="7682" width="22.28515625" style="442" customWidth="1"/>
    <col min="7683" max="7683" width="7" style="442" customWidth="1"/>
    <col min="7684" max="7684" width="8.5703125" style="442" customWidth="1"/>
    <col min="7685" max="7685" width="7.28515625" style="442" customWidth="1"/>
    <col min="7686" max="7686" width="8.5703125" style="442" customWidth="1"/>
    <col min="7687" max="7687" width="6.7109375" style="442" customWidth="1"/>
    <col min="7688" max="7688" width="8.5703125" style="442" customWidth="1"/>
    <col min="7689" max="7689" width="10" style="442" customWidth="1"/>
    <col min="7690" max="7690" width="9.140625" style="442"/>
    <col min="7691" max="7691" width="9.5703125" style="442" bestFit="1" customWidth="1"/>
    <col min="7692" max="7936" width="9.140625" style="442"/>
    <col min="7937" max="7937" width="4.5703125" style="442" customWidth="1"/>
    <col min="7938" max="7938" width="22.28515625" style="442" customWidth="1"/>
    <col min="7939" max="7939" width="7" style="442" customWidth="1"/>
    <col min="7940" max="7940" width="8.5703125" style="442" customWidth="1"/>
    <col min="7941" max="7941" width="7.28515625" style="442" customWidth="1"/>
    <col min="7942" max="7942" width="8.5703125" style="442" customWidth="1"/>
    <col min="7943" max="7943" width="6.7109375" style="442" customWidth="1"/>
    <col min="7944" max="7944" width="8.5703125" style="442" customWidth="1"/>
    <col min="7945" max="7945" width="10" style="442" customWidth="1"/>
    <col min="7946" max="7946" width="9.140625" style="442"/>
    <col min="7947" max="7947" width="9.5703125" style="442" bestFit="1" customWidth="1"/>
    <col min="7948" max="8192" width="9.140625" style="442"/>
    <col min="8193" max="8193" width="4.5703125" style="442" customWidth="1"/>
    <col min="8194" max="8194" width="22.28515625" style="442" customWidth="1"/>
    <col min="8195" max="8195" width="7" style="442" customWidth="1"/>
    <col min="8196" max="8196" width="8.5703125" style="442" customWidth="1"/>
    <col min="8197" max="8197" width="7.28515625" style="442" customWidth="1"/>
    <col min="8198" max="8198" width="8.5703125" style="442" customWidth="1"/>
    <col min="8199" max="8199" width="6.7109375" style="442" customWidth="1"/>
    <col min="8200" max="8200" width="8.5703125" style="442" customWidth="1"/>
    <col min="8201" max="8201" width="10" style="442" customWidth="1"/>
    <col min="8202" max="8202" width="9.140625" style="442"/>
    <col min="8203" max="8203" width="9.5703125" style="442" bestFit="1" customWidth="1"/>
    <col min="8204" max="8448" width="9.140625" style="442"/>
    <col min="8449" max="8449" width="4.5703125" style="442" customWidth="1"/>
    <col min="8450" max="8450" width="22.28515625" style="442" customWidth="1"/>
    <col min="8451" max="8451" width="7" style="442" customWidth="1"/>
    <col min="8452" max="8452" width="8.5703125" style="442" customWidth="1"/>
    <col min="8453" max="8453" width="7.28515625" style="442" customWidth="1"/>
    <col min="8454" max="8454" width="8.5703125" style="442" customWidth="1"/>
    <col min="8455" max="8455" width="6.7109375" style="442" customWidth="1"/>
    <col min="8456" max="8456" width="8.5703125" style="442" customWidth="1"/>
    <col min="8457" max="8457" width="10" style="442" customWidth="1"/>
    <col min="8458" max="8458" width="9.140625" style="442"/>
    <col min="8459" max="8459" width="9.5703125" style="442" bestFit="1" customWidth="1"/>
    <col min="8460" max="8704" width="9.140625" style="442"/>
    <col min="8705" max="8705" width="4.5703125" style="442" customWidth="1"/>
    <col min="8706" max="8706" width="22.28515625" style="442" customWidth="1"/>
    <col min="8707" max="8707" width="7" style="442" customWidth="1"/>
    <col min="8708" max="8708" width="8.5703125" style="442" customWidth="1"/>
    <col min="8709" max="8709" width="7.28515625" style="442" customWidth="1"/>
    <col min="8710" max="8710" width="8.5703125" style="442" customWidth="1"/>
    <col min="8711" max="8711" width="6.7109375" style="442" customWidth="1"/>
    <col min="8712" max="8712" width="8.5703125" style="442" customWidth="1"/>
    <col min="8713" max="8713" width="10" style="442" customWidth="1"/>
    <col min="8714" max="8714" width="9.140625" style="442"/>
    <col min="8715" max="8715" width="9.5703125" style="442" bestFit="1" customWidth="1"/>
    <col min="8716" max="8960" width="9.140625" style="442"/>
    <col min="8961" max="8961" width="4.5703125" style="442" customWidth="1"/>
    <col min="8962" max="8962" width="22.28515625" style="442" customWidth="1"/>
    <col min="8963" max="8963" width="7" style="442" customWidth="1"/>
    <col min="8964" max="8964" width="8.5703125" style="442" customWidth="1"/>
    <col min="8965" max="8965" width="7.28515625" style="442" customWidth="1"/>
    <col min="8966" max="8966" width="8.5703125" style="442" customWidth="1"/>
    <col min="8967" max="8967" width="6.7109375" style="442" customWidth="1"/>
    <col min="8968" max="8968" width="8.5703125" style="442" customWidth="1"/>
    <col min="8969" max="8969" width="10" style="442" customWidth="1"/>
    <col min="8970" max="8970" width="9.140625" style="442"/>
    <col min="8971" max="8971" width="9.5703125" style="442" bestFit="1" customWidth="1"/>
    <col min="8972" max="9216" width="9.140625" style="442"/>
    <col min="9217" max="9217" width="4.5703125" style="442" customWidth="1"/>
    <col min="9218" max="9218" width="22.28515625" style="442" customWidth="1"/>
    <col min="9219" max="9219" width="7" style="442" customWidth="1"/>
    <col min="9220" max="9220" width="8.5703125" style="442" customWidth="1"/>
    <col min="9221" max="9221" width="7.28515625" style="442" customWidth="1"/>
    <col min="9222" max="9222" width="8.5703125" style="442" customWidth="1"/>
    <col min="9223" max="9223" width="6.7109375" style="442" customWidth="1"/>
    <col min="9224" max="9224" width="8.5703125" style="442" customWidth="1"/>
    <col min="9225" max="9225" width="10" style="442" customWidth="1"/>
    <col min="9226" max="9226" width="9.140625" style="442"/>
    <col min="9227" max="9227" width="9.5703125" style="442" bestFit="1" customWidth="1"/>
    <col min="9228" max="9472" width="9.140625" style="442"/>
    <col min="9473" max="9473" width="4.5703125" style="442" customWidth="1"/>
    <col min="9474" max="9474" width="22.28515625" style="442" customWidth="1"/>
    <col min="9475" max="9475" width="7" style="442" customWidth="1"/>
    <col min="9476" max="9476" width="8.5703125" style="442" customWidth="1"/>
    <col min="9477" max="9477" width="7.28515625" style="442" customWidth="1"/>
    <col min="9478" max="9478" width="8.5703125" style="442" customWidth="1"/>
    <col min="9479" max="9479" width="6.7109375" style="442" customWidth="1"/>
    <col min="9480" max="9480" width="8.5703125" style="442" customWidth="1"/>
    <col min="9481" max="9481" width="10" style="442" customWidth="1"/>
    <col min="9482" max="9482" width="9.140625" style="442"/>
    <col min="9483" max="9483" width="9.5703125" style="442" bestFit="1" customWidth="1"/>
    <col min="9484" max="9728" width="9.140625" style="442"/>
    <col min="9729" max="9729" width="4.5703125" style="442" customWidth="1"/>
    <col min="9730" max="9730" width="22.28515625" style="442" customWidth="1"/>
    <col min="9731" max="9731" width="7" style="442" customWidth="1"/>
    <col min="9732" max="9732" width="8.5703125" style="442" customWidth="1"/>
    <col min="9733" max="9733" width="7.28515625" style="442" customWidth="1"/>
    <col min="9734" max="9734" width="8.5703125" style="442" customWidth="1"/>
    <col min="9735" max="9735" width="6.7109375" style="442" customWidth="1"/>
    <col min="9736" max="9736" width="8.5703125" style="442" customWidth="1"/>
    <col min="9737" max="9737" width="10" style="442" customWidth="1"/>
    <col min="9738" max="9738" width="9.140625" style="442"/>
    <col min="9739" max="9739" width="9.5703125" style="442" bestFit="1" customWidth="1"/>
    <col min="9740" max="9984" width="9.140625" style="442"/>
    <col min="9985" max="9985" width="4.5703125" style="442" customWidth="1"/>
    <col min="9986" max="9986" width="22.28515625" style="442" customWidth="1"/>
    <col min="9987" max="9987" width="7" style="442" customWidth="1"/>
    <col min="9988" max="9988" width="8.5703125" style="442" customWidth="1"/>
    <col min="9989" max="9989" width="7.28515625" style="442" customWidth="1"/>
    <col min="9990" max="9990" width="8.5703125" style="442" customWidth="1"/>
    <col min="9991" max="9991" width="6.7109375" style="442" customWidth="1"/>
    <col min="9992" max="9992" width="8.5703125" style="442" customWidth="1"/>
    <col min="9993" max="9993" width="10" style="442" customWidth="1"/>
    <col min="9994" max="9994" width="9.140625" style="442"/>
    <col min="9995" max="9995" width="9.5703125" style="442" bestFit="1" customWidth="1"/>
    <col min="9996" max="10240" width="9.140625" style="442"/>
    <col min="10241" max="10241" width="4.5703125" style="442" customWidth="1"/>
    <col min="10242" max="10242" width="22.28515625" style="442" customWidth="1"/>
    <col min="10243" max="10243" width="7" style="442" customWidth="1"/>
    <col min="10244" max="10244" width="8.5703125" style="442" customWidth="1"/>
    <col min="10245" max="10245" width="7.28515625" style="442" customWidth="1"/>
    <col min="10246" max="10246" width="8.5703125" style="442" customWidth="1"/>
    <col min="10247" max="10247" width="6.7109375" style="442" customWidth="1"/>
    <col min="10248" max="10248" width="8.5703125" style="442" customWidth="1"/>
    <col min="10249" max="10249" width="10" style="442" customWidth="1"/>
    <col min="10250" max="10250" width="9.140625" style="442"/>
    <col min="10251" max="10251" width="9.5703125" style="442" bestFit="1" customWidth="1"/>
    <col min="10252" max="10496" width="9.140625" style="442"/>
    <col min="10497" max="10497" width="4.5703125" style="442" customWidth="1"/>
    <col min="10498" max="10498" width="22.28515625" style="442" customWidth="1"/>
    <col min="10499" max="10499" width="7" style="442" customWidth="1"/>
    <col min="10500" max="10500" width="8.5703125" style="442" customWidth="1"/>
    <col min="10501" max="10501" width="7.28515625" style="442" customWidth="1"/>
    <col min="10502" max="10502" width="8.5703125" style="442" customWidth="1"/>
    <col min="10503" max="10503" width="6.7109375" style="442" customWidth="1"/>
    <col min="10504" max="10504" width="8.5703125" style="442" customWidth="1"/>
    <col min="10505" max="10505" width="10" style="442" customWidth="1"/>
    <col min="10506" max="10506" width="9.140625" style="442"/>
    <col min="10507" max="10507" width="9.5703125" style="442" bestFit="1" customWidth="1"/>
    <col min="10508" max="10752" width="9.140625" style="442"/>
    <col min="10753" max="10753" width="4.5703125" style="442" customWidth="1"/>
    <col min="10754" max="10754" width="22.28515625" style="442" customWidth="1"/>
    <col min="10755" max="10755" width="7" style="442" customWidth="1"/>
    <col min="10756" max="10756" width="8.5703125" style="442" customWidth="1"/>
    <col min="10757" max="10757" width="7.28515625" style="442" customWidth="1"/>
    <col min="10758" max="10758" width="8.5703125" style="442" customWidth="1"/>
    <col min="10759" max="10759" width="6.7109375" style="442" customWidth="1"/>
    <col min="10760" max="10760" width="8.5703125" style="442" customWidth="1"/>
    <col min="10761" max="10761" width="10" style="442" customWidth="1"/>
    <col min="10762" max="10762" width="9.140625" style="442"/>
    <col min="10763" max="10763" width="9.5703125" style="442" bestFit="1" customWidth="1"/>
    <col min="10764" max="11008" width="9.140625" style="442"/>
    <col min="11009" max="11009" width="4.5703125" style="442" customWidth="1"/>
    <col min="11010" max="11010" width="22.28515625" style="442" customWidth="1"/>
    <col min="11011" max="11011" width="7" style="442" customWidth="1"/>
    <col min="11012" max="11012" width="8.5703125" style="442" customWidth="1"/>
    <col min="11013" max="11013" width="7.28515625" style="442" customWidth="1"/>
    <col min="11014" max="11014" width="8.5703125" style="442" customWidth="1"/>
    <col min="11015" max="11015" width="6.7109375" style="442" customWidth="1"/>
    <col min="11016" max="11016" width="8.5703125" style="442" customWidth="1"/>
    <col min="11017" max="11017" width="10" style="442" customWidth="1"/>
    <col min="11018" max="11018" width="9.140625" style="442"/>
    <col min="11019" max="11019" width="9.5703125" style="442" bestFit="1" customWidth="1"/>
    <col min="11020" max="11264" width="9.140625" style="442"/>
    <col min="11265" max="11265" width="4.5703125" style="442" customWidth="1"/>
    <col min="11266" max="11266" width="22.28515625" style="442" customWidth="1"/>
    <col min="11267" max="11267" width="7" style="442" customWidth="1"/>
    <col min="11268" max="11268" width="8.5703125" style="442" customWidth="1"/>
    <col min="11269" max="11269" width="7.28515625" style="442" customWidth="1"/>
    <col min="11270" max="11270" width="8.5703125" style="442" customWidth="1"/>
    <col min="11271" max="11271" width="6.7109375" style="442" customWidth="1"/>
    <col min="11272" max="11272" width="8.5703125" style="442" customWidth="1"/>
    <col min="11273" max="11273" width="10" style="442" customWidth="1"/>
    <col min="11274" max="11274" width="9.140625" style="442"/>
    <col min="11275" max="11275" width="9.5703125" style="442" bestFit="1" customWidth="1"/>
    <col min="11276" max="11520" width="9.140625" style="442"/>
    <col min="11521" max="11521" width="4.5703125" style="442" customWidth="1"/>
    <col min="11522" max="11522" width="22.28515625" style="442" customWidth="1"/>
    <col min="11523" max="11523" width="7" style="442" customWidth="1"/>
    <col min="11524" max="11524" width="8.5703125" style="442" customWidth="1"/>
    <col min="11525" max="11525" width="7.28515625" style="442" customWidth="1"/>
    <col min="11526" max="11526" width="8.5703125" style="442" customWidth="1"/>
    <col min="11527" max="11527" width="6.7109375" style="442" customWidth="1"/>
    <col min="11528" max="11528" width="8.5703125" style="442" customWidth="1"/>
    <col min="11529" max="11529" width="10" style="442" customWidth="1"/>
    <col min="11530" max="11530" width="9.140625" style="442"/>
    <col min="11531" max="11531" width="9.5703125" style="442" bestFit="1" customWidth="1"/>
    <col min="11532" max="11776" width="9.140625" style="442"/>
    <col min="11777" max="11777" width="4.5703125" style="442" customWidth="1"/>
    <col min="11778" max="11778" width="22.28515625" style="442" customWidth="1"/>
    <col min="11779" max="11779" width="7" style="442" customWidth="1"/>
    <col min="11780" max="11780" width="8.5703125" style="442" customWidth="1"/>
    <col min="11781" max="11781" width="7.28515625" style="442" customWidth="1"/>
    <col min="11782" max="11782" width="8.5703125" style="442" customWidth="1"/>
    <col min="11783" max="11783" width="6.7109375" style="442" customWidth="1"/>
    <col min="11784" max="11784" width="8.5703125" style="442" customWidth="1"/>
    <col min="11785" max="11785" width="10" style="442" customWidth="1"/>
    <col min="11786" max="11786" width="9.140625" style="442"/>
    <col min="11787" max="11787" width="9.5703125" style="442" bestFit="1" customWidth="1"/>
    <col min="11788" max="12032" width="9.140625" style="442"/>
    <col min="12033" max="12033" width="4.5703125" style="442" customWidth="1"/>
    <col min="12034" max="12034" width="22.28515625" style="442" customWidth="1"/>
    <col min="12035" max="12035" width="7" style="442" customWidth="1"/>
    <col min="12036" max="12036" width="8.5703125" style="442" customWidth="1"/>
    <col min="12037" max="12037" width="7.28515625" style="442" customWidth="1"/>
    <col min="12038" max="12038" width="8.5703125" style="442" customWidth="1"/>
    <col min="12039" max="12039" width="6.7109375" style="442" customWidth="1"/>
    <col min="12040" max="12040" width="8.5703125" style="442" customWidth="1"/>
    <col min="12041" max="12041" width="10" style="442" customWidth="1"/>
    <col min="12042" max="12042" width="9.140625" style="442"/>
    <col min="12043" max="12043" width="9.5703125" style="442" bestFit="1" customWidth="1"/>
    <col min="12044" max="12288" width="9.140625" style="442"/>
    <col min="12289" max="12289" width="4.5703125" style="442" customWidth="1"/>
    <col min="12290" max="12290" width="22.28515625" style="442" customWidth="1"/>
    <col min="12291" max="12291" width="7" style="442" customWidth="1"/>
    <col min="12292" max="12292" width="8.5703125" style="442" customWidth="1"/>
    <col min="12293" max="12293" width="7.28515625" style="442" customWidth="1"/>
    <col min="12294" max="12294" width="8.5703125" style="442" customWidth="1"/>
    <col min="12295" max="12295" width="6.7109375" style="442" customWidth="1"/>
    <col min="12296" max="12296" width="8.5703125" style="442" customWidth="1"/>
    <col min="12297" max="12297" width="10" style="442" customWidth="1"/>
    <col min="12298" max="12298" width="9.140625" style="442"/>
    <col min="12299" max="12299" width="9.5703125" style="442" bestFit="1" customWidth="1"/>
    <col min="12300" max="12544" width="9.140625" style="442"/>
    <col min="12545" max="12545" width="4.5703125" style="442" customWidth="1"/>
    <col min="12546" max="12546" width="22.28515625" style="442" customWidth="1"/>
    <col min="12547" max="12547" width="7" style="442" customWidth="1"/>
    <col min="12548" max="12548" width="8.5703125" style="442" customWidth="1"/>
    <col min="12549" max="12549" width="7.28515625" style="442" customWidth="1"/>
    <col min="12550" max="12550" width="8.5703125" style="442" customWidth="1"/>
    <col min="12551" max="12551" width="6.7109375" style="442" customWidth="1"/>
    <col min="12552" max="12552" width="8.5703125" style="442" customWidth="1"/>
    <col min="12553" max="12553" width="10" style="442" customWidth="1"/>
    <col min="12554" max="12554" width="9.140625" style="442"/>
    <col min="12555" max="12555" width="9.5703125" style="442" bestFit="1" customWidth="1"/>
    <col min="12556" max="12800" width="9.140625" style="442"/>
    <col min="12801" max="12801" width="4.5703125" style="442" customWidth="1"/>
    <col min="12802" max="12802" width="22.28515625" style="442" customWidth="1"/>
    <col min="12803" max="12803" width="7" style="442" customWidth="1"/>
    <col min="12804" max="12804" width="8.5703125" style="442" customWidth="1"/>
    <col min="12805" max="12805" width="7.28515625" style="442" customWidth="1"/>
    <col min="12806" max="12806" width="8.5703125" style="442" customWidth="1"/>
    <col min="12807" max="12807" width="6.7109375" style="442" customWidth="1"/>
    <col min="12808" max="12808" width="8.5703125" style="442" customWidth="1"/>
    <col min="12809" max="12809" width="10" style="442" customWidth="1"/>
    <col min="12810" max="12810" width="9.140625" style="442"/>
    <col min="12811" max="12811" width="9.5703125" style="442" bestFit="1" customWidth="1"/>
    <col min="12812" max="13056" width="9.140625" style="442"/>
    <col min="13057" max="13057" width="4.5703125" style="442" customWidth="1"/>
    <col min="13058" max="13058" width="22.28515625" style="442" customWidth="1"/>
    <col min="13059" max="13059" width="7" style="442" customWidth="1"/>
    <col min="13060" max="13060" width="8.5703125" style="442" customWidth="1"/>
    <col min="13061" max="13061" width="7.28515625" style="442" customWidth="1"/>
    <col min="13062" max="13062" width="8.5703125" style="442" customWidth="1"/>
    <col min="13063" max="13063" width="6.7109375" style="442" customWidth="1"/>
    <col min="13064" max="13064" width="8.5703125" style="442" customWidth="1"/>
    <col min="13065" max="13065" width="10" style="442" customWidth="1"/>
    <col min="13066" max="13066" width="9.140625" style="442"/>
    <col min="13067" max="13067" width="9.5703125" style="442" bestFit="1" customWidth="1"/>
    <col min="13068" max="13312" width="9.140625" style="442"/>
    <col min="13313" max="13313" width="4.5703125" style="442" customWidth="1"/>
    <col min="13314" max="13314" width="22.28515625" style="442" customWidth="1"/>
    <col min="13315" max="13315" width="7" style="442" customWidth="1"/>
    <col min="13316" max="13316" width="8.5703125" style="442" customWidth="1"/>
    <col min="13317" max="13317" width="7.28515625" style="442" customWidth="1"/>
    <col min="13318" max="13318" width="8.5703125" style="442" customWidth="1"/>
    <col min="13319" max="13319" width="6.7109375" style="442" customWidth="1"/>
    <col min="13320" max="13320" width="8.5703125" style="442" customWidth="1"/>
    <col min="13321" max="13321" width="10" style="442" customWidth="1"/>
    <col min="13322" max="13322" width="9.140625" style="442"/>
    <col min="13323" max="13323" width="9.5703125" style="442" bestFit="1" customWidth="1"/>
    <col min="13324" max="13568" width="9.140625" style="442"/>
    <col min="13569" max="13569" width="4.5703125" style="442" customWidth="1"/>
    <col min="13570" max="13570" width="22.28515625" style="442" customWidth="1"/>
    <col min="13571" max="13571" width="7" style="442" customWidth="1"/>
    <col min="13572" max="13572" width="8.5703125" style="442" customWidth="1"/>
    <col min="13573" max="13573" width="7.28515625" style="442" customWidth="1"/>
    <col min="13574" max="13574" width="8.5703125" style="442" customWidth="1"/>
    <col min="13575" max="13575" width="6.7109375" style="442" customWidth="1"/>
    <col min="13576" max="13576" width="8.5703125" style="442" customWidth="1"/>
    <col min="13577" max="13577" width="10" style="442" customWidth="1"/>
    <col min="13578" max="13578" width="9.140625" style="442"/>
    <col min="13579" max="13579" width="9.5703125" style="442" bestFit="1" customWidth="1"/>
    <col min="13580" max="13824" width="9.140625" style="442"/>
    <col min="13825" max="13825" width="4.5703125" style="442" customWidth="1"/>
    <col min="13826" max="13826" width="22.28515625" style="442" customWidth="1"/>
    <col min="13827" max="13827" width="7" style="442" customWidth="1"/>
    <col min="13828" max="13828" width="8.5703125" style="442" customWidth="1"/>
    <col min="13829" max="13829" width="7.28515625" style="442" customWidth="1"/>
    <col min="13830" max="13830" width="8.5703125" style="442" customWidth="1"/>
    <col min="13831" max="13831" width="6.7109375" style="442" customWidth="1"/>
    <col min="13832" max="13832" width="8.5703125" style="442" customWidth="1"/>
    <col min="13833" max="13833" width="10" style="442" customWidth="1"/>
    <col min="13834" max="13834" width="9.140625" style="442"/>
    <col min="13835" max="13835" width="9.5703125" style="442" bestFit="1" customWidth="1"/>
    <col min="13836" max="14080" width="9.140625" style="442"/>
    <col min="14081" max="14081" width="4.5703125" style="442" customWidth="1"/>
    <col min="14082" max="14082" width="22.28515625" style="442" customWidth="1"/>
    <col min="14083" max="14083" width="7" style="442" customWidth="1"/>
    <col min="14084" max="14084" width="8.5703125" style="442" customWidth="1"/>
    <col min="14085" max="14085" width="7.28515625" style="442" customWidth="1"/>
    <col min="14086" max="14086" width="8.5703125" style="442" customWidth="1"/>
    <col min="14087" max="14087" width="6.7109375" style="442" customWidth="1"/>
    <col min="14088" max="14088" width="8.5703125" style="442" customWidth="1"/>
    <col min="14089" max="14089" width="10" style="442" customWidth="1"/>
    <col min="14090" max="14090" width="9.140625" style="442"/>
    <col min="14091" max="14091" width="9.5703125" style="442" bestFit="1" customWidth="1"/>
    <col min="14092" max="14336" width="9.140625" style="442"/>
    <col min="14337" max="14337" width="4.5703125" style="442" customWidth="1"/>
    <col min="14338" max="14338" width="22.28515625" style="442" customWidth="1"/>
    <col min="14339" max="14339" width="7" style="442" customWidth="1"/>
    <col min="14340" max="14340" width="8.5703125" style="442" customWidth="1"/>
    <col min="14341" max="14341" width="7.28515625" style="442" customWidth="1"/>
    <col min="14342" max="14342" width="8.5703125" style="442" customWidth="1"/>
    <col min="14343" max="14343" width="6.7109375" style="442" customWidth="1"/>
    <col min="14344" max="14344" width="8.5703125" style="442" customWidth="1"/>
    <col min="14345" max="14345" width="10" style="442" customWidth="1"/>
    <col min="14346" max="14346" width="9.140625" style="442"/>
    <col min="14347" max="14347" width="9.5703125" style="442" bestFit="1" customWidth="1"/>
    <col min="14348" max="14592" width="9.140625" style="442"/>
    <col min="14593" max="14593" width="4.5703125" style="442" customWidth="1"/>
    <col min="14594" max="14594" width="22.28515625" style="442" customWidth="1"/>
    <col min="14595" max="14595" width="7" style="442" customWidth="1"/>
    <col min="14596" max="14596" width="8.5703125" style="442" customWidth="1"/>
    <col min="14597" max="14597" width="7.28515625" style="442" customWidth="1"/>
    <col min="14598" max="14598" width="8.5703125" style="442" customWidth="1"/>
    <col min="14599" max="14599" width="6.7109375" style="442" customWidth="1"/>
    <col min="14600" max="14600" width="8.5703125" style="442" customWidth="1"/>
    <col min="14601" max="14601" width="10" style="442" customWidth="1"/>
    <col min="14602" max="14602" width="9.140625" style="442"/>
    <col min="14603" max="14603" width="9.5703125" style="442" bestFit="1" customWidth="1"/>
    <col min="14604" max="14848" width="9.140625" style="442"/>
    <col min="14849" max="14849" width="4.5703125" style="442" customWidth="1"/>
    <col min="14850" max="14850" width="22.28515625" style="442" customWidth="1"/>
    <col min="14851" max="14851" width="7" style="442" customWidth="1"/>
    <col min="14852" max="14852" width="8.5703125" style="442" customWidth="1"/>
    <col min="14853" max="14853" width="7.28515625" style="442" customWidth="1"/>
    <col min="14854" max="14854" width="8.5703125" style="442" customWidth="1"/>
    <col min="14855" max="14855" width="6.7109375" style="442" customWidth="1"/>
    <col min="14856" max="14856" width="8.5703125" style="442" customWidth="1"/>
    <col min="14857" max="14857" width="10" style="442" customWidth="1"/>
    <col min="14858" max="14858" width="9.140625" style="442"/>
    <col min="14859" max="14859" width="9.5703125" style="442" bestFit="1" customWidth="1"/>
    <col min="14860" max="15104" width="9.140625" style="442"/>
    <col min="15105" max="15105" width="4.5703125" style="442" customWidth="1"/>
    <col min="15106" max="15106" width="22.28515625" style="442" customWidth="1"/>
    <col min="15107" max="15107" width="7" style="442" customWidth="1"/>
    <col min="15108" max="15108" width="8.5703125" style="442" customWidth="1"/>
    <col min="15109" max="15109" width="7.28515625" style="442" customWidth="1"/>
    <col min="15110" max="15110" width="8.5703125" style="442" customWidth="1"/>
    <col min="15111" max="15111" width="6.7109375" style="442" customWidth="1"/>
    <col min="15112" max="15112" width="8.5703125" style="442" customWidth="1"/>
    <col min="15113" max="15113" width="10" style="442" customWidth="1"/>
    <col min="15114" max="15114" width="9.140625" style="442"/>
    <col min="15115" max="15115" width="9.5703125" style="442" bestFit="1" customWidth="1"/>
    <col min="15116" max="15360" width="9.140625" style="442"/>
    <col min="15361" max="15361" width="4.5703125" style="442" customWidth="1"/>
    <col min="15362" max="15362" width="22.28515625" style="442" customWidth="1"/>
    <col min="15363" max="15363" width="7" style="442" customWidth="1"/>
    <col min="15364" max="15364" width="8.5703125" style="442" customWidth="1"/>
    <col min="15365" max="15365" width="7.28515625" style="442" customWidth="1"/>
    <col min="15366" max="15366" width="8.5703125" style="442" customWidth="1"/>
    <col min="15367" max="15367" width="6.7109375" style="442" customWidth="1"/>
    <col min="15368" max="15368" width="8.5703125" style="442" customWidth="1"/>
    <col min="15369" max="15369" width="10" style="442" customWidth="1"/>
    <col min="15370" max="15370" width="9.140625" style="442"/>
    <col min="15371" max="15371" width="9.5703125" style="442" bestFit="1" customWidth="1"/>
    <col min="15372" max="15616" width="9.140625" style="442"/>
    <col min="15617" max="15617" width="4.5703125" style="442" customWidth="1"/>
    <col min="15618" max="15618" width="22.28515625" style="442" customWidth="1"/>
    <col min="15619" max="15619" width="7" style="442" customWidth="1"/>
    <col min="15620" max="15620" width="8.5703125" style="442" customWidth="1"/>
    <col min="15621" max="15621" width="7.28515625" style="442" customWidth="1"/>
    <col min="15622" max="15622" width="8.5703125" style="442" customWidth="1"/>
    <col min="15623" max="15623" width="6.7109375" style="442" customWidth="1"/>
    <col min="15624" max="15624" width="8.5703125" style="442" customWidth="1"/>
    <col min="15625" max="15625" width="10" style="442" customWidth="1"/>
    <col min="15626" max="15626" width="9.140625" style="442"/>
    <col min="15627" max="15627" width="9.5703125" style="442" bestFit="1" customWidth="1"/>
    <col min="15628" max="15872" width="9.140625" style="442"/>
    <col min="15873" max="15873" width="4.5703125" style="442" customWidth="1"/>
    <col min="15874" max="15874" width="22.28515625" style="442" customWidth="1"/>
    <col min="15875" max="15875" width="7" style="442" customWidth="1"/>
    <col min="15876" max="15876" width="8.5703125" style="442" customWidth="1"/>
    <col min="15877" max="15877" width="7.28515625" style="442" customWidth="1"/>
    <col min="15878" max="15878" width="8.5703125" style="442" customWidth="1"/>
    <col min="15879" max="15879" width="6.7109375" style="442" customWidth="1"/>
    <col min="15880" max="15880" width="8.5703125" style="442" customWidth="1"/>
    <col min="15881" max="15881" width="10" style="442" customWidth="1"/>
    <col min="15882" max="15882" width="9.140625" style="442"/>
    <col min="15883" max="15883" width="9.5703125" style="442" bestFit="1" customWidth="1"/>
    <col min="15884" max="16128" width="9.140625" style="442"/>
    <col min="16129" max="16129" width="4.5703125" style="442" customWidth="1"/>
    <col min="16130" max="16130" width="22.28515625" style="442" customWidth="1"/>
    <col min="16131" max="16131" width="7" style="442" customWidth="1"/>
    <col min="16132" max="16132" width="8.5703125" style="442" customWidth="1"/>
    <col min="16133" max="16133" width="7.28515625" style="442" customWidth="1"/>
    <col min="16134" max="16134" width="8.5703125" style="442" customWidth="1"/>
    <col min="16135" max="16135" width="6.7109375" style="442" customWidth="1"/>
    <col min="16136" max="16136" width="8.5703125" style="442" customWidth="1"/>
    <col min="16137" max="16137" width="10" style="442" customWidth="1"/>
    <col min="16138" max="16138" width="9.140625" style="442"/>
    <col min="16139" max="16139" width="9.5703125" style="442" bestFit="1" customWidth="1"/>
    <col min="16140" max="16384" width="9.140625" style="442"/>
  </cols>
  <sheetData>
    <row r="1" spans="1:11">
      <c r="A1" s="441" t="s">
        <v>411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1">
      <c r="A2" s="443"/>
      <c r="B2" s="397" t="s">
        <v>115</v>
      </c>
      <c r="C2" s="443"/>
      <c r="D2" s="443"/>
      <c r="E2" s="444"/>
      <c r="F2" s="445"/>
      <c r="G2" s="445"/>
      <c r="H2" s="443"/>
      <c r="I2" s="446"/>
    </row>
    <row r="3" spans="1:11" ht="14.25" customHeight="1">
      <c r="A3" s="447"/>
      <c r="B3" s="447"/>
      <c r="C3" s="448" t="s">
        <v>412</v>
      </c>
      <c r="D3" s="449"/>
      <c r="E3" s="448" t="s">
        <v>413</v>
      </c>
      <c r="F3" s="449"/>
      <c r="G3" s="448" t="s">
        <v>414</v>
      </c>
      <c r="H3" s="449"/>
      <c r="I3" s="450" t="s">
        <v>415</v>
      </c>
      <c r="J3" s="450" t="s">
        <v>416</v>
      </c>
    </row>
    <row r="4" spans="1:11" ht="25.5">
      <c r="A4" s="451"/>
      <c r="B4" s="451"/>
      <c r="C4" s="452" t="s">
        <v>417</v>
      </c>
      <c r="D4" s="452" t="s">
        <v>418</v>
      </c>
      <c r="E4" s="453" t="s">
        <v>417</v>
      </c>
      <c r="F4" s="454" t="s">
        <v>419</v>
      </c>
      <c r="G4" s="454" t="s">
        <v>417</v>
      </c>
      <c r="H4" s="452" t="s">
        <v>419</v>
      </c>
      <c r="I4" s="455"/>
      <c r="J4" s="455"/>
    </row>
    <row r="5" spans="1:11">
      <c r="A5" s="456" t="s">
        <v>420</v>
      </c>
      <c r="B5" s="457"/>
      <c r="C5" s="458">
        <f>SUM(C6:C22)</f>
        <v>416</v>
      </c>
      <c r="D5" s="459">
        <f>SUM(D6:D21)</f>
        <v>100.6820214669052</v>
      </c>
      <c r="E5" s="458">
        <f>SUM(E6:E22)</f>
        <v>334</v>
      </c>
      <c r="F5" s="459">
        <f>SUM(F6:F22)</f>
        <v>100</v>
      </c>
      <c r="G5" s="460">
        <f>SUM(G6:G22)</f>
        <v>315</v>
      </c>
      <c r="H5" s="461">
        <f>SUM(H6:H22)</f>
        <v>66.5</v>
      </c>
      <c r="I5" s="459">
        <f>G5/E5*100</f>
        <v>94.311377245508993</v>
      </c>
      <c r="J5" s="462">
        <f>G5/C5*100</f>
        <v>75.72115384615384</v>
      </c>
    </row>
    <row r="6" spans="1:11">
      <c r="A6" s="463" t="s">
        <v>421</v>
      </c>
      <c r="B6" s="464" t="s">
        <v>422</v>
      </c>
      <c r="C6" s="465">
        <v>172</v>
      </c>
      <c r="D6" s="466">
        <f>C6/C5*100</f>
        <v>41.346153846153847</v>
      </c>
      <c r="E6" s="465">
        <v>22</v>
      </c>
      <c r="F6" s="466">
        <f>E6/E5*100</f>
        <v>6.5868263473053901</v>
      </c>
      <c r="G6" s="460">
        <v>6</v>
      </c>
      <c r="H6" s="461">
        <v>1.1000000000000001</v>
      </c>
      <c r="I6" s="466">
        <f t="shared" ref="I6:I22" si="0">G6/E6*100</f>
        <v>27.27272727272727</v>
      </c>
      <c r="J6" s="466">
        <f t="shared" ref="J6:J19" si="1">G6/C6*100</f>
        <v>3.4883720930232558</v>
      </c>
      <c r="K6" s="467"/>
    </row>
    <row r="7" spans="1:11">
      <c r="A7" s="468"/>
      <c r="B7" s="469" t="s">
        <v>423</v>
      </c>
      <c r="C7" s="465">
        <v>69</v>
      </c>
      <c r="D7" s="466">
        <f>C7/C5*100</f>
        <v>16.58653846153846</v>
      </c>
      <c r="E7" s="465">
        <v>35</v>
      </c>
      <c r="F7" s="466">
        <f>E7/E5*100</f>
        <v>10.479041916167663</v>
      </c>
      <c r="G7" s="470">
        <v>28</v>
      </c>
      <c r="H7" s="466">
        <v>6.1</v>
      </c>
      <c r="I7" s="466">
        <f t="shared" si="0"/>
        <v>80</v>
      </c>
      <c r="J7" s="466">
        <f t="shared" si="1"/>
        <v>40.579710144927539</v>
      </c>
    </row>
    <row r="8" spans="1:11">
      <c r="A8" s="468"/>
      <c r="B8" s="469" t="s">
        <v>424</v>
      </c>
      <c r="C8" s="465">
        <v>3</v>
      </c>
      <c r="D8" s="466">
        <f>C8/C5*100</f>
        <v>0.72115384615384615</v>
      </c>
      <c r="E8" s="465">
        <v>0</v>
      </c>
      <c r="F8" s="466">
        <f>E8/E5*100</f>
        <v>0</v>
      </c>
      <c r="G8" s="470">
        <v>3</v>
      </c>
      <c r="H8" s="466">
        <v>0.7</v>
      </c>
      <c r="I8" s="466">
        <v>0</v>
      </c>
      <c r="J8" s="466">
        <f t="shared" si="1"/>
        <v>100</v>
      </c>
    </row>
    <row r="9" spans="1:11">
      <c r="A9" s="468"/>
      <c r="B9" s="469" t="s">
        <v>425</v>
      </c>
      <c r="C9" s="465">
        <v>33</v>
      </c>
      <c r="D9" s="466">
        <f>C9/C5*100</f>
        <v>7.9326923076923075</v>
      </c>
      <c r="E9" s="465">
        <v>34</v>
      </c>
      <c r="F9" s="466">
        <f>E9/E5*100</f>
        <v>10.179640718562874</v>
      </c>
      <c r="G9" s="470">
        <v>22</v>
      </c>
      <c r="H9" s="466">
        <v>4.9000000000000004</v>
      </c>
      <c r="I9" s="466">
        <f t="shared" si="0"/>
        <v>64.705882352941174</v>
      </c>
      <c r="J9" s="466">
        <f t="shared" si="1"/>
        <v>66.666666666666657</v>
      </c>
    </row>
    <row r="10" spans="1:11">
      <c r="A10" s="468"/>
      <c r="B10" s="469" t="s">
        <v>426</v>
      </c>
      <c r="C10" s="465">
        <v>18</v>
      </c>
      <c r="D10" s="466">
        <f>C10/C5*100</f>
        <v>4.3269230769230766</v>
      </c>
      <c r="E10" s="465">
        <v>61</v>
      </c>
      <c r="F10" s="466">
        <f>E10/E5*100</f>
        <v>18.263473053892216</v>
      </c>
      <c r="G10" s="470">
        <v>72</v>
      </c>
      <c r="H10" s="466">
        <v>15.1</v>
      </c>
      <c r="I10" s="466">
        <f t="shared" si="0"/>
        <v>118.0327868852459</v>
      </c>
      <c r="J10" s="466">
        <f t="shared" si="1"/>
        <v>400</v>
      </c>
    </row>
    <row r="11" spans="1:11">
      <c r="A11" s="468"/>
      <c r="B11" s="469" t="s">
        <v>427</v>
      </c>
      <c r="C11" s="465">
        <v>0</v>
      </c>
      <c r="D11" s="466">
        <f>C11/C5*100</f>
        <v>0</v>
      </c>
      <c r="E11" s="465">
        <v>2</v>
      </c>
      <c r="F11" s="466">
        <f>E11/E5*100</f>
        <v>0.5988023952095809</v>
      </c>
      <c r="G11" s="470">
        <v>0</v>
      </c>
      <c r="H11" s="466">
        <v>0</v>
      </c>
      <c r="I11" s="466">
        <f t="shared" si="0"/>
        <v>0</v>
      </c>
      <c r="J11" s="466">
        <v>0</v>
      </c>
    </row>
    <row r="12" spans="1:11">
      <c r="A12" s="468"/>
      <c r="B12" s="469" t="s">
        <v>428</v>
      </c>
      <c r="C12" s="465">
        <v>0</v>
      </c>
      <c r="D12" s="466">
        <f>C12/C5*100</f>
        <v>0</v>
      </c>
      <c r="E12" s="465">
        <v>1</v>
      </c>
      <c r="F12" s="466">
        <f>E12/E5*100</f>
        <v>0.29940119760479045</v>
      </c>
      <c r="G12" s="470">
        <v>0</v>
      </c>
      <c r="H12" s="466">
        <v>0</v>
      </c>
      <c r="I12" s="466">
        <f t="shared" si="0"/>
        <v>0</v>
      </c>
      <c r="J12" s="466">
        <v>0</v>
      </c>
    </row>
    <row r="13" spans="1:11">
      <c r="A13" s="468"/>
      <c r="B13" s="469" t="s">
        <v>429</v>
      </c>
      <c r="C13" s="465">
        <v>0</v>
      </c>
      <c r="D13" s="466">
        <f>C13/C5*100</f>
        <v>0</v>
      </c>
      <c r="E13" s="465">
        <v>1</v>
      </c>
      <c r="F13" s="466">
        <f>E13/E5*100</f>
        <v>0.29940119760479045</v>
      </c>
      <c r="G13" s="470">
        <v>0</v>
      </c>
      <c r="H13" s="466">
        <v>0</v>
      </c>
      <c r="I13" s="466">
        <f t="shared" si="0"/>
        <v>0</v>
      </c>
      <c r="J13" s="466">
        <v>0</v>
      </c>
    </row>
    <row r="14" spans="1:11" ht="14.25" customHeight="1">
      <c r="A14" s="468"/>
      <c r="B14" s="469" t="s">
        <v>430</v>
      </c>
      <c r="C14" s="465">
        <v>3</v>
      </c>
      <c r="D14" s="466">
        <f>C14/C5*100</f>
        <v>0.72115384615384615</v>
      </c>
      <c r="E14" s="465">
        <v>0</v>
      </c>
      <c r="F14" s="466">
        <f>E14/E5*100</f>
        <v>0</v>
      </c>
      <c r="G14" s="470">
        <v>6</v>
      </c>
      <c r="H14" s="466">
        <v>1.1000000000000001</v>
      </c>
      <c r="I14" s="466">
        <v>0</v>
      </c>
      <c r="J14" s="466">
        <f t="shared" si="1"/>
        <v>200</v>
      </c>
    </row>
    <row r="15" spans="1:11" ht="14.25" customHeight="1">
      <c r="A15" s="468"/>
      <c r="B15" s="469" t="s">
        <v>431</v>
      </c>
      <c r="C15" s="465">
        <v>18</v>
      </c>
      <c r="D15" s="466">
        <f>C15/C5*100</f>
        <v>4.3269230769230766</v>
      </c>
      <c r="E15" s="465">
        <v>19</v>
      </c>
      <c r="F15" s="466">
        <f>E15/E5*100</f>
        <v>5.6886227544910177</v>
      </c>
      <c r="G15" s="470">
        <v>27</v>
      </c>
      <c r="H15" s="466">
        <v>5.9</v>
      </c>
      <c r="I15" s="466">
        <f t="shared" si="0"/>
        <v>142.10526315789474</v>
      </c>
      <c r="J15" s="466">
        <f t="shared" si="1"/>
        <v>150</v>
      </c>
      <c r="K15" s="467"/>
    </row>
    <row r="16" spans="1:11" ht="14.25" customHeight="1">
      <c r="A16" s="468"/>
      <c r="B16" s="469" t="s">
        <v>432</v>
      </c>
      <c r="C16" s="465">
        <v>25</v>
      </c>
      <c r="D16" s="466">
        <f>C16/C5*100</f>
        <v>6.009615384615385</v>
      </c>
      <c r="E16" s="465">
        <v>56</v>
      </c>
      <c r="F16" s="466">
        <f>E16/E5*100</f>
        <v>16.766467065868262</v>
      </c>
      <c r="G16" s="470">
        <v>57</v>
      </c>
      <c r="H16" s="466">
        <v>12.4</v>
      </c>
      <c r="I16" s="466">
        <f t="shared" si="0"/>
        <v>101.78571428571428</v>
      </c>
      <c r="J16" s="466">
        <f t="shared" si="1"/>
        <v>227.99999999999997</v>
      </c>
    </row>
    <row r="17" spans="1:11">
      <c r="A17" s="468"/>
      <c r="B17" s="471" t="s">
        <v>433</v>
      </c>
      <c r="C17" s="465">
        <v>69</v>
      </c>
      <c r="D17" s="466">
        <f>C17/C5*100</f>
        <v>16.58653846153846</v>
      </c>
      <c r="E17" s="465">
        <v>97</v>
      </c>
      <c r="F17" s="466">
        <f>E17/E5*100</f>
        <v>29.041916167664674</v>
      </c>
      <c r="G17" s="470">
        <v>80</v>
      </c>
      <c r="H17" s="466">
        <v>16</v>
      </c>
      <c r="I17" s="466">
        <f t="shared" si="0"/>
        <v>82.474226804123703</v>
      </c>
      <c r="J17" s="466">
        <f t="shared" si="1"/>
        <v>115.94202898550725</v>
      </c>
    </row>
    <row r="18" spans="1:11">
      <c r="A18" s="468"/>
      <c r="B18" s="469" t="s">
        <v>434</v>
      </c>
      <c r="C18" s="465">
        <v>4</v>
      </c>
      <c r="D18" s="466">
        <f>C18/C5*100</f>
        <v>0.96153846153846156</v>
      </c>
      <c r="E18" s="465">
        <v>4</v>
      </c>
      <c r="F18" s="466">
        <f>E18/E5*100</f>
        <v>1.1976047904191618</v>
      </c>
      <c r="G18" s="470">
        <v>1</v>
      </c>
      <c r="H18" s="466">
        <v>0.2</v>
      </c>
      <c r="I18" s="466">
        <f t="shared" si="0"/>
        <v>25</v>
      </c>
      <c r="J18" s="466">
        <f t="shared" si="1"/>
        <v>25</v>
      </c>
    </row>
    <row r="19" spans="1:11">
      <c r="A19" s="468"/>
      <c r="B19" s="469" t="s">
        <v>435</v>
      </c>
      <c r="C19" s="465">
        <v>1</v>
      </c>
      <c r="D19" s="466">
        <f>C19/C6*100</f>
        <v>0.58139534883720934</v>
      </c>
      <c r="E19" s="465">
        <v>0</v>
      </c>
      <c r="F19" s="466">
        <f>E19/E6*100</f>
        <v>0</v>
      </c>
      <c r="G19" s="470">
        <v>3</v>
      </c>
      <c r="H19" s="466">
        <v>0.7</v>
      </c>
      <c r="I19" s="466">
        <v>0</v>
      </c>
      <c r="J19" s="466">
        <f t="shared" si="1"/>
        <v>300</v>
      </c>
    </row>
    <row r="20" spans="1:11">
      <c r="A20" s="468"/>
      <c r="B20" s="469" t="s">
        <v>436</v>
      </c>
      <c r="C20" s="465">
        <v>0</v>
      </c>
      <c r="D20" s="466">
        <v>0</v>
      </c>
      <c r="E20" s="465">
        <v>0</v>
      </c>
      <c r="F20" s="466">
        <f>E20/E5*100</f>
        <v>0</v>
      </c>
      <c r="G20" s="470">
        <v>2</v>
      </c>
      <c r="H20" s="466">
        <v>0.5</v>
      </c>
      <c r="I20" s="466">
        <v>0</v>
      </c>
      <c r="J20" s="466">
        <v>0</v>
      </c>
    </row>
    <row r="21" spans="1:11" ht="25.5">
      <c r="A21" s="468"/>
      <c r="B21" s="469" t="s">
        <v>437</v>
      </c>
      <c r="C21" s="465">
        <v>1</v>
      </c>
      <c r="D21" s="466">
        <f>C21/C6*100</f>
        <v>0.58139534883720934</v>
      </c>
      <c r="E21" s="465">
        <v>0</v>
      </c>
      <c r="F21" s="466">
        <v>0</v>
      </c>
      <c r="G21" s="470">
        <v>8</v>
      </c>
      <c r="H21" s="466">
        <v>1.8</v>
      </c>
      <c r="I21" s="466">
        <v>0</v>
      </c>
      <c r="J21" s="466">
        <v>0</v>
      </c>
      <c r="K21" s="467"/>
    </row>
    <row r="22" spans="1:11">
      <c r="A22" s="472"/>
      <c r="B22" s="473" t="s">
        <v>438</v>
      </c>
      <c r="C22" s="474">
        <v>0</v>
      </c>
      <c r="D22" s="475">
        <f>C22/C5*100</f>
        <v>0</v>
      </c>
      <c r="E22" s="476">
        <v>2</v>
      </c>
      <c r="F22" s="477">
        <f>E22/E5*100</f>
        <v>0.5988023952095809</v>
      </c>
      <c r="G22" s="474">
        <v>0</v>
      </c>
      <c r="H22" s="475">
        <v>0</v>
      </c>
      <c r="I22" s="475">
        <f t="shared" si="0"/>
        <v>0</v>
      </c>
      <c r="J22" s="475">
        <v>0</v>
      </c>
    </row>
    <row r="23" spans="1:11">
      <c r="K23" s="467"/>
    </row>
  </sheetData>
  <mergeCells count="9">
    <mergeCell ref="A5:B5"/>
    <mergeCell ref="A6:A22"/>
    <mergeCell ref="A1:J1"/>
    <mergeCell ref="A3:B4"/>
    <mergeCell ref="C3:D3"/>
    <mergeCell ref="E3:F3"/>
    <mergeCell ref="G3:H3"/>
    <mergeCell ref="I3:I4"/>
    <mergeCell ref="J3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F14" sqref="F14"/>
    </sheetView>
  </sheetViews>
  <sheetFormatPr defaultRowHeight="12.75"/>
  <cols>
    <col min="1" max="6" width="9.140625" style="42"/>
    <col min="7" max="7" width="29.85546875" style="42" customWidth="1"/>
    <col min="8" max="8" width="2.7109375" style="42" customWidth="1"/>
    <col min="9" max="9" width="18.7109375" style="505" customWidth="1"/>
    <col min="10" max="10" width="9" style="42" customWidth="1"/>
    <col min="11" max="11" width="9.140625" style="42" customWidth="1"/>
    <col min="12" max="12" width="9.140625" style="506" customWidth="1"/>
    <col min="13" max="13" width="9.42578125" style="42" customWidth="1"/>
    <col min="14" max="14" width="9.140625" style="42"/>
    <col min="15" max="15" width="13.28515625" style="42" customWidth="1"/>
    <col min="16" max="262" width="9.140625" style="42"/>
    <col min="263" max="263" width="29.85546875" style="42" customWidth="1"/>
    <col min="264" max="264" width="2.7109375" style="42" customWidth="1"/>
    <col min="265" max="265" width="18.7109375" style="42" customWidth="1"/>
    <col min="266" max="266" width="9" style="42" customWidth="1"/>
    <col min="267" max="268" width="9.140625" style="42" customWidth="1"/>
    <col min="269" max="269" width="9.42578125" style="42" customWidth="1"/>
    <col min="270" max="270" width="9.140625" style="42"/>
    <col min="271" max="271" width="13.28515625" style="42" customWidth="1"/>
    <col min="272" max="518" width="9.140625" style="42"/>
    <col min="519" max="519" width="29.85546875" style="42" customWidth="1"/>
    <col min="520" max="520" width="2.7109375" style="42" customWidth="1"/>
    <col min="521" max="521" width="18.7109375" style="42" customWidth="1"/>
    <col min="522" max="522" width="9" style="42" customWidth="1"/>
    <col min="523" max="524" width="9.140625" style="42" customWidth="1"/>
    <col min="525" max="525" width="9.42578125" style="42" customWidth="1"/>
    <col min="526" max="526" width="9.140625" style="42"/>
    <col min="527" max="527" width="13.28515625" style="42" customWidth="1"/>
    <col min="528" max="774" width="9.140625" style="42"/>
    <col min="775" max="775" width="29.85546875" style="42" customWidth="1"/>
    <col min="776" max="776" width="2.7109375" style="42" customWidth="1"/>
    <col min="777" max="777" width="18.7109375" style="42" customWidth="1"/>
    <col min="778" max="778" width="9" style="42" customWidth="1"/>
    <col min="779" max="780" width="9.140625" style="42" customWidth="1"/>
    <col min="781" max="781" width="9.42578125" style="42" customWidth="1"/>
    <col min="782" max="782" width="9.140625" style="42"/>
    <col min="783" max="783" width="13.28515625" style="42" customWidth="1"/>
    <col min="784" max="1030" width="9.140625" style="42"/>
    <col min="1031" max="1031" width="29.85546875" style="42" customWidth="1"/>
    <col min="1032" max="1032" width="2.7109375" style="42" customWidth="1"/>
    <col min="1033" max="1033" width="18.7109375" style="42" customWidth="1"/>
    <col min="1034" max="1034" width="9" style="42" customWidth="1"/>
    <col min="1035" max="1036" width="9.140625" style="42" customWidth="1"/>
    <col min="1037" max="1037" width="9.42578125" style="42" customWidth="1"/>
    <col min="1038" max="1038" width="9.140625" style="42"/>
    <col min="1039" max="1039" width="13.28515625" style="42" customWidth="1"/>
    <col min="1040" max="1286" width="9.140625" style="42"/>
    <col min="1287" max="1287" width="29.85546875" style="42" customWidth="1"/>
    <col min="1288" max="1288" width="2.7109375" style="42" customWidth="1"/>
    <col min="1289" max="1289" width="18.7109375" style="42" customWidth="1"/>
    <col min="1290" max="1290" width="9" style="42" customWidth="1"/>
    <col min="1291" max="1292" width="9.140625" style="42" customWidth="1"/>
    <col min="1293" max="1293" width="9.42578125" style="42" customWidth="1"/>
    <col min="1294" max="1294" width="9.140625" style="42"/>
    <col min="1295" max="1295" width="13.28515625" style="42" customWidth="1"/>
    <col min="1296" max="1542" width="9.140625" style="42"/>
    <col min="1543" max="1543" width="29.85546875" style="42" customWidth="1"/>
    <col min="1544" max="1544" width="2.7109375" style="42" customWidth="1"/>
    <col min="1545" max="1545" width="18.7109375" style="42" customWidth="1"/>
    <col min="1546" max="1546" width="9" style="42" customWidth="1"/>
    <col min="1547" max="1548" width="9.140625" style="42" customWidth="1"/>
    <col min="1549" max="1549" width="9.42578125" style="42" customWidth="1"/>
    <col min="1550" max="1550" width="9.140625" style="42"/>
    <col min="1551" max="1551" width="13.28515625" style="42" customWidth="1"/>
    <col min="1552" max="1798" width="9.140625" style="42"/>
    <col min="1799" max="1799" width="29.85546875" style="42" customWidth="1"/>
    <col min="1800" max="1800" width="2.7109375" style="42" customWidth="1"/>
    <col min="1801" max="1801" width="18.7109375" style="42" customWidth="1"/>
    <col min="1802" max="1802" width="9" style="42" customWidth="1"/>
    <col min="1803" max="1804" width="9.140625" style="42" customWidth="1"/>
    <col min="1805" max="1805" width="9.42578125" style="42" customWidth="1"/>
    <col min="1806" max="1806" width="9.140625" style="42"/>
    <col min="1807" max="1807" width="13.28515625" style="42" customWidth="1"/>
    <col min="1808" max="2054" width="9.140625" style="42"/>
    <col min="2055" max="2055" width="29.85546875" style="42" customWidth="1"/>
    <col min="2056" max="2056" width="2.7109375" style="42" customWidth="1"/>
    <col min="2057" max="2057" width="18.7109375" style="42" customWidth="1"/>
    <col min="2058" max="2058" width="9" style="42" customWidth="1"/>
    <col min="2059" max="2060" width="9.140625" style="42" customWidth="1"/>
    <col min="2061" max="2061" width="9.42578125" style="42" customWidth="1"/>
    <col min="2062" max="2062" width="9.140625" style="42"/>
    <col min="2063" max="2063" width="13.28515625" style="42" customWidth="1"/>
    <col min="2064" max="2310" width="9.140625" style="42"/>
    <col min="2311" max="2311" width="29.85546875" style="42" customWidth="1"/>
    <col min="2312" max="2312" width="2.7109375" style="42" customWidth="1"/>
    <col min="2313" max="2313" width="18.7109375" style="42" customWidth="1"/>
    <col min="2314" max="2314" width="9" style="42" customWidth="1"/>
    <col min="2315" max="2316" width="9.140625" style="42" customWidth="1"/>
    <col min="2317" max="2317" width="9.42578125" style="42" customWidth="1"/>
    <col min="2318" max="2318" width="9.140625" style="42"/>
    <col min="2319" max="2319" width="13.28515625" style="42" customWidth="1"/>
    <col min="2320" max="2566" width="9.140625" style="42"/>
    <col min="2567" max="2567" width="29.85546875" style="42" customWidth="1"/>
    <col min="2568" max="2568" width="2.7109375" style="42" customWidth="1"/>
    <col min="2569" max="2569" width="18.7109375" style="42" customWidth="1"/>
    <col min="2570" max="2570" width="9" style="42" customWidth="1"/>
    <col min="2571" max="2572" width="9.140625" style="42" customWidth="1"/>
    <col min="2573" max="2573" width="9.42578125" style="42" customWidth="1"/>
    <col min="2574" max="2574" width="9.140625" style="42"/>
    <col min="2575" max="2575" width="13.28515625" style="42" customWidth="1"/>
    <col min="2576" max="2822" width="9.140625" style="42"/>
    <col min="2823" max="2823" width="29.85546875" style="42" customWidth="1"/>
    <col min="2824" max="2824" width="2.7109375" style="42" customWidth="1"/>
    <col min="2825" max="2825" width="18.7109375" style="42" customWidth="1"/>
    <col min="2826" max="2826" width="9" style="42" customWidth="1"/>
    <col min="2827" max="2828" width="9.140625" style="42" customWidth="1"/>
    <col min="2829" max="2829" width="9.42578125" style="42" customWidth="1"/>
    <col min="2830" max="2830" width="9.140625" style="42"/>
    <col min="2831" max="2831" width="13.28515625" style="42" customWidth="1"/>
    <col min="2832" max="3078" width="9.140625" style="42"/>
    <col min="3079" max="3079" width="29.85546875" style="42" customWidth="1"/>
    <col min="3080" max="3080" width="2.7109375" style="42" customWidth="1"/>
    <col min="3081" max="3081" width="18.7109375" style="42" customWidth="1"/>
    <col min="3082" max="3082" width="9" style="42" customWidth="1"/>
    <col min="3083" max="3084" width="9.140625" style="42" customWidth="1"/>
    <col min="3085" max="3085" width="9.42578125" style="42" customWidth="1"/>
    <col min="3086" max="3086" width="9.140625" style="42"/>
    <col min="3087" max="3087" width="13.28515625" style="42" customWidth="1"/>
    <col min="3088" max="3334" width="9.140625" style="42"/>
    <col min="3335" max="3335" width="29.85546875" style="42" customWidth="1"/>
    <col min="3336" max="3336" width="2.7109375" style="42" customWidth="1"/>
    <col min="3337" max="3337" width="18.7109375" style="42" customWidth="1"/>
    <col min="3338" max="3338" width="9" style="42" customWidth="1"/>
    <col min="3339" max="3340" width="9.140625" style="42" customWidth="1"/>
    <col min="3341" max="3341" width="9.42578125" style="42" customWidth="1"/>
    <col min="3342" max="3342" width="9.140625" style="42"/>
    <col min="3343" max="3343" width="13.28515625" style="42" customWidth="1"/>
    <col min="3344" max="3590" width="9.140625" style="42"/>
    <col min="3591" max="3591" width="29.85546875" style="42" customWidth="1"/>
    <col min="3592" max="3592" width="2.7109375" style="42" customWidth="1"/>
    <col min="3593" max="3593" width="18.7109375" style="42" customWidth="1"/>
    <col min="3594" max="3594" width="9" style="42" customWidth="1"/>
    <col min="3595" max="3596" width="9.140625" style="42" customWidth="1"/>
    <col min="3597" max="3597" width="9.42578125" style="42" customWidth="1"/>
    <col min="3598" max="3598" width="9.140625" style="42"/>
    <col min="3599" max="3599" width="13.28515625" style="42" customWidth="1"/>
    <col min="3600" max="3846" width="9.140625" style="42"/>
    <col min="3847" max="3847" width="29.85546875" style="42" customWidth="1"/>
    <col min="3848" max="3848" width="2.7109375" style="42" customWidth="1"/>
    <col min="3849" max="3849" width="18.7109375" style="42" customWidth="1"/>
    <col min="3850" max="3850" width="9" style="42" customWidth="1"/>
    <col min="3851" max="3852" width="9.140625" style="42" customWidth="1"/>
    <col min="3853" max="3853" width="9.42578125" style="42" customWidth="1"/>
    <col min="3854" max="3854" width="9.140625" style="42"/>
    <col min="3855" max="3855" width="13.28515625" style="42" customWidth="1"/>
    <col min="3856" max="4102" width="9.140625" style="42"/>
    <col min="4103" max="4103" width="29.85546875" style="42" customWidth="1"/>
    <col min="4104" max="4104" width="2.7109375" style="42" customWidth="1"/>
    <col min="4105" max="4105" width="18.7109375" style="42" customWidth="1"/>
    <col min="4106" max="4106" width="9" style="42" customWidth="1"/>
    <col min="4107" max="4108" width="9.140625" style="42" customWidth="1"/>
    <col min="4109" max="4109" width="9.42578125" style="42" customWidth="1"/>
    <col min="4110" max="4110" width="9.140625" style="42"/>
    <col min="4111" max="4111" width="13.28515625" style="42" customWidth="1"/>
    <col min="4112" max="4358" width="9.140625" style="42"/>
    <col min="4359" max="4359" width="29.85546875" style="42" customWidth="1"/>
    <col min="4360" max="4360" width="2.7109375" style="42" customWidth="1"/>
    <col min="4361" max="4361" width="18.7109375" style="42" customWidth="1"/>
    <col min="4362" max="4362" width="9" style="42" customWidth="1"/>
    <col min="4363" max="4364" width="9.140625" style="42" customWidth="1"/>
    <col min="4365" max="4365" width="9.42578125" style="42" customWidth="1"/>
    <col min="4366" max="4366" width="9.140625" style="42"/>
    <col min="4367" max="4367" width="13.28515625" style="42" customWidth="1"/>
    <col min="4368" max="4614" width="9.140625" style="42"/>
    <col min="4615" max="4615" width="29.85546875" style="42" customWidth="1"/>
    <col min="4616" max="4616" width="2.7109375" style="42" customWidth="1"/>
    <col min="4617" max="4617" width="18.7109375" style="42" customWidth="1"/>
    <col min="4618" max="4618" width="9" style="42" customWidth="1"/>
    <col min="4619" max="4620" width="9.140625" style="42" customWidth="1"/>
    <col min="4621" max="4621" width="9.42578125" style="42" customWidth="1"/>
    <col min="4622" max="4622" width="9.140625" style="42"/>
    <col min="4623" max="4623" width="13.28515625" style="42" customWidth="1"/>
    <col min="4624" max="4870" width="9.140625" style="42"/>
    <col min="4871" max="4871" width="29.85546875" style="42" customWidth="1"/>
    <col min="4872" max="4872" width="2.7109375" style="42" customWidth="1"/>
    <col min="4873" max="4873" width="18.7109375" style="42" customWidth="1"/>
    <col min="4874" max="4874" width="9" style="42" customWidth="1"/>
    <col min="4875" max="4876" width="9.140625" style="42" customWidth="1"/>
    <col min="4877" max="4877" width="9.42578125" style="42" customWidth="1"/>
    <col min="4878" max="4878" width="9.140625" style="42"/>
    <col min="4879" max="4879" width="13.28515625" style="42" customWidth="1"/>
    <col min="4880" max="5126" width="9.140625" style="42"/>
    <col min="5127" max="5127" width="29.85546875" style="42" customWidth="1"/>
    <col min="5128" max="5128" width="2.7109375" style="42" customWidth="1"/>
    <col min="5129" max="5129" width="18.7109375" style="42" customWidth="1"/>
    <col min="5130" max="5130" width="9" style="42" customWidth="1"/>
    <col min="5131" max="5132" width="9.140625" style="42" customWidth="1"/>
    <col min="5133" max="5133" width="9.42578125" style="42" customWidth="1"/>
    <col min="5134" max="5134" width="9.140625" style="42"/>
    <col min="5135" max="5135" width="13.28515625" style="42" customWidth="1"/>
    <col min="5136" max="5382" width="9.140625" style="42"/>
    <col min="5383" max="5383" width="29.85546875" style="42" customWidth="1"/>
    <col min="5384" max="5384" width="2.7109375" style="42" customWidth="1"/>
    <col min="5385" max="5385" width="18.7109375" style="42" customWidth="1"/>
    <col min="5386" max="5386" width="9" style="42" customWidth="1"/>
    <col min="5387" max="5388" width="9.140625" style="42" customWidth="1"/>
    <col min="5389" max="5389" width="9.42578125" style="42" customWidth="1"/>
    <col min="5390" max="5390" width="9.140625" style="42"/>
    <col min="5391" max="5391" width="13.28515625" style="42" customWidth="1"/>
    <col min="5392" max="5638" width="9.140625" style="42"/>
    <col min="5639" max="5639" width="29.85546875" style="42" customWidth="1"/>
    <col min="5640" max="5640" width="2.7109375" style="42" customWidth="1"/>
    <col min="5641" max="5641" width="18.7109375" style="42" customWidth="1"/>
    <col min="5642" max="5642" width="9" style="42" customWidth="1"/>
    <col min="5643" max="5644" width="9.140625" style="42" customWidth="1"/>
    <col min="5645" max="5645" width="9.42578125" style="42" customWidth="1"/>
    <col min="5646" max="5646" width="9.140625" style="42"/>
    <col min="5647" max="5647" width="13.28515625" style="42" customWidth="1"/>
    <col min="5648" max="5894" width="9.140625" style="42"/>
    <col min="5895" max="5895" width="29.85546875" style="42" customWidth="1"/>
    <col min="5896" max="5896" width="2.7109375" style="42" customWidth="1"/>
    <col min="5897" max="5897" width="18.7109375" style="42" customWidth="1"/>
    <col min="5898" max="5898" width="9" style="42" customWidth="1"/>
    <col min="5899" max="5900" width="9.140625" style="42" customWidth="1"/>
    <col min="5901" max="5901" width="9.42578125" style="42" customWidth="1"/>
    <col min="5902" max="5902" width="9.140625" style="42"/>
    <col min="5903" max="5903" width="13.28515625" style="42" customWidth="1"/>
    <col min="5904" max="6150" width="9.140625" style="42"/>
    <col min="6151" max="6151" width="29.85546875" style="42" customWidth="1"/>
    <col min="6152" max="6152" width="2.7109375" style="42" customWidth="1"/>
    <col min="6153" max="6153" width="18.7109375" style="42" customWidth="1"/>
    <col min="6154" max="6154" width="9" style="42" customWidth="1"/>
    <col min="6155" max="6156" width="9.140625" style="42" customWidth="1"/>
    <col min="6157" max="6157" width="9.42578125" style="42" customWidth="1"/>
    <col min="6158" max="6158" width="9.140625" style="42"/>
    <col min="6159" max="6159" width="13.28515625" style="42" customWidth="1"/>
    <col min="6160" max="6406" width="9.140625" style="42"/>
    <col min="6407" max="6407" width="29.85546875" style="42" customWidth="1"/>
    <col min="6408" max="6408" width="2.7109375" style="42" customWidth="1"/>
    <col min="6409" max="6409" width="18.7109375" style="42" customWidth="1"/>
    <col min="6410" max="6410" width="9" style="42" customWidth="1"/>
    <col min="6411" max="6412" width="9.140625" style="42" customWidth="1"/>
    <col min="6413" max="6413" width="9.42578125" style="42" customWidth="1"/>
    <col min="6414" max="6414" width="9.140625" style="42"/>
    <col min="6415" max="6415" width="13.28515625" style="42" customWidth="1"/>
    <col min="6416" max="6662" width="9.140625" style="42"/>
    <col min="6663" max="6663" width="29.85546875" style="42" customWidth="1"/>
    <col min="6664" max="6664" width="2.7109375" style="42" customWidth="1"/>
    <col min="6665" max="6665" width="18.7109375" style="42" customWidth="1"/>
    <col min="6666" max="6666" width="9" style="42" customWidth="1"/>
    <col min="6667" max="6668" width="9.140625" style="42" customWidth="1"/>
    <col min="6669" max="6669" width="9.42578125" style="42" customWidth="1"/>
    <col min="6670" max="6670" width="9.140625" style="42"/>
    <col min="6671" max="6671" width="13.28515625" style="42" customWidth="1"/>
    <col min="6672" max="6918" width="9.140625" style="42"/>
    <col min="6919" max="6919" width="29.85546875" style="42" customWidth="1"/>
    <col min="6920" max="6920" width="2.7109375" style="42" customWidth="1"/>
    <col min="6921" max="6921" width="18.7109375" style="42" customWidth="1"/>
    <col min="6922" max="6922" width="9" style="42" customWidth="1"/>
    <col min="6923" max="6924" width="9.140625" style="42" customWidth="1"/>
    <col min="6925" max="6925" width="9.42578125" style="42" customWidth="1"/>
    <col min="6926" max="6926" width="9.140625" style="42"/>
    <col min="6927" max="6927" width="13.28515625" style="42" customWidth="1"/>
    <col min="6928" max="7174" width="9.140625" style="42"/>
    <col min="7175" max="7175" width="29.85546875" style="42" customWidth="1"/>
    <col min="7176" max="7176" width="2.7109375" style="42" customWidth="1"/>
    <col min="7177" max="7177" width="18.7109375" style="42" customWidth="1"/>
    <col min="7178" max="7178" width="9" style="42" customWidth="1"/>
    <col min="7179" max="7180" width="9.140625" style="42" customWidth="1"/>
    <col min="7181" max="7181" width="9.42578125" style="42" customWidth="1"/>
    <col min="7182" max="7182" width="9.140625" style="42"/>
    <col min="7183" max="7183" width="13.28515625" style="42" customWidth="1"/>
    <col min="7184" max="7430" width="9.140625" style="42"/>
    <col min="7431" max="7431" width="29.85546875" style="42" customWidth="1"/>
    <col min="7432" max="7432" width="2.7109375" style="42" customWidth="1"/>
    <col min="7433" max="7433" width="18.7109375" style="42" customWidth="1"/>
    <col min="7434" max="7434" width="9" style="42" customWidth="1"/>
    <col min="7435" max="7436" width="9.140625" style="42" customWidth="1"/>
    <col min="7437" max="7437" width="9.42578125" style="42" customWidth="1"/>
    <col min="7438" max="7438" width="9.140625" style="42"/>
    <col min="7439" max="7439" width="13.28515625" style="42" customWidth="1"/>
    <col min="7440" max="7686" width="9.140625" style="42"/>
    <col min="7687" max="7687" width="29.85546875" style="42" customWidth="1"/>
    <col min="7688" max="7688" width="2.7109375" style="42" customWidth="1"/>
    <col min="7689" max="7689" width="18.7109375" style="42" customWidth="1"/>
    <col min="7690" max="7690" width="9" style="42" customWidth="1"/>
    <col min="7691" max="7692" width="9.140625" style="42" customWidth="1"/>
    <col min="7693" max="7693" width="9.42578125" style="42" customWidth="1"/>
    <col min="7694" max="7694" width="9.140625" style="42"/>
    <col min="7695" max="7695" width="13.28515625" style="42" customWidth="1"/>
    <col min="7696" max="7942" width="9.140625" style="42"/>
    <col min="7943" max="7943" width="29.85546875" style="42" customWidth="1"/>
    <col min="7944" max="7944" width="2.7109375" style="42" customWidth="1"/>
    <col min="7945" max="7945" width="18.7109375" style="42" customWidth="1"/>
    <col min="7946" max="7946" width="9" style="42" customWidth="1"/>
    <col min="7947" max="7948" width="9.140625" style="42" customWidth="1"/>
    <col min="7949" max="7949" width="9.42578125" style="42" customWidth="1"/>
    <col min="7950" max="7950" width="9.140625" style="42"/>
    <col min="7951" max="7951" width="13.28515625" style="42" customWidth="1"/>
    <col min="7952" max="8198" width="9.140625" style="42"/>
    <col min="8199" max="8199" width="29.85546875" style="42" customWidth="1"/>
    <col min="8200" max="8200" width="2.7109375" style="42" customWidth="1"/>
    <col min="8201" max="8201" width="18.7109375" style="42" customWidth="1"/>
    <col min="8202" max="8202" width="9" style="42" customWidth="1"/>
    <col min="8203" max="8204" width="9.140625" style="42" customWidth="1"/>
    <col min="8205" max="8205" width="9.42578125" style="42" customWidth="1"/>
    <col min="8206" max="8206" width="9.140625" style="42"/>
    <col min="8207" max="8207" width="13.28515625" style="42" customWidth="1"/>
    <col min="8208" max="8454" width="9.140625" style="42"/>
    <col min="8455" max="8455" width="29.85546875" style="42" customWidth="1"/>
    <col min="8456" max="8456" width="2.7109375" style="42" customWidth="1"/>
    <col min="8457" max="8457" width="18.7109375" style="42" customWidth="1"/>
    <col min="8458" max="8458" width="9" style="42" customWidth="1"/>
    <col min="8459" max="8460" width="9.140625" style="42" customWidth="1"/>
    <col min="8461" max="8461" width="9.42578125" style="42" customWidth="1"/>
    <col min="8462" max="8462" width="9.140625" style="42"/>
    <col min="8463" max="8463" width="13.28515625" style="42" customWidth="1"/>
    <col min="8464" max="8710" width="9.140625" style="42"/>
    <col min="8711" max="8711" width="29.85546875" style="42" customWidth="1"/>
    <col min="8712" max="8712" width="2.7109375" style="42" customWidth="1"/>
    <col min="8713" max="8713" width="18.7109375" style="42" customWidth="1"/>
    <col min="8714" max="8714" width="9" style="42" customWidth="1"/>
    <col min="8715" max="8716" width="9.140625" style="42" customWidth="1"/>
    <col min="8717" max="8717" width="9.42578125" style="42" customWidth="1"/>
    <col min="8718" max="8718" width="9.140625" style="42"/>
    <col min="8719" max="8719" width="13.28515625" style="42" customWidth="1"/>
    <col min="8720" max="8966" width="9.140625" style="42"/>
    <col min="8967" max="8967" width="29.85546875" style="42" customWidth="1"/>
    <col min="8968" max="8968" width="2.7109375" style="42" customWidth="1"/>
    <col min="8969" max="8969" width="18.7109375" style="42" customWidth="1"/>
    <col min="8970" max="8970" width="9" style="42" customWidth="1"/>
    <col min="8971" max="8972" width="9.140625" style="42" customWidth="1"/>
    <col min="8973" max="8973" width="9.42578125" style="42" customWidth="1"/>
    <col min="8974" max="8974" width="9.140625" style="42"/>
    <col min="8975" max="8975" width="13.28515625" style="42" customWidth="1"/>
    <col min="8976" max="9222" width="9.140625" style="42"/>
    <col min="9223" max="9223" width="29.85546875" style="42" customWidth="1"/>
    <col min="9224" max="9224" width="2.7109375" style="42" customWidth="1"/>
    <col min="9225" max="9225" width="18.7109375" style="42" customWidth="1"/>
    <col min="9226" max="9226" width="9" style="42" customWidth="1"/>
    <col min="9227" max="9228" width="9.140625" style="42" customWidth="1"/>
    <col min="9229" max="9229" width="9.42578125" style="42" customWidth="1"/>
    <col min="9230" max="9230" width="9.140625" style="42"/>
    <col min="9231" max="9231" width="13.28515625" style="42" customWidth="1"/>
    <col min="9232" max="9478" width="9.140625" style="42"/>
    <col min="9479" max="9479" width="29.85546875" style="42" customWidth="1"/>
    <col min="9480" max="9480" width="2.7109375" style="42" customWidth="1"/>
    <col min="9481" max="9481" width="18.7109375" style="42" customWidth="1"/>
    <col min="9482" max="9482" width="9" style="42" customWidth="1"/>
    <col min="9483" max="9484" width="9.140625" style="42" customWidth="1"/>
    <col min="9485" max="9485" width="9.42578125" style="42" customWidth="1"/>
    <col min="9486" max="9486" width="9.140625" style="42"/>
    <col min="9487" max="9487" width="13.28515625" style="42" customWidth="1"/>
    <col min="9488" max="9734" width="9.140625" style="42"/>
    <col min="9735" max="9735" width="29.85546875" style="42" customWidth="1"/>
    <col min="9736" max="9736" width="2.7109375" style="42" customWidth="1"/>
    <col min="9737" max="9737" width="18.7109375" style="42" customWidth="1"/>
    <col min="9738" max="9738" width="9" style="42" customWidth="1"/>
    <col min="9739" max="9740" width="9.140625" style="42" customWidth="1"/>
    <col min="9741" max="9741" width="9.42578125" style="42" customWidth="1"/>
    <col min="9742" max="9742" width="9.140625" style="42"/>
    <col min="9743" max="9743" width="13.28515625" style="42" customWidth="1"/>
    <col min="9744" max="9990" width="9.140625" style="42"/>
    <col min="9991" max="9991" width="29.85546875" style="42" customWidth="1"/>
    <col min="9992" max="9992" width="2.7109375" style="42" customWidth="1"/>
    <col min="9993" max="9993" width="18.7109375" style="42" customWidth="1"/>
    <col min="9994" max="9994" width="9" style="42" customWidth="1"/>
    <col min="9995" max="9996" width="9.140625" style="42" customWidth="1"/>
    <col min="9997" max="9997" width="9.42578125" style="42" customWidth="1"/>
    <col min="9998" max="9998" width="9.140625" style="42"/>
    <col min="9999" max="9999" width="13.28515625" style="42" customWidth="1"/>
    <col min="10000" max="10246" width="9.140625" style="42"/>
    <col min="10247" max="10247" width="29.85546875" style="42" customWidth="1"/>
    <col min="10248" max="10248" width="2.7109375" style="42" customWidth="1"/>
    <col min="10249" max="10249" width="18.7109375" style="42" customWidth="1"/>
    <col min="10250" max="10250" width="9" style="42" customWidth="1"/>
    <col min="10251" max="10252" width="9.140625" style="42" customWidth="1"/>
    <col min="10253" max="10253" width="9.42578125" style="42" customWidth="1"/>
    <col min="10254" max="10254" width="9.140625" style="42"/>
    <col min="10255" max="10255" width="13.28515625" style="42" customWidth="1"/>
    <col min="10256" max="10502" width="9.140625" style="42"/>
    <col min="10503" max="10503" width="29.85546875" style="42" customWidth="1"/>
    <col min="10504" max="10504" width="2.7109375" style="42" customWidth="1"/>
    <col min="10505" max="10505" width="18.7109375" style="42" customWidth="1"/>
    <col min="10506" max="10506" width="9" style="42" customWidth="1"/>
    <col min="10507" max="10508" width="9.140625" style="42" customWidth="1"/>
    <col min="10509" max="10509" width="9.42578125" style="42" customWidth="1"/>
    <col min="10510" max="10510" width="9.140625" style="42"/>
    <col min="10511" max="10511" width="13.28515625" style="42" customWidth="1"/>
    <col min="10512" max="10758" width="9.140625" style="42"/>
    <col min="10759" max="10759" width="29.85546875" style="42" customWidth="1"/>
    <col min="10760" max="10760" width="2.7109375" style="42" customWidth="1"/>
    <col min="10761" max="10761" width="18.7109375" style="42" customWidth="1"/>
    <col min="10762" max="10762" width="9" style="42" customWidth="1"/>
    <col min="10763" max="10764" width="9.140625" style="42" customWidth="1"/>
    <col min="10765" max="10765" width="9.42578125" style="42" customWidth="1"/>
    <col min="10766" max="10766" width="9.140625" style="42"/>
    <col min="10767" max="10767" width="13.28515625" style="42" customWidth="1"/>
    <col min="10768" max="11014" width="9.140625" style="42"/>
    <col min="11015" max="11015" width="29.85546875" style="42" customWidth="1"/>
    <col min="11016" max="11016" width="2.7109375" style="42" customWidth="1"/>
    <col min="11017" max="11017" width="18.7109375" style="42" customWidth="1"/>
    <col min="11018" max="11018" width="9" style="42" customWidth="1"/>
    <col min="11019" max="11020" width="9.140625" style="42" customWidth="1"/>
    <col min="11021" max="11021" width="9.42578125" style="42" customWidth="1"/>
    <col min="11022" max="11022" width="9.140625" style="42"/>
    <col min="11023" max="11023" width="13.28515625" style="42" customWidth="1"/>
    <col min="11024" max="11270" width="9.140625" style="42"/>
    <col min="11271" max="11271" width="29.85546875" style="42" customWidth="1"/>
    <col min="11272" max="11272" width="2.7109375" style="42" customWidth="1"/>
    <col min="11273" max="11273" width="18.7109375" style="42" customWidth="1"/>
    <col min="11274" max="11274" width="9" style="42" customWidth="1"/>
    <col min="11275" max="11276" width="9.140625" style="42" customWidth="1"/>
    <col min="11277" max="11277" width="9.42578125" style="42" customWidth="1"/>
    <col min="11278" max="11278" width="9.140625" style="42"/>
    <col min="11279" max="11279" width="13.28515625" style="42" customWidth="1"/>
    <col min="11280" max="11526" width="9.140625" style="42"/>
    <col min="11527" max="11527" width="29.85546875" style="42" customWidth="1"/>
    <col min="11528" max="11528" width="2.7109375" style="42" customWidth="1"/>
    <col min="11529" max="11529" width="18.7109375" style="42" customWidth="1"/>
    <col min="11530" max="11530" width="9" style="42" customWidth="1"/>
    <col min="11531" max="11532" width="9.140625" style="42" customWidth="1"/>
    <col min="11533" max="11533" width="9.42578125" style="42" customWidth="1"/>
    <col min="11534" max="11534" width="9.140625" style="42"/>
    <col min="11535" max="11535" width="13.28515625" style="42" customWidth="1"/>
    <col min="11536" max="11782" width="9.140625" style="42"/>
    <col min="11783" max="11783" width="29.85546875" style="42" customWidth="1"/>
    <col min="11784" max="11784" width="2.7109375" style="42" customWidth="1"/>
    <col min="11785" max="11785" width="18.7109375" style="42" customWidth="1"/>
    <col min="11786" max="11786" width="9" style="42" customWidth="1"/>
    <col min="11787" max="11788" width="9.140625" style="42" customWidth="1"/>
    <col min="11789" max="11789" width="9.42578125" style="42" customWidth="1"/>
    <col min="11790" max="11790" width="9.140625" style="42"/>
    <col min="11791" max="11791" width="13.28515625" style="42" customWidth="1"/>
    <col min="11792" max="12038" width="9.140625" style="42"/>
    <col min="12039" max="12039" width="29.85546875" style="42" customWidth="1"/>
    <col min="12040" max="12040" width="2.7109375" style="42" customWidth="1"/>
    <col min="12041" max="12041" width="18.7109375" style="42" customWidth="1"/>
    <col min="12042" max="12042" width="9" style="42" customWidth="1"/>
    <col min="12043" max="12044" width="9.140625" style="42" customWidth="1"/>
    <col min="12045" max="12045" width="9.42578125" style="42" customWidth="1"/>
    <col min="12046" max="12046" width="9.140625" style="42"/>
    <col min="12047" max="12047" width="13.28515625" style="42" customWidth="1"/>
    <col min="12048" max="12294" width="9.140625" style="42"/>
    <col min="12295" max="12295" width="29.85546875" style="42" customWidth="1"/>
    <col min="12296" max="12296" width="2.7109375" style="42" customWidth="1"/>
    <col min="12297" max="12297" width="18.7109375" style="42" customWidth="1"/>
    <col min="12298" max="12298" width="9" style="42" customWidth="1"/>
    <col min="12299" max="12300" width="9.140625" style="42" customWidth="1"/>
    <col min="12301" max="12301" width="9.42578125" style="42" customWidth="1"/>
    <col min="12302" max="12302" width="9.140625" style="42"/>
    <col min="12303" max="12303" width="13.28515625" style="42" customWidth="1"/>
    <col min="12304" max="12550" width="9.140625" style="42"/>
    <col min="12551" max="12551" width="29.85546875" style="42" customWidth="1"/>
    <col min="12552" max="12552" width="2.7109375" style="42" customWidth="1"/>
    <col min="12553" max="12553" width="18.7109375" style="42" customWidth="1"/>
    <col min="12554" max="12554" width="9" style="42" customWidth="1"/>
    <col min="12555" max="12556" width="9.140625" style="42" customWidth="1"/>
    <col min="12557" max="12557" width="9.42578125" style="42" customWidth="1"/>
    <col min="12558" max="12558" width="9.140625" style="42"/>
    <col min="12559" max="12559" width="13.28515625" style="42" customWidth="1"/>
    <col min="12560" max="12806" width="9.140625" style="42"/>
    <col min="12807" max="12807" width="29.85546875" style="42" customWidth="1"/>
    <col min="12808" max="12808" width="2.7109375" style="42" customWidth="1"/>
    <col min="12809" max="12809" width="18.7109375" style="42" customWidth="1"/>
    <col min="12810" max="12810" width="9" style="42" customWidth="1"/>
    <col min="12811" max="12812" width="9.140625" style="42" customWidth="1"/>
    <col min="12813" max="12813" width="9.42578125" style="42" customWidth="1"/>
    <col min="12814" max="12814" width="9.140625" style="42"/>
    <col min="12815" max="12815" width="13.28515625" style="42" customWidth="1"/>
    <col min="12816" max="13062" width="9.140625" style="42"/>
    <col min="13063" max="13063" width="29.85546875" style="42" customWidth="1"/>
    <col min="13064" max="13064" width="2.7109375" style="42" customWidth="1"/>
    <col min="13065" max="13065" width="18.7109375" style="42" customWidth="1"/>
    <col min="13066" max="13066" width="9" style="42" customWidth="1"/>
    <col min="13067" max="13068" width="9.140625" style="42" customWidth="1"/>
    <col min="13069" max="13069" width="9.42578125" style="42" customWidth="1"/>
    <col min="13070" max="13070" width="9.140625" style="42"/>
    <col min="13071" max="13071" width="13.28515625" style="42" customWidth="1"/>
    <col min="13072" max="13318" width="9.140625" style="42"/>
    <col min="13319" max="13319" width="29.85546875" style="42" customWidth="1"/>
    <col min="13320" max="13320" width="2.7109375" style="42" customWidth="1"/>
    <col min="13321" max="13321" width="18.7109375" style="42" customWidth="1"/>
    <col min="13322" max="13322" width="9" style="42" customWidth="1"/>
    <col min="13323" max="13324" width="9.140625" style="42" customWidth="1"/>
    <col min="13325" max="13325" width="9.42578125" style="42" customWidth="1"/>
    <col min="13326" max="13326" width="9.140625" style="42"/>
    <col min="13327" max="13327" width="13.28515625" style="42" customWidth="1"/>
    <col min="13328" max="13574" width="9.140625" style="42"/>
    <col min="13575" max="13575" width="29.85546875" style="42" customWidth="1"/>
    <col min="13576" max="13576" width="2.7109375" style="42" customWidth="1"/>
    <col min="13577" max="13577" width="18.7109375" style="42" customWidth="1"/>
    <col min="13578" max="13578" width="9" style="42" customWidth="1"/>
    <col min="13579" max="13580" width="9.140625" style="42" customWidth="1"/>
    <col min="13581" max="13581" width="9.42578125" style="42" customWidth="1"/>
    <col min="13582" max="13582" width="9.140625" style="42"/>
    <col min="13583" max="13583" width="13.28515625" style="42" customWidth="1"/>
    <col min="13584" max="13830" width="9.140625" style="42"/>
    <col min="13831" max="13831" width="29.85546875" style="42" customWidth="1"/>
    <col min="13832" max="13832" width="2.7109375" style="42" customWidth="1"/>
    <col min="13833" max="13833" width="18.7109375" style="42" customWidth="1"/>
    <col min="13834" max="13834" width="9" style="42" customWidth="1"/>
    <col min="13835" max="13836" width="9.140625" style="42" customWidth="1"/>
    <col min="13837" max="13837" width="9.42578125" style="42" customWidth="1"/>
    <col min="13838" max="13838" width="9.140625" style="42"/>
    <col min="13839" max="13839" width="13.28515625" style="42" customWidth="1"/>
    <col min="13840" max="14086" width="9.140625" style="42"/>
    <col min="14087" max="14087" width="29.85546875" style="42" customWidth="1"/>
    <col min="14088" max="14088" width="2.7109375" style="42" customWidth="1"/>
    <col min="14089" max="14089" width="18.7109375" style="42" customWidth="1"/>
    <col min="14090" max="14090" width="9" style="42" customWidth="1"/>
    <col min="14091" max="14092" width="9.140625" style="42" customWidth="1"/>
    <col min="14093" max="14093" width="9.42578125" style="42" customWidth="1"/>
    <col min="14094" max="14094" width="9.140625" style="42"/>
    <col min="14095" max="14095" width="13.28515625" style="42" customWidth="1"/>
    <col min="14096" max="14342" width="9.140625" style="42"/>
    <col min="14343" max="14343" width="29.85546875" style="42" customWidth="1"/>
    <col min="14344" max="14344" width="2.7109375" style="42" customWidth="1"/>
    <col min="14345" max="14345" width="18.7109375" style="42" customWidth="1"/>
    <col min="14346" max="14346" width="9" style="42" customWidth="1"/>
    <col min="14347" max="14348" width="9.140625" style="42" customWidth="1"/>
    <col min="14349" max="14349" width="9.42578125" style="42" customWidth="1"/>
    <col min="14350" max="14350" width="9.140625" style="42"/>
    <col min="14351" max="14351" width="13.28515625" style="42" customWidth="1"/>
    <col min="14352" max="14598" width="9.140625" style="42"/>
    <col min="14599" max="14599" width="29.85546875" style="42" customWidth="1"/>
    <col min="14600" max="14600" width="2.7109375" style="42" customWidth="1"/>
    <col min="14601" max="14601" width="18.7109375" style="42" customWidth="1"/>
    <col min="14602" max="14602" width="9" style="42" customWidth="1"/>
    <col min="14603" max="14604" width="9.140625" style="42" customWidth="1"/>
    <col min="14605" max="14605" width="9.42578125" style="42" customWidth="1"/>
    <col min="14606" max="14606" width="9.140625" style="42"/>
    <col min="14607" max="14607" width="13.28515625" style="42" customWidth="1"/>
    <col min="14608" max="14854" width="9.140625" style="42"/>
    <col min="14855" max="14855" width="29.85546875" style="42" customWidth="1"/>
    <col min="14856" max="14856" width="2.7109375" style="42" customWidth="1"/>
    <col min="14857" max="14857" width="18.7109375" style="42" customWidth="1"/>
    <col min="14858" max="14858" width="9" style="42" customWidth="1"/>
    <col min="14859" max="14860" width="9.140625" style="42" customWidth="1"/>
    <col min="14861" max="14861" width="9.42578125" style="42" customWidth="1"/>
    <col min="14862" max="14862" width="9.140625" style="42"/>
    <col min="14863" max="14863" width="13.28515625" style="42" customWidth="1"/>
    <col min="14864" max="15110" width="9.140625" style="42"/>
    <col min="15111" max="15111" width="29.85546875" style="42" customWidth="1"/>
    <col min="15112" max="15112" width="2.7109375" style="42" customWidth="1"/>
    <col min="15113" max="15113" width="18.7109375" style="42" customWidth="1"/>
    <col min="15114" max="15114" width="9" style="42" customWidth="1"/>
    <col min="15115" max="15116" width="9.140625" style="42" customWidth="1"/>
    <col min="15117" max="15117" width="9.42578125" style="42" customWidth="1"/>
    <col min="15118" max="15118" width="9.140625" style="42"/>
    <col min="15119" max="15119" width="13.28515625" style="42" customWidth="1"/>
    <col min="15120" max="15366" width="9.140625" style="42"/>
    <col min="15367" max="15367" width="29.85546875" style="42" customWidth="1"/>
    <col min="15368" max="15368" width="2.7109375" style="42" customWidth="1"/>
    <col min="15369" max="15369" width="18.7109375" style="42" customWidth="1"/>
    <col min="15370" max="15370" width="9" style="42" customWidth="1"/>
    <col min="15371" max="15372" width="9.140625" style="42" customWidth="1"/>
    <col min="15373" max="15373" width="9.42578125" style="42" customWidth="1"/>
    <col min="15374" max="15374" width="9.140625" style="42"/>
    <col min="15375" max="15375" width="13.28515625" style="42" customWidth="1"/>
    <col min="15376" max="15622" width="9.140625" style="42"/>
    <col min="15623" max="15623" width="29.85546875" style="42" customWidth="1"/>
    <col min="15624" max="15624" width="2.7109375" style="42" customWidth="1"/>
    <col min="15625" max="15625" width="18.7109375" style="42" customWidth="1"/>
    <col min="15626" max="15626" width="9" style="42" customWidth="1"/>
    <col min="15627" max="15628" width="9.140625" style="42" customWidth="1"/>
    <col min="15629" max="15629" width="9.42578125" style="42" customWidth="1"/>
    <col min="15630" max="15630" width="9.140625" style="42"/>
    <col min="15631" max="15631" width="13.28515625" style="42" customWidth="1"/>
    <col min="15632" max="15878" width="9.140625" style="42"/>
    <col min="15879" max="15879" width="29.85546875" style="42" customWidth="1"/>
    <col min="15880" max="15880" width="2.7109375" style="42" customWidth="1"/>
    <col min="15881" max="15881" width="18.7109375" style="42" customWidth="1"/>
    <col min="15882" max="15882" width="9" style="42" customWidth="1"/>
    <col min="15883" max="15884" width="9.140625" style="42" customWidth="1"/>
    <col min="15885" max="15885" width="9.42578125" style="42" customWidth="1"/>
    <col min="15886" max="15886" width="9.140625" style="42"/>
    <col min="15887" max="15887" width="13.28515625" style="42" customWidth="1"/>
    <col min="15888" max="16134" width="9.140625" style="42"/>
    <col min="16135" max="16135" width="29.85546875" style="42" customWidth="1"/>
    <col min="16136" max="16136" width="2.7109375" style="42" customWidth="1"/>
    <col min="16137" max="16137" width="18.7109375" style="42" customWidth="1"/>
    <col min="16138" max="16138" width="9" style="42" customWidth="1"/>
    <col min="16139" max="16140" width="9.140625" style="42" customWidth="1"/>
    <col min="16141" max="16141" width="9.42578125" style="42" customWidth="1"/>
    <col min="16142" max="16142" width="9.140625" style="42"/>
    <col min="16143" max="16143" width="13.28515625" style="42" customWidth="1"/>
    <col min="16144" max="16384" width="9.140625" style="42"/>
  </cols>
  <sheetData>
    <row r="1" spans="8:15">
      <c r="I1" s="480" t="s">
        <v>439</v>
      </c>
      <c r="J1" s="480"/>
      <c r="K1" s="480"/>
      <c r="L1" s="480"/>
      <c r="M1" s="480"/>
    </row>
    <row r="2" spans="8:15">
      <c r="I2" s="481"/>
      <c r="J2" s="482"/>
      <c r="K2" s="482"/>
      <c r="L2" s="483">
        <v>41981</v>
      </c>
      <c r="M2" s="484"/>
    </row>
    <row r="3" spans="8:15">
      <c r="H3" s="485" t="s">
        <v>440</v>
      </c>
      <c r="I3" s="486"/>
      <c r="J3" s="63" t="s">
        <v>441</v>
      </c>
      <c r="K3" s="63" t="s">
        <v>70</v>
      </c>
      <c r="L3" s="63" t="s">
        <v>442</v>
      </c>
      <c r="M3" s="63" t="s">
        <v>443</v>
      </c>
    </row>
    <row r="4" spans="8:15">
      <c r="H4" s="487"/>
      <c r="I4" s="487"/>
      <c r="J4" s="488"/>
      <c r="K4" s="489"/>
      <c r="L4" s="489"/>
      <c r="M4" s="489"/>
    </row>
    <row r="5" spans="8:15">
      <c r="H5" s="490"/>
      <c r="I5" s="491" t="s">
        <v>444</v>
      </c>
      <c r="J5" s="492" t="s">
        <v>445</v>
      </c>
      <c r="K5" s="493">
        <v>12.4</v>
      </c>
      <c r="L5" s="493">
        <v>13.4</v>
      </c>
      <c r="M5" s="234">
        <f>SUM(L5/K5*100)</f>
        <v>108.06451612903226</v>
      </c>
      <c r="O5" s="494"/>
    </row>
    <row r="6" spans="8:15">
      <c r="H6" s="495" t="s">
        <v>446</v>
      </c>
      <c r="I6" s="495"/>
      <c r="J6" s="492" t="s">
        <v>445</v>
      </c>
      <c r="K6" s="494">
        <v>10.7</v>
      </c>
      <c r="L6" s="494">
        <v>22.1</v>
      </c>
      <c r="M6" s="232">
        <f t="shared" ref="M6:M20" si="0">SUM(L6/K6*100)</f>
        <v>206.54205607476638</v>
      </c>
      <c r="O6" s="494"/>
    </row>
    <row r="7" spans="8:15">
      <c r="H7" s="495" t="s">
        <v>447</v>
      </c>
      <c r="I7" s="495"/>
      <c r="J7" s="492" t="s">
        <v>448</v>
      </c>
      <c r="K7" s="496">
        <v>57.2</v>
      </c>
      <c r="L7" s="497">
        <v>56.6</v>
      </c>
      <c r="M7" s="232">
        <f t="shared" si="0"/>
        <v>98.951048951048946</v>
      </c>
      <c r="O7" s="497"/>
    </row>
    <row r="8" spans="8:15">
      <c r="H8" s="495" t="s">
        <v>449</v>
      </c>
      <c r="I8" s="495"/>
      <c r="J8" s="498" t="s">
        <v>450</v>
      </c>
      <c r="K8" s="494">
        <v>148.9</v>
      </c>
      <c r="L8" s="494">
        <v>147.69999999999999</v>
      </c>
      <c r="M8" s="494">
        <f t="shared" si="0"/>
        <v>99.194089993284081</v>
      </c>
      <c r="O8" s="494"/>
    </row>
    <row r="9" spans="8:15">
      <c r="H9" s="495" t="s">
        <v>451</v>
      </c>
      <c r="I9" s="495"/>
      <c r="J9" s="492" t="s">
        <v>452</v>
      </c>
      <c r="K9" s="232">
        <v>68.5</v>
      </c>
      <c r="L9" s="232">
        <v>80.900000000000006</v>
      </c>
      <c r="M9" s="232">
        <f t="shared" si="0"/>
        <v>118.10218978102192</v>
      </c>
      <c r="O9" s="232"/>
    </row>
    <row r="10" spans="8:15">
      <c r="H10" s="495" t="s">
        <v>453</v>
      </c>
      <c r="I10" s="495"/>
      <c r="J10" s="492" t="s">
        <v>452</v>
      </c>
      <c r="K10" s="232">
        <v>93.3</v>
      </c>
      <c r="L10" s="232">
        <v>86.2</v>
      </c>
      <c r="M10" s="232">
        <f>SUM(L10/K10*100)</f>
        <v>92.39013933547696</v>
      </c>
      <c r="O10" s="232"/>
    </row>
    <row r="11" spans="8:15">
      <c r="H11" s="495" t="s">
        <v>454</v>
      </c>
      <c r="I11" s="495"/>
      <c r="J11" s="492" t="s">
        <v>452</v>
      </c>
      <c r="K11" s="497" t="s">
        <v>361</v>
      </c>
      <c r="L11" s="232">
        <v>1.8</v>
      </c>
      <c r="M11" s="232" t="s">
        <v>361</v>
      </c>
      <c r="O11" s="232"/>
    </row>
    <row r="12" spans="8:15">
      <c r="H12" s="495" t="s">
        <v>455</v>
      </c>
      <c r="I12" s="495"/>
      <c r="J12" s="492" t="s">
        <v>456</v>
      </c>
      <c r="K12" s="232">
        <v>26.1</v>
      </c>
      <c r="L12" s="232">
        <v>16.7</v>
      </c>
      <c r="M12" s="232">
        <f t="shared" si="0"/>
        <v>63.984674329501914</v>
      </c>
      <c r="O12" s="232"/>
    </row>
    <row r="13" spans="8:15">
      <c r="H13" s="495" t="s">
        <v>457</v>
      </c>
      <c r="I13" s="495"/>
      <c r="J13" s="492" t="s">
        <v>452</v>
      </c>
      <c r="K13" s="232">
        <v>3.6</v>
      </c>
      <c r="L13" s="232">
        <v>1.4</v>
      </c>
      <c r="M13" s="232">
        <f t="shared" si="0"/>
        <v>38.888888888888886</v>
      </c>
      <c r="O13" s="232"/>
    </row>
    <row r="14" spans="8:15">
      <c r="H14" s="495" t="s">
        <v>458</v>
      </c>
      <c r="I14" s="495"/>
      <c r="J14" s="492" t="s">
        <v>456</v>
      </c>
      <c r="K14" s="494">
        <v>9.4</v>
      </c>
      <c r="L14" s="494">
        <v>17.899999999999999</v>
      </c>
      <c r="M14" s="232">
        <f t="shared" si="0"/>
        <v>190.42553191489361</v>
      </c>
      <c r="O14" s="494"/>
    </row>
    <row r="15" spans="8:15">
      <c r="H15" s="495" t="s">
        <v>459</v>
      </c>
      <c r="I15" s="495"/>
      <c r="J15" s="492" t="s">
        <v>456</v>
      </c>
      <c r="K15" s="232">
        <v>0.9</v>
      </c>
      <c r="L15" s="232">
        <v>0.5</v>
      </c>
      <c r="M15" s="232">
        <f t="shared" si="0"/>
        <v>55.555555555555557</v>
      </c>
      <c r="O15" s="232"/>
    </row>
    <row r="16" spans="8:15">
      <c r="H16" s="495" t="s">
        <v>460</v>
      </c>
      <c r="I16" s="495"/>
      <c r="J16" s="492" t="s">
        <v>452</v>
      </c>
      <c r="K16" s="232">
        <v>0.6</v>
      </c>
      <c r="L16" s="232">
        <v>1.4</v>
      </c>
      <c r="M16" s="494">
        <f>SUM(L16/K16*100)</f>
        <v>233.33333333333334</v>
      </c>
      <c r="O16" s="232"/>
    </row>
    <row r="17" spans="8:15">
      <c r="H17" s="499"/>
      <c r="I17" s="499" t="s">
        <v>461</v>
      </c>
      <c r="J17" s="492" t="s">
        <v>462</v>
      </c>
      <c r="K17" s="232">
        <v>345</v>
      </c>
      <c r="L17" s="500">
        <v>524</v>
      </c>
      <c r="M17" s="494">
        <f>SUM(L17/K17*100)</f>
        <v>151.8840579710145</v>
      </c>
      <c r="O17" s="500"/>
    </row>
    <row r="18" spans="8:15">
      <c r="H18" s="499"/>
      <c r="I18" s="499" t="s">
        <v>463</v>
      </c>
      <c r="J18" s="492" t="s">
        <v>462</v>
      </c>
      <c r="K18" s="393">
        <v>148</v>
      </c>
      <c r="L18" s="500">
        <v>288</v>
      </c>
      <c r="M18" s="494">
        <f>SUM(L18/K18*100)</f>
        <v>194.59459459459461</v>
      </c>
      <c r="O18" s="500"/>
    </row>
    <row r="19" spans="8:15">
      <c r="H19" s="499"/>
      <c r="I19" s="499" t="s">
        <v>464</v>
      </c>
      <c r="J19" s="492" t="s">
        <v>183</v>
      </c>
      <c r="K19" s="232">
        <v>59642</v>
      </c>
      <c r="L19" s="494">
        <v>128705</v>
      </c>
      <c r="M19" s="494">
        <f t="shared" si="0"/>
        <v>215.79591562992522</v>
      </c>
      <c r="O19" s="494"/>
    </row>
    <row r="20" spans="8:15" ht="14.25">
      <c r="H20" s="495" t="s">
        <v>465</v>
      </c>
      <c r="I20" s="495"/>
      <c r="J20" s="492" t="s">
        <v>466</v>
      </c>
      <c r="K20" s="232">
        <v>72.8</v>
      </c>
      <c r="L20" s="232">
        <v>66.900000000000006</v>
      </c>
      <c r="M20" s="494">
        <f t="shared" si="0"/>
        <v>91.895604395604408</v>
      </c>
      <c r="O20" s="232"/>
    </row>
    <row r="21" spans="8:15" ht="14.25">
      <c r="H21" s="495" t="s">
        <v>467</v>
      </c>
      <c r="I21" s="495"/>
      <c r="J21" s="492" t="s">
        <v>466</v>
      </c>
      <c r="K21" s="498">
        <v>39.4</v>
      </c>
      <c r="L21" s="498">
        <v>43.5</v>
      </c>
      <c r="M21" s="494">
        <f>SUM(L21/K21*100)</f>
        <v>110.40609137055839</v>
      </c>
      <c r="O21" s="498"/>
    </row>
    <row r="22" spans="8:15">
      <c r="H22" s="495" t="s">
        <v>468</v>
      </c>
      <c r="I22" s="495"/>
      <c r="J22" s="501" t="s">
        <v>183</v>
      </c>
      <c r="K22" s="232">
        <v>11714</v>
      </c>
      <c r="L22" s="497">
        <v>33459</v>
      </c>
      <c r="M22" s="494">
        <f>SUM(L22/K22*100)</f>
        <v>285.63257640430254</v>
      </c>
      <c r="O22" s="494"/>
    </row>
    <row r="23" spans="8:15">
      <c r="H23" s="502" t="s">
        <v>469</v>
      </c>
      <c r="I23" s="502"/>
      <c r="J23" s="503" t="s">
        <v>470</v>
      </c>
      <c r="K23" s="236">
        <v>32.6</v>
      </c>
      <c r="L23" s="504">
        <v>76.099999999999994</v>
      </c>
      <c r="M23" s="504">
        <f>SUM(L23/K23*100)</f>
        <v>233.43558282208585</v>
      </c>
      <c r="O23" s="494"/>
    </row>
    <row r="24" spans="8:15" ht="15">
      <c r="O24" s="507"/>
    </row>
    <row r="25" spans="8:15" ht="15">
      <c r="O25" s="507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20" sqref="H20"/>
    </sheetView>
  </sheetViews>
  <sheetFormatPr defaultRowHeight="12.75"/>
  <cols>
    <col min="1" max="1" width="3.28515625" style="42" customWidth="1"/>
    <col min="2" max="2" width="29.85546875" style="42" customWidth="1"/>
    <col min="3" max="4" width="9.42578125" style="42" bestFit="1" customWidth="1"/>
    <col min="5" max="5" width="9.42578125" style="42" customWidth="1"/>
    <col min="6" max="6" width="9.140625" style="42"/>
    <col min="7" max="7" width="10.42578125" style="42" customWidth="1"/>
    <col min="8" max="8" width="9.140625" style="42"/>
    <col min="9" max="9" width="9.85546875" style="42" customWidth="1"/>
    <col min="10" max="256" width="9.140625" style="42"/>
    <col min="257" max="257" width="3.28515625" style="42" customWidth="1"/>
    <col min="258" max="258" width="29.85546875" style="42" customWidth="1"/>
    <col min="259" max="260" width="9.42578125" style="42" bestFit="1" customWidth="1"/>
    <col min="261" max="261" width="9.42578125" style="42" customWidth="1"/>
    <col min="262" max="262" width="9.140625" style="42"/>
    <col min="263" max="263" width="10.42578125" style="42" customWidth="1"/>
    <col min="264" max="264" width="9.140625" style="42"/>
    <col min="265" max="265" width="9.85546875" style="42" customWidth="1"/>
    <col min="266" max="512" width="9.140625" style="42"/>
    <col min="513" max="513" width="3.28515625" style="42" customWidth="1"/>
    <col min="514" max="514" width="29.85546875" style="42" customWidth="1"/>
    <col min="515" max="516" width="9.42578125" style="42" bestFit="1" customWidth="1"/>
    <col min="517" max="517" width="9.42578125" style="42" customWidth="1"/>
    <col min="518" max="518" width="9.140625" style="42"/>
    <col min="519" max="519" width="10.42578125" style="42" customWidth="1"/>
    <col min="520" max="520" width="9.140625" style="42"/>
    <col min="521" max="521" width="9.85546875" style="42" customWidth="1"/>
    <col min="522" max="768" width="9.140625" style="42"/>
    <col min="769" max="769" width="3.28515625" style="42" customWidth="1"/>
    <col min="770" max="770" width="29.85546875" style="42" customWidth="1"/>
    <col min="771" max="772" width="9.42578125" style="42" bestFit="1" customWidth="1"/>
    <col min="773" max="773" width="9.42578125" style="42" customWidth="1"/>
    <col min="774" max="774" width="9.140625" style="42"/>
    <col min="775" max="775" width="10.42578125" style="42" customWidth="1"/>
    <col min="776" max="776" width="9.140625" style="42"/>
    <col min="777" max="777" width="9.85546875" style="42" customWidth="1"/>
    <col min="778" max="1024" width="9.140625" style="42"/>
    <col min="1025" max="1025" width="3.28515625" style="42" customWidth="1"/>
    <col min="1026" max="1026" width="29.85546875" style="42" customWidth="1"/>
    <col min="1027" max="1028" width="9.42578125" style="42" bestFit="1" customWidth="1"/>
    <col min="1029" max="1029" width="9.42578125" style="42" customWidth="1"/>
    <col min="1030" max="1030" width="9.140625" style="42"/>
    <col min="1031" max="1031" width="10.42578125" style="42" customWidth="1"/>
    <col min="1032" max="1032" width="9.140625" style="42"/>
    <col min="1033" max="1033" width="9.85546875" style="42" customWidth="1"/>
    <col min="1034" max="1280" width="9.140625" style="42"/>
    <col min="1281" max="1281" width="3.28515625" style="42" customWidth="1"/>
    <col min="1282" max="1282" width="29.85546875" style="42" customWidth="1"/>
    <col min="1283" max="1284" width="9.42578125" style="42" bestFit="1" customWidth="1"/>
    <col min="1285" max="1285" width="9.42578125" style="42" customWidth="1"/>
    <col min="1286" max="1286" width="9.140625" style="42"/>
    <col min="1287" max="1287" width="10.42578125" style="42" customWidth="1"/>
    <col min="1288" max="1288" width="9.140625" style="42"/>
    <col min="1289" max="1289" width="9.85546875" style="42" customWidth="1"/>
    <col min="1290" max="1536" width="9.140625" style="42"/>
    <col min="1537" max="1537" width="3.28515625" style="42" customWidth="1"/>
    <col min="1538" max="1538" width="29.85546875" style="42" customWidth="1"/>
    <col min="1539" max="1540" width="9.42578125" style="42" bestFit="1" customWidth="1"/>
    <col min="1541" max="1541" width="9.42578125" style="42" customWidth="1"/>
    <col min="1542" max="1542" width="9.140625" style="42"/>
    <col min="1543" max="1543" width="10.42578125" style="42" customWidth="1"/>
    <col min="1544" max="1544" width="9.140625" style="42"/>
    <col min="1545" max="1545" width="9.85546875" style="42" customWidth="1"/>
    <col min="1546" max="1792" width="9.140625" style="42"/>
    <col min="1793" max="1793" width="3.28515625" style="42" customWidth="1"/>
    <col min="1794" max="1794" width="29.85546875" style="42" customWidth="1"/>
    <col min="1795" max="1796" width="9.42578125" style="42" bestFit="1" customWidth="1"/>
    <col min="1797" max="1797" width="9.42578125" style="42" customWidth="1"/>
    <col min="1798" max="1798" width="9.140625" style="42"/>
    <col min="1799" max="1799" width="10.42578125" style="42" customWidth="1"/>
    <col min="1800" max="1800" width="9.140625" style="42"/>
    <col min="1801" max="1801" width="9.85546875" style="42" customWidth="1"/>
    <col min="1802" max="2048" width="9.140625" style="42"/>
    <col min="2049" max="2049" width="3.28515625" style="42" customWidth="1"/>
    <col min="2050" max="2050" width="29.85546875" style="42" customWidth="1"/>
    <col min="2051" max="2052" width="9.42578125" style="42" bestFit="1" customWidth="1"/>
    <col min="2053" max="2053" width="9.42578125" style="42" customWidth="1"/>
    <col min="2054" max="2054" width="9.140625" style="42"/>
    <col min="2055" max="2055" width="10.42578125" style="42" customWidth="1"/>
    <col min="2056" max="2056" width="9.140625" style="42"/>
    <col min="2057" max="2057" width="9.85546875" style="42" customWidth="1"/>
    <col min="2058" max="2304" width="9.140625" style="42"/>
    <col min="2305" max="2305" width="3.28515625" style="42" customWidth="1"/>
    <col min="2306" max="2306" width="29.85546875" style="42" customWidth="1"/>
    <col min="2307" max="2308" width="9.42578125" style="42" bestFit="1" customWidth="1"/>
    <col min="2309" max="2309" width="9.42578125" style="42" customWidth="1"/>
    <col min="2310" max="2310" width="9.140625" style="42"/>
    <col min="2311" max="2311" width="10.42578125" style="42" customWidth="1"/>
    <col min="2312" max="2312" width="9.140625" style="42"/>
    <col min="2313" max="2313" width="9.85546875" style="42" customWidth="1"/>
    <col min="2314" max="2560" width="9.140625" style="42"/>
    <col min="2561" max="2561" width="3.28515625" style="42" customWidth="1"/>
    <col min="2562" max="2562" width="29.85546875" style="42" customWidth="1"/>
    <col min="2563" max="2564" width="9.42578125" style="42" bestFit="1" customWidth="1"/>
    <col min="2565" max="2565" width="9.42578125" style="42" customWidth="1"/>
    <col min="2566" max="2566" width="9.140625" style="42"/>
    <col min="2567" max="2567" width="10.42578125" style="42" customWidth="1"/>
    <col min="2568" max="2568" width="9.140625" style="42"/>
    <col min="2569" max="2569" width="9.85546875" style="42" customWidth="1"/>
    <col min="2570" max="2816" width="9.140625" style="42"/>
    <col min="2817" max="2817" width="3.28515625" style="42" customWidth="1"/>
    <col min="2818" max="2818" width="29.85546875" style="42" customWidth="1"/>
    <col min="2819" max="2820" width="9.42578125" style="42" bestFit="1" customWidth="1"/>
    <col min="2821" max="2821" width="9.42578125" style="42" customWidth="1"/>
    <col min="2822" max="2822" width="9.140625" style="42"/>
    <col min="2823" max="2823" width="10.42578125" style="42" customWidth="1"/>
    <col min="2824" max="2824" width="9.140625" style="42"/>
    <col min="2825" max="2825" width="9.85546875" style="42" customWidth="1"/>
    <col min="2826" max="3072" width="9.140625" style="42"/>
    <col min="3073" max="3073" width="3.28515625" style="42" customWidth="1"/>
    <col min="3074" max="3074" width="29.85546875" style="42" customWidth="1"/>
    <col min="3075" max="3076" width="9.42578125" style="42" bestFit="1" customWidth="1"/>
    <col min="3077" max="3077" width="9.42578125" style="42" customWidth="1"/>
    <col min="3078" max="3078" width="9.140625" style="42"/>
    <col min="3079" max="3079" width="10.42578125" style="42" customWidth="1"/>
    <col min="3080" max="3080" width="9.140625" style="42"/>
    <col min="3081" max="3081" width="9.85546875" style="42" customWidth="1"/>
    <col min="3082" max="3328" width="9.140625" style="42"/>
    <col min="3329" max="3329" width="3.28515625" style="42" customWidth="1"/>
    <col min="3330" max="3330" width="29.85546875" style="42" customWidth="1"/>
    <col min="3331" max="3332" width="9.42578125" style="42" bestFit="1" customWidth="1"/>
    <col min="3333" max="3333" width="9.42578125" style="42" customWidth="1"/>
    <col min="3334" max="3334" width="9.140625" style="42"/>
    <col min="3335" max="3335" width="10.42578125" style="42" customWidth="1"/>
    <col min="3336" max="3336" width="9.140625" style="42"/>
    <col min="3337" max="3337" width="9.85546875" style="42" customWidth="1"/>
    <col min="3338" max="3584" width="9.140625" style="42"/>
    <col min="3585" max="3585" width="3.28515625" style="42" customWidth="1"/>
    <col min="3586" max="3586" width="29.85546875" style="42" customWidth="1"/>
    <col min="3587" max="3588" width="9.42578125" style="42" bestFit="1" customWidth="1"/>
    <col min="3589" max="3589" width="9.42578125" style="42" customWidth="1"/>
    <col min="3590" max="3590" width="9.140625" style="42"/>
    <col min="3591" max="3591" width="10.42578125" style="42" customWidth="1"/>
    <col min="3592" max="3592" width="9.140625" style="42"/>
    <col min="3593" max="3593" width="9.85546875" style="42" customWidth="1"/>
    <col min="3594" max="3840" width="9.140625" style="42"/>
    <col min="3841" max="3841" width="3.28515625" style="42" customWidth="1"/>
    <col min="3842" max="3842" width="29.85546875" style="42" customWidth="1"/>
    <col min="3843" max="3844" width="9.42578125" style="42" bestFit="1" customWidth="1"/>
    <col min="3845" max="3845" width="9.42578125" style="42" customWidth="1"/>
    <col min="3846" max="3846" width="9.140625" style="42"/>
    <col min="3847" max="3847" width="10.42578125" style="42" customWidth="1"/>
    <col min="3848" max="3848" width="9.140625" style="42"/>
    <col min="3849" max="3849" width="9.85546875" style="42" customWidth="1"/>
    <col min="3850" max="4096" width="9.140625" style="42"/>
    <col min="4097" max="4097" width="3.28515625" style="42" customWidth="1"/>
    <col min="4098" max="4098" width="29.85546875" style="42" customWidth="1"/>
    <col min="4099" max="4100" width="9.42578125" style="42" bestFit="1" customWidth="1"/>
    <col min="4101" max="4101" width="9.42578125" style="42" customWidth="1"/>
    <col min="4102" max="4102" width="9.140625" style="42"/>
    <col min="4103" max="4103" width="10.42578125" style="42" customWidth="1"/>
    <col min="4104" max="4104" width="9.140625" style="42"/>
    <col min="4105" max="4105" width="9.85546875" style="42" customWidth="1"/>
    <col min="4106" max="4352" width="9.140625" style="42"/>
    <col min="4353" max="4353" width="3.28515625" style="42" customWidth="1"/>
    <col min="4354" max="4354" width="29.85546875" style="42" customWidth="1"/>
    <col min="4355" max="4356" width="9.42578125" style="42" bestFit="1" customWidth="1"/>
    <col min="4357" max="4357" width="9.42578125" style="42" customWidth="1"/>
    <col min="4358" max="4358" width="9.140625" style="42"/>
    <col min="4359" max="4359" width="10.42578125" style="42" customWidth="1"/>
    <col min="4360" max="4360" width="9.140625" style="42"/>
    <col min="4361" max="4361" width="9.85546875" style="42" customWidth="1"/>
    <col min="4362" max="4608" width="9.140625" style="42"/>
    <col min="4609" max="4609" width="3.28515625" style="42" customWidth="1"/>
    <col min="4610" max="4610" width="29.85546875" style="42" customWidth="1"/>
    <col min="4611" max="4612" width="9.42578125" style="42" bestFit="1" customWidth="1"/>
    <col min="4613" max="4613" width="9.42578125" style="42" customWidth="1"/>
    <col min="4614" max="4614" width="9.140625" style="42"/>
    <col min="4615" max="4615" width="10.42578125" style="42" customWidth="1"/>
    <col min="4616" max="4616" width="9.140625" style="42"/>
    <col min="4617" max="4617" width="9.85546875" style="42" customWidth="1"/>
    <col min="4618" max="4864" width="9.140625" style="42"/>
    <col min="4865" max="4865" width="3.28515625" style="42" customWidth="1"/>
    <col min="4866" max="4866" width="29.85546875" style="42" customWidth="1"/>
    <col min="4867" max="4868" width="9.42578125" style="42" bestFit="1" customWidth="1"/>
    <col min="4869" max="4869" width="9.42578125" style="42" customWidth="1"/>
    <col min="4870" max="4870" width="9.140625" style="42"/>
    <col min="4871" max="4871" width="10.42578125" style="42" customWidth="1"/>
    <col min="4872" max="4872" width="9.140625" style="42"/>
    <col min="4873" max="4873" width="9.85546875" style="42" customWidth="1"/>
    <col min="4874" max="5120" width="9.140625" style="42"/>
    <col min="5121" max="5121" width="3.28515625" style="42" customWidth="1"/>
    <col min="5122" max="5122" width="29.85546875" style="42" customWidth="1"/>
    <col min="5123" max="5124" width="9.42578125" style="42" bestFit="1" customWidth="1"/>
    <col min="5125" max="5125" width="9.42578125" style="42" customWidth="1"/>
    <col min="5126" max="5126" width="9.140625" style="42"/>
    <col min="5127" max="5127" width="10.42578125" style="42" customWidth="1"/>
    <col min="5128" max="5128" width="9.140625" style="42"/>
    <col min="5129" max="5129" width="9.85546875" style="42" customWidth="1"/>
    <col min="5130" max="5376" width="9.140625" style="42"/>
    <col min="5377" max="5377" width="3.28515625" style="42" customWidth="1"/>
    <col min="5378" max="5378" width="29.85546875" style="42" customWidth="1"/>
    <col min="5379" max="5380" width="9.42578125" style="42" bestFit="1" customWidth="1"/>
    <col min="5381" max="5381" width="9.42578125" style="42" customWidth="1"/>
    <col min="5382" max="5382" width="9.140625" style="42"/>
    <col min="5383" max="5383" width="10.42578125" style="42" customWidth="1"/>
    <col min="5384" max="5384" width="9.140625" style="42"/>
    <col min="5385" max="5385" width="9.85546875" style="42" customWidth="1"/>
    <col min="5386" max="5632" width="9.140625" style="42"/>
    <col min="5633" max="5633" width="3.28515625" style="42" customWidth="1"/>
    <col min="5634" max="5634" width="29.85546875" style="42" customWidth="1"/>
    <col min="5635" max="5636" width="9.42578125" style="42" bestFit="1" customWidth="1"/>
    <col min="5637" max="5637" width="9.42578125" style="42" customWidth="1"/>
    <col min="5638" max="5638" width="9.140625" style="42"/>
    <col min="5639" max="5639" width="10.42578125" style="42" customWidth="1"/>
    <col min="5640" max="5640" width="9.140625" style="42"/>
    <col min="5641" max="5641" width="9.85546875" style="42" customWidth="1"/>
    <col min="5642" max="5888" width="9.140625" style="42"/>
    <col min="5889" max="5889" width="3.28515625" style="42" customWidth="1"/>
    <col min="5890" max="5890" width="29.85546875" style="42" customWidth="1"/>
    <col min="5891" max="5892" width="9.42578125" style="42" bestFit="1" customWidth="1"/>
    <col min="5893" max="5893" width="9.42578125" style="42" customWidth="1"/>
    <col min="5894" max="5894" width="9.140625" style="42"/>
    <col min="5895" max="5895" width="10.42578125" style="42" customWidth="1"/>
    <col min="5896" max="5896" width="9.140625" style="42"/>
    <col min="5897" max="5897" width="9.85546875" style="42" customWidth="1"/>
    <col min="5898" max="6144" width="9.140625" style="42"/>
    <col min="6145" max="6145" width="3.28515625" style="42" customWidth="1"/>
    <col min="6146" max="6146" width="29.85546875" style="42" customWidth="1"/>
    <col min="6147" max="6148" width="9.42578125" style="42" bestFit="1" customWidth="1"/>
    <col min="6149" max="6149" width="9.42578125" style="42" customWidth="1"/>
    <col min="6150" max="6150" width="9.140625" style="42"/>
    <col min="6151" max="6151" width="10.42578125" style="42" customWidth="1"/>
    <col min="6152" max="6152" width="9.140625" style="42"/>
    <col min="6153" max="6153" width="9.85546875" style="42" customWidth="1"/>
    <col min="6154" max="6400" width="9.140625" style="42"/>
    <col min="6401" max="6401" width="3.28515625" style="42" customWidth="1"/>
    <col min="6402" max="6402" width="29.85546875" style="42" customWidth="1"/>
    <col min="6403" max="6404" width="9.42578125" style="42" bestFit="1" customWidth="1"/>
    <col min="6405" max="6405" width="9.42578125" style="42" customWidth="1"/>
    <col min="6406" max="6406" width="9.140625" style="42"/>
    <col min="6407" max="6407" width="10.42578125" style="42" customWidth="1"/>
    <col min="6408" max="6408" width="9.140625" style="42"/>
    <col min="6409" max="6409" width="9.85546875" style="42" customWidth="1"/>
    <col min="6410" max="6656" width="9.140625" style="42"/>
    <col min="6657" max="6657" width="3.28515625" style="42" customWidth="1"/>
    <col min="6658" max="6658" width="29.85546875" style="42" customWidth="1"/>
    <col min="6659" max="6660" width="9.42578125" style="42" bestFit="1" customWidth="1"/>
    <col min="6661" max="6661" width="9.42578125" style="42" customWidth="1"/>
    <col min="6662" max="6662" width="9.140625" style="42"/>
    <col min="6663" max="6663" width="10.42578125" style="42" customWidth="1"/>
    <col min="6664" max="6664" width="9.140625" style="42"/>
    <col min="6665" max="6665" width="9.85546875" style="42" customWidth="1"/>
    <col min="6666" max="6912" width="9.140625" style="42"/>
    <col min="6913" max="6913" width="3.28515625" style="42" customWidth="1"/>
    <col min="6914" max="6914" width="29.85546875" style="42" customWidth="1"/>
    <col min="6915" max="6916" width="9.42578125" style="42" bestFit="1" customWidth="1"/>
    <col min="6917" max="6917" width="9.42578125" style="42" customWidth="1"/>
    <col min="6918" max="6918" width="9.140625" style="42"/>
    <col min="6919" max="6919" width="10.42578125" style="42" customWidth="1"/>
    <col min="6920" max="6920" width="9.140625" style="42"/>
    <col min="6921" max="6921" width="9.85546875" style="42" customWidth="1"/>
    <col min="6922" max="7168" width="9.140625" style="42"/>
    <col min="7169" max="7169" width="3.28515625" style="42" customWidth="1"/>
    <col min="7170" max="7170" width="29.85546875" style="42" customWidth="1"/>
    <col min="7171" max="7172" width="9.42578125" style="42" bestFit="1" customWidth="1"/>
    <col min="7173" max="7173" width="9.42578125" style="42" customWidth="1"/>
    <col min="7174" max="7174" width="9.140625" style="42"/>
    <col min="7175" max="7175" width="10.42578125" style="42" customWidth="1"/>
    <col min="7176" max="7176" width="9.140625" style="42"/>
    <col min="7177" max="7177" width="9.85546875" style="42" customWidth="1"/>
    <col min="7178" max="7424" width="9.140625" style="42"/>
    <col min="7425" max="7425" width="3.28515625" style="42" customWidth="1"/>
    <col min="7426" max="7426" width="29.85546875" style="42" customWidth="1"/>
    <col min="7427" max="7428" width="9.42578125" style="42" bestFit="1" customWidth="1"/>
    <col min="7429" max="7429" width="9.42578125" style="42" customWidth="1"/>
    <col min="7430" max="7430" width="9.140625" style="42"/>
    <col min="7431" max="7431" width="10.42578125" style="42" customWidth="1"/>
    <col min="7432" max="7432" width="9.140625" style="42"/>
    <col min="7433" max="7433" width="9.85546875" style="42" customWidth="1"/>
    <col min="7434" max="7680" width="9.140625" style="42"/>
    <col min="7681" max="7681" width="3.28515625" style="42" customWidth="1"/>
    <col min="7682" max="7682" width="29.85546875" style="42" customWidth="1"/>
    <col min="7683" max="7684" width="9.42578125" style="42" bestFit="1" customWidth="1"/>
    <col min="7685" max="7685" width="9.42578125" style="42" customWidth="1"/>
    <col min="7686" max="7686" width="9.140625" style="42"/>
    <col min="7687" max="7687" width="10.42578125" style="42" customWidth="1"/>
    <col min="7688" max="7688" width="9.140625" style="42"/>
    <col min="7689" max="7689" width="9.85546875" style="42" customWidth="1"/>
    <col min="7690" max="7936" width="9.140625" style="42"/>
    <col min="7937" max="7937" width="3.28515625" style="42" customWidth="1"/>
    <col min="7938" max="7938" width="29.85546875" style="42" customWidth="1"/>
    <col min="7939" max="7940" width="9.42578125" style="42" bestFit="1" customWidth="1"/>
    <col min="7941" max="7941" width="9.42578125" style="42" customWidth="1"/>
    <col min="7942" max="7942" width="9.140625" style="42"/>
    <col min="7943" max="7943" width="10.42578125" style="42" customWidth="1"/>
    <col min="7944" max="7944" width="9.140625" style="42"/>
    <col min="7945" max="7945" width="9.85546875" style="42" customWidth="1"/>
    <col min="7946" max="8192" width="9.140625" style="42"/>
    <col min="8193" max="8193" width="3.28515625" style="42" customWidth="1"/>
    <col min="8194" max="8194" width="29.85546875" style="42" customWidth="1"/>
    <col min="8195" max="8196" width="9.42578125" style="42" bestFit="1" customWidth="1"/>
    <col min="8197" max="8197" width="9.42578125" style="42" customWidth="1"/>
    <col min="8198" max="8198" width="9.140625" style="42"/>
    <col min="8199" max="8199" width="10.42578125" style="42" customWidth="1"/>
    <col min="8200" max="8200" width="9.140625" style="42"/>
    <col min="8201" max="8201" width="9.85546875" style="42" customWidth="1"/>
    <col min="8202" max="8448" width="9.140625" style="42"/>
    <col min="8449" max="8449" width="3.28515625" style="42" customWidth="1"/>
    <col min="8450" max="8450" width="29.85546875" style="42" customWidth="1"/>
    <col min="8451" max="8452" width="9.42578125" style="42" bestFit="1" customWidth="1"/>
    <col min="8453" max="8453" width="9.42578125" style="42" customWidth="1"/>
    <col min="8454" max="8454" width="9.140625" style="42"/>
    <col min="8455" max="8455" width="10.42578125" style="42" customWidth="1"/>
    <col min="8456" max="8456" width="9.140625" style="42"/>
    <col min="8457" max="8457" width="9.85546875" style="42" customWidth="1"/>
    <col min="8458" max="8704" width="9.140625" style="42"/>
    <col min="8705" max="8705" width="3.28515625" style="42" customWidth="1"/>
    <col min="8706" max="8706" width="29.85546875" style="42" customWidth="1"/>
    <col min="8707" max="8708" width="9.42578125" style="42" bestFit="1" customWidth="1"/>
    <col min="8709" max="8709" width="9.42578125" style="42" customWidth="1"/>
    <col min="8710" max="8710" width="9.140625" style="42"/>
    <col min="8711" max="8711" width="10.42578125" style="42" customWidth="1"/>
    <col min="8712" max="8712" width="9.140625" style="42"/>
    <col min="8713" max="8713" width="9.85546875" style="42" customWidth="1"/>
    <col min="8714" max="8960" width="9.140625" style="42"/>
    <col min="8961" max="8961" width="3.28515625" style="42" customWidth="1"/>
    <col min="8962" max="8962" width="29.85546875" style="42" customWidth="1"/>
    <col min="8963" max="8964" width="9.42578125" style="42" bestFit="1" customWidth="1"/>
    <col min="8965" max="8965" width="9.42578125" style="42" customWidth="1"/>
    <col min="8966" max="8966" width="9.140625" style="42"/>
    <col min="8967" max="8967" width="10.42578125" style="42" customWidth="1"/>
    <col min="8968" max="8968" width="9.140625" style="42"/>
    <col min="8969" max="8969" width="9.85546875" style="42" customWidth="1"/>
    <col min="8970" max="9216" width="9.140625" style="42"/>
    <col min="9217" max="9217" width="3.28515625" style="42" customWidth="1"/>
    <col min="9218" max="9218" width="29.85546875" style="42" customWidth="1"/>
    <col min="9219" max="9220" width="9.42578125" style="42" bestFit="1" customWidth="1"/>
    <col min="9221" max="9221" width="9.42578125" style="42" customWidth="1"/>
    <col min="9222" max="9222" width="9.140625" style="42"/>
    <col min="9223" max="9223" width="10.42578125" style="42" customWidth="1"/>
    <col min="9224" max="9224" width="9.140625" style="42"/>
    <col min="9225" max="9225" width="9.85546875" style="42" customWidth="1"/>
    <col min="9226" max="9472" width="9.140625" style="42"/>
    <col min="9473" max="9473" width="3.28515625" style="42" customWidth="1"/>
    <col min="9474" max="9474" width="29.85546875" style="42" customWidth="1"/>
    <col min="9475" max="9476" width="9.42578125" style="42" bestFit="1" customWidth="1"/>
    <col min="9477" max="9477" width="9.42578125" style="42" customWidth="1"/>
    <col min="9478" max="9478" width="9.140625" style="42"/>
    <col min="9479" max="9479" width="10.42578125" style="42" customWidth="1"/>
    <col min="9480" max="9480" width="9.140625" style="42"/>
    <col min="9481" max="9481" width="9.85546875" style="42" customWidth="1"/>
    <col min="9482" max="9728" width="9.140625" style="42"/>
    <col min="9729" max="9729" width="3.28515625" style="42" customWidth="1"/>
    <col min="9730" max="9730" width="29.85546875" style="42" customWidth="1"/>
    <col min="9731" max="9732" width="9.42578125" style="42" bestFit="1" customWidth="1"/>
    <col min="9733" max="9733" width="9.42578125" style="42" customWidth="1"/>
    <col min="9734" max="9734" width="9.140625" style="42"/>
    <col min="9735" max="9735" width="10.42578125" style="42" customWidth="1"/>
    <col min="9736" max="9736" width="9.140625" style="42"/>
    <col min="9737" max="9737" width="9.85546875" style="42" customWidth="1"/>
    <col min="9738" max="9984" width="9.140625" style="42"/>
    <col min="9985" max="9985" width="3.28515625" style="42" customWidth="1"/>
    <col min="9986" max="9986" width="29.85546875" style="42" customWidth="1"/>
    <col min="9987" max="9988" width="9.42578125" style="42" bestFit="1" customWidth="1"/>
    <col min="9989" max="9989" width="9.42578125" style="42" customWidth="1"/>
    <col min="9990" max="9990" width="9.140625" style="42"/>
    <col min="9991" max="9991" width="10.42578125" style="42" customWidth="1"/>
    <col min="9992" max="9992" width="9.140625" style="42"/>
    <col min="9993" max="9993" width="9.85546875" style="42" customWidth="1"/>
    <col min="9994" max="10240" width="9.140625" style="42"/>
    <col min="10241" max="10241" width="3.28515625" style="42" customWidth="1"/>
    <col min="10242" max="10242" width="29.85546875" style="42" customWidth="1"/>
    <col min="10243" max="10244" width="9.42578125" style="42" bestFit="1" customWidth="1"/>
    <col min="10245" max="10245" width="9.42578125" style="42" customWidth="1"/>
    <col min="10246" max="10246" width="9.140625" style="42"/>
    <col min="10247" max="10247" width="10.42578125" style="42" customWidth="1"/>
    <col min="10248" max="10248" width="9.140625" style="42"/>
    <col min="10249" max="10249" width="9.85546875" style="42" customWidth="1"/>
    <col min="10250" max="10496" width="9.140625" style="42"/>
    <col min="10497" max="10497" width="3.28515625" style="42" customWidth="1"/>
    <col min="10498" max="10498" width="29.85546875" style="42" customWidth="1"/>
    <col min="10499" max="10500" width="9.42578125" style="42" bestFit="1" customWidth="1"/>
    <col min="10501" max="10501" width="9.42578125" style="42" customWidth="1"/>
    <col min="10502" max="10502" width="9.140625" style="42"/>
    <col min="10503" max="10503" width="10.42578125" style="42" customWidth="1"/>
    <col min="10504" max="10504" width="9.140625" style="42"/>
    <col min="10505" max="10505" width="9.85546875" style="42" customWidth="1"/>
    <col min="10506" max="10752" width="9.140625" style="42"/>
    <col min="10753" max="10753" width="3.28515625" style="42" customWidth="1"/>
    <col min="10754" max="10754" width="29.85546875" style="42" customWidth="1"/>
    <col min="10755" max="10756" width="9.42578125" style="42" bestFit="1" customWidth="1"/>
    <col min="10757" max="10757" width="9.42578125" style="42" customWidth="1"/>
    <col min="10758" max="10758" width="9.140625" style="42"/>
    <col min="10759" max="10759" width="10.42578125" style="42" customWidth="1"/>
    <col min="10760" max="10760" width="9.140625" style="42"/>
    <col min="10761" max="10761" width="9.85546875" style="42" customWidth="1"/>
    <col min="10762" max="11008" width="9.140625" style="42"/>
    <col min="11009" max="11009" width="3.28515625" style="42" customWidth="1"/>
    <col min="11010" max="11010" width="29.85546875" style="42" customWidth="1"/>
    <col min="11011" max="11012" width="9.42578125" style="42" bestFit="1" customWidth="1"/>
    <col min="11013" max="11013" width="9.42578125" style="42" customWidth="1"/>
    <col min="11014" max="11014" width="9.140625" style="42"/>
    <col min="11015" max="11015" width="10.42578125" style="42" customWidth="1"/>
    <col min="11016" max="11016" width="9.140625" style="42"/>
    <col min="11017" max="11017" width="9.85546875" style="42" customWidth="1"/>
    <col min="11018" max="11264" width="9.140625" style="42"/>
    <col min="11265" max="11265" width="3.28515625" style="42" customWidth="1"/>
    <col min="11266" max="11266" width="29.85546875" style="42" customWidth="1"/>
    <col min="11267" max="11268" width="9.42578125" style="42" bestFit="1" customWidth="1"/>
    <col min="11269" max="11269" width="9.42578125" style="42" customWidth="1"/>
    <col min="11270" max="11270" width="9.140625" style="42"/>
    <col min="11271" max="11271" width="10.42578125" style="42" customWidth="1"/>
    <col min="11272" max="11272" width="9.140625" style="42"/>
    <col min="11273" max="11273" width="9.85546875" style="42" customWidth="1"/>
    <col min="11274" max="11520" width="9.140625" style="42"/>
    <col min="11521" max="11521" width="3.28515625" style="42" customWidth="1"/>
    <col min="11522" max="11522" width="29.85546875" style="42" customWidth="1"/>
    <col min="11523" max="11524" width="9.42578125" style="42" bestFit="1" customWidth="1"/>
    <col min="11525" max="11525" width="9.42578125" style="42" customWidth="1"/>
    <col min="11526" max="11526" width="9.140625" style="42"/>
    <col min="11527" max="11527" width="10.42578125" style="42" customWidth="1"/>
    <col min="11528" max="11528" width="9.140625" style="42"/>
    <col min="11529" max="11529" width="9.85546875" style="42" customWidth="1"/>
    <col min="11530" max="11776" width="9.140625" style="42"/>
    <col min="11777" max="11777" width="3.28515625" style="42" customWidth="1"/>
    <col min="11778" max="11778" width="29.85546875" style="42" customWidth="1"/>
    <col min="11779" max="11780" width="9.42578125" style="42" bestFit="1" customWidth="1"/>
    <col min="11781" max="11781" width="9.42578125" style="42" customWidth="1"/>
    <col min="11782" max="11782" width="9.140625" style="42"/>
    <col min="11783" max="11783" width="10.42578125" style="42" customWidth="1"/>
    <col min="11784" max="11784" width="9.140625" style="42"/>
    <col min="11785" max="11785" width="9.85546875" style="42" customWidth="1"/>
    <col min="11786" max="12032" width="9.140625" style="42"/>
    <col min="12033" max="12033" width="3.28515625" style="42" customWidth="1"/>
    <col min="12034" max="12034" width="29.85546875" style="42" customWidth="1"/>
    <col min="12035" max="12036" width="9.42578125" style="42" bestFit="1" customWidth="1"/>
    <col min="12037" max="12037" width="9.42578125" style="42" customWidth="1"/>
    <col min="12038" max="12038" width="9.140625" style="42"/>
    <col min="12039" max="12039" width="10.42578125" style="42" customWidth="1"/>
    <col min="12040" max="12040" width="9.140625" style="42"/>
    <col min="12041" max="12041" width="9.85546875" style="42" customWidth="1"/>
    <col min="12042" max="12288" width="9.140625" style="42"/>
    <col min="12289" max="12289" width="3.28515625" style="42" customWidth="1"/>
    <col min="12290" max="12290" width="29.85546875" style="42" customWidth="1"/>
    <col min="12291" max="12292" width="9.42578125" style="42" bestFit="1" customWidth="1"/>
    <col min="12293" max="12293" width="9.42578125" style="42" customWidth="1"/>
    <col min="12294" max="12294" width="9.140625" style="42"/>
    <col min="12295" max="12295" width="10.42578125" style="42" customWidth="1"/>
    <col min="12296" max="12296" width="9.140625" style="42"/>
    <col min="12297" max="12297" width="9.85546875" style="42" customWidth="1"/>
    <col min="12298" max="12544" width="9.140625" style="42"/>
    <col min="12545" max="12545" width="3.28515625" style="42" customWidth="1"/>
    <col min="12546" max="12546" width="29.85546875" style="42" customWidth="1"/>
    <col min="12547" max="12548" width="9.42578125" style="42" bestFit="1" customWidth="1"/>
    <col min="12549" max="12549" width="9.42578125" style="42" customWidth="1"/>
    <col min="12550" max="12550" width="9.140625" style="42"/>
    <col min="12551" max="12551" width="10.42578125" style="42" customWidth="1"/>
    <col min="12552" max="12552" width="9.140625" style="42"/>
    <col min="12553" max="12553" width="9.85546875" style="42" customWidth="1"/>
    <col min="12554" max="12800" width="9.140625" style="42"/>
    <col min="12801" max="12801" width="3.28515625" style="42" customWidth="1"/>
    <col min="12802" max="12802" width="29.85546875" style="42" customWidth="1"/>
    <col min="12803" max="12804" width="9.42578125" style="42" bestFit="1" customWidth="1"/>
    <col min="12805" max="12805" width="9.42578125" style="42" customWidth="1"/>
    <col min="12806" max="12806" width="9.140625" style="42"/>
    <col min="12807" max="12807" width="10.42578125" style="42" customWidth="1"/>
    <col min="12808" max="12808" width="9.140625" style="42"/>
    <col min="12809" max="12809" width="9.85546875" style="42" customWidth="1"/>
    <col min="12810" max="13056" width="9.140625" style="42"/>
    <col min="13057" max="13057" width="3.28515625" style="42" customWidth="1"/>
    <col min="13058" max="13058" width="29.85546875" style="42" customWidth="1"/>
    <col min="13059" max="13060" width="9.42578125" style="42" bestFit="1" customWidth="1"/>
    <col min="13061" max="13061" width="9.42578125" style="42" customWidth="1"/>
    <col min="13062" max="13062" width="9.140625" style="42"/>
    <col min="13063" max="13063" width="10.42578125" style="42" customWidth="1"/>
    <col min="13064" max="13064" width="9.140625" style="42"/>
    <col min="13065" max="13065" width="9.85546875" style="42" customWidth="1"/>
    <col min="13066" max="13312" width="9.140625" style="42"/>
    <col min="13313" max="13313" width="3.28515625" style="42" customWidth="1"/>
    <col min="13314" max="13314" width="29.85546875" style="42" customWidth="1"/>
    <col min="13315" max="13316" width="9.42578125" style="42" bestFit="1" customWidth="1"/>
    <col min="13317" max="13317" width="9.42578125" style="42" customWidth="1"/>
    <col min="13318" max="13318" width="9.140625" style="42"/>
    <col min="13319" max="13319" width="10.42578125" style="42" customWidth="1"/>
    <col min="13320" max="13320" width="9.140625" style="42"/>
    <col min="13321" max="13321" width="9.85546875" style="42" customWidth="1"/>
    <col min="13322" max="13568" width="9.140625" style="42"/>
    <col min="13569" max="13569" width="3.28515625" style="42" customWidth="1"/>
    <col min="13570" max="13570" width="29.85546875" style="42" customWidth="1"/>
    <col min="13571" max="13572" width="9.42578125" style="42" bestFit="1" customWidth="1"/>
    <col min="13573" max="13573" width="9.42578125" style="42" customWidth="1"/>
    <col min="13574" max="13574" width="9.140625" style="42"/>
    <col min="13575" max="13575" width="10.42578125" style="42" customWidth="1"/>
    <col min="13576" max="13576" width="9.140625" style="42"/>
    <col min="13577" max="13577" width="9.85546875" style="42" customWidth="1"/>
    <col min="13578" max="13824" width="9.140625" style="42"/>
    <col min="13825" max="13825" width="3.28515625" style="42" customWidth="1"/>
    <col min="13826" max="13826" width="29.85546875" style="42" customWidth="1"/>
    <col min="13827" max="13828" width="9.42578125" style="42" bestFit="1" customWidth="1"/>
    <col min="13829" max="13829" width="9.42578125" style="42" customWidth="1"/>
    <col min="13830" max="13830" width="9.140625" style="42"/>
    <col min="13831" max="13831" width="10.42578125" style="42" customWidth="1"/>
    <col min="13832" max="13832" width="9.140625" style="42"/>
    <col min="13833" max="13833" width="9.85546875" style="42" customWidth="1"/>
    <col min="13834" max="14080" width="9.140625" style="42"/>
    <col min="14081" max="14081" width="3.28515625" style="42" customWidth="1"/>
    <col min="14082" max="14082" width="29.85546875" style="42" customWidth="1"/>
    <col min="14083" max="14084" width="9.42578125" style="42" bestFit="1" customWidth="1"/>
    <col min="14085" max="14085" width="9.42578125" style="42" customWidth="1"/>
    <col min="14086" max="14086" width="9.140625" style="42"/>
    <col min="14087" max="14087" width="10.42578125" style="42" customWidth="1"/>
    <col min="14088" max="14088" width="9.140625" style="42"/>
    <col min="14089" max="14089" width="9.85546875" style="42" customWidth="1"/>
    <col min="14090" max="14336" width="9.140625" style="42"/>
    <col min="14337" max="14337" width="3.28515625" style="42" customWidth="1"/>
    <col min="14338" max="14338" width="29.85546875" style="42" customWidth="1"/>
    <col min="14339" max="14340" width="9.42578125" style="42" bestFit="1" customWidth="1"/>
    <col min="14341" max="14341" width="9.42578125" style="42" customWidth="1"/>
    <col min="14342" max="14342" width="9.140625" style="42"/>
    <col min="14343" max="14343" width="10.42578125" style="42" customWidth="1"/>
    <col min="14344" max="14344" width="9.140625" style="42"/>
    <col min="14345" max="14345" width="9.85546875" style="42" customWidth="1"/>
    <col min="14346" max="14592" width="9.140625" style="42"/>
    <col min="14593" max="14593" width="3.28515625" style="42" customWidth="1"/>
    <col min="14594" max="14594" width="29.85546875" style="42" customWidth="1"/>
    <col min="14595" max="14596" width="9.42578125" style="42" bestFit="1" customWidth="1"/>
    <col min="14597" max="14597" width="9.42578125" style="42" customWidth="1"/>
    <col min="14598" max="14598" width="9.140625" style="42"/>
    <col min="14599" max="14599" width="10.42578125" style="42" customWidth="1"/>
    <col min="14600" max="14600" width="9.140625" style="42"/>
    <col min="14601" max="14601" width="9.85546875" style="42" customWidth="1"/>
    <col min="14602" max="14848" width="9.140625" style="42"/>
    <col min="14849" max="14849" width="3.28515625" style="42" customWidth="1"/>
    <col min="14850" max="14850" width="29.85546875" style="42" customWidth="1"/>
    <col min="14851" max="14852" width="9.42578125" style="42" bestFit="1" customWidth="1"/>
    <col min="14853" max="14853" width="9.42578125" style="42" customWidth="1"/>
    <col min="14854" max="14854" width="9.140625" style="42"/>
    <col min="14855" max="14855" width="10.42578125" style="42" customWidth="1"/>
    <col min="14856" max="14856" width="9.140625" style="42"/>
    <col min="14857" max="14857" width="9.85546875" style="42" customWidth="1"/>
    <col min="14858" max="15104" width="9.140625" style="42"/>
    <col min="15105" max="15105" width="3.28515625" style="42" customWidth="1"/>
    <col min="15106" max="15106" width="29.85546875" style="42" customWidth="1"/>
    <col min="15107" max="15108" width="9.42578125" style="42" bestFit="1" customWidth="1"/>
    <col min="15109" max="15109" width="9.42578125" style="42" customWidth="1"/>
    <col min="15110" max="15110" width="9.140625" style="42"/>
    <col min="15111" max="15111" width="10.42578125" style="42" customWidth="1"/>
    <col min="15112" max="15112" width="9.140625" style="42"/>
    <col min="15113" max="15113" width="9.85546875" style="42" customWidth="1"/>
    <col min="15114" max="15360" width="9.140625" style="42"/>
    <col min="15361" max="15361" width="3.28515625" style="42" customWidth="1"/>
    <col min="15362" max="15362" width="29.85546875" style="42" customWidth="1"/>
    <col min="15363" max="15364" width="9.42578125" style="42" bestFit="1" customWidth="1"/>
    <col min="15365" max="15365" width="9.42578125" style="42" customWidth="1"/>
    <col min="15366" max="15366" width="9.140625" style="42"/>
    <col min="15367" max="15367" width="10.42578125" style="42" customWidth="1"/>
    <col min="15368" max="15368" width="9.140625" style="42"/>
    <col min="15369" max="15369" width="9.85546875" style="42" customWidth="1"/>
    <col min="15370" max="15616" width="9.140625" style="42"/>
    <col min="15617" max="15617" width="3.28515625" style="42" customWidth="1"/>
    <col min="15618" max="15618" width="29.85546875" style="42" customWidth="1"/>
    <col min="15619" max="15620" width="9.42578125" style="42" bestFit="1" customWidth="1"/>
    <col min="15621" max="15621" width="9.42578125" style="42" customWidth="1"/>
    <col min="15622" max="15622" width="9.140625" style="42"/>
    <col min="15623" max="15623" width="10.42578125" style="42" customWidth="1"/>
    <col min="15624" max="15624" width="9.140625" style="42"/>
    <col min="15625" max="15625" width="9.85546875" style="42" customWidth="1"/>
    <col min="15626" max="15872" width="9.140625" style="42"/>
    <col min="15873" max="15873" width="3.28515625" style="42" customWidth="1"/>
    <col min="15874" max="15874" width="29.85546875" style="42" customWidth="1"/>
    <col min="15875" max="15876" width="9.42578125" style="42" bestFit="1" customWidth="1"/>
    <col min="15877" max="15877" width="9.42578125" style="42" customWidth="1"/>
    <col min="15878" max="15878" width="9.140625" style="42"/>
    <col min="15879" max="15879" width="10.42578125" style="42" customWidth="1"/>
    <col min="15880" max="15880" width="9.140625" style="42"/>
    <col min="15881" max="15881" width="9.85546875" style="42" customWidth="1"/>
    <col min="15882" max="16128" width="9.140625" style="42"/>
    <col min="16129" max="16129" width="3.28515625" style="42" customWidth="1"/>
    <col min="16130" max="16130" width="29.85546875" style="42" customWidth="1"/>
    <col min="16131" max="16132" width="9.42578125" style="42" bestFit="1" customWidth="1"/>
    <col min="16133" max="16133" width="9.42578125" style="42" customWidth="1"/>
    <col min="16134" max="16134" width="9.140625" style="42"/>
    <col min="16135" max="16135" width="10.42578125" style="42" customWidth="1"/>
    <col min="16136" max="16136" width="9.140625" style="42"/>
    <col min="16137" max="16137" width="9.85546875" style="42" customWidth="1"/>
    <col min="16138" max="16384" width="9.140625" style="42"/>
  </cols>
  <sheetData>
    <row r="1" spans="1:9">
      <c r="B1" s="508" t="s">
        <v>471</v>
      </c>
      <c r="C1" s="508"/>
      <c r="D1" s="508"/>
      <c r="E1" s="508"/>
    </row>
    <row r="2" spans="1:9" ht="15">
      <c r="B2" s="509">
        <v>41981</v>
      </c>
      <c r="C2" s="482"/>
      <c r="D2" s="510"/>
      <c r="E2" s="510"/>
    </row>
    <row r="3" spans="1:9">
      <c r="A3" s="511"/>
      <c r="B3" s="509"/>
      <c r="C3" s="512"/>
      <c r="D3" s="512"/>
      <c r="E3" s="513" t="s">
        <v>472</v>
      </c>
    </row>
    <row r="4" spans="1:9" ht="24">
      <c r="A4" s="514" t="s">
        <v>473</v>
      </c>
      <c r="B4" s="514"/>
      <c r="C4" s="515">
        <v>2013</v>
      </c>
      <c r="D4" s="515">
        <v>2014</v>
      </c>
      <c r="E4" s="516" t="s">
        <v>443</v>
      </c>
      <c r="F4" s="2"/>
    </row>
    <row r="5" spans="1:9" ht="15">
      <c r="A5" s="324" t="s">
        <v>474</v>
      </c>
      <c r="B5" s="324"/>
      <c r="C5" s="517">
        <f>SUM(C6+C9+C13)</f>
        <v>3393809.6</v>
      </c>
      <c r="D5" s="517">
        <f>SUM(D6+D9+D13)</f>
        <v>4502544.8</v>
      </c>
      <c r="E5" s="49">
        <f>D5/C5*100</f>
        <v>132.66934008319146</v>
      </c>
      <c r="G5" s="518"/>
      <c r="I5" s="519"/>
    </row>
    <row r="6" spans="1:9" ht="15">
      <c r="A6" s="520" t="s">
        <v>475</v>
      </c>
      <c r="B6" s="520"/>
      <c r="C6" s="517">
        <f>C7+C8</f>
        <v>957907.9</v>
      </c>
      <c r="D6" s="517">
        <f>D7+D8</f>
        <v>1943343.4</v>
      </c>
      <c r="E6" s="49">
        <f>(D6/C6)*100</f>
        <v>202.87372094958189</v>
      </c>
      <c r="G6" s="518"/>
      <c r="I6" s="521"/>
    </row>
    <row r="7" spans="1:9" ht="15">
      <c r="A7" s="522" t="s">
        <v>476</v>
      </c>
      <c r="B7" s="522"/>
      <c r="C7" s="517">
        <v>209747.9</v>
      </c>
      <c r="D7" s="517">
        <v>259593.4</v>
      </c>
      <c r="E7" s="49">
        <f>(D7/C7)*100</f>
        <v>123.76448107466153</v>
      </c>
      <c r="G7" s="523"/>
      <c r="I7" s="521"/>
    </row>
    <row r="8" spans="1:9" ht="15">
      <c r="A8" s="522" t="s">
        <v>477</v>
      </c>
      <c r="B8" s="524"/>
      <c r="C8" s="517">
        <v>748160</v>
      </c>
      <c r="D8" s="517">
        <v>1683750</v>
      </c>
      <c r="E8" s="49">
        <f>(D8/C8)*100</f>
        <v>225.052127887083</v>
      </c>
      <c r="G8" s="525"/>
      <c r="I8" s="521"/>
    </row>
    <row r="9" spans="1:9" ht="15">
      <c r="A9" s="520" t="s">
        <v>478</v>
      </c>
      <c r="B9" s="520"/>
      <c r="C9" s="517">
        <f>C10+C11+C12</f>
        <v>749590.9</v>
      </c>
      <c r="D9" s="517">
        <f>D10+D11+D12</f>
        <v>906680.89999999991</v>
      </c>
      <c r="E9" s="49">
        <f t="shared" ref="E9:E15" si="0">(D9/C9)*100</f>
        <v>120.95676454983644</v>
      </c>
      <c r="G9" s="525"/>
      <c r="I9" s="521"/>
    </row>
    <row r="10" spans="1:9" ht="15">
      <c r="A10" s="526" t="s">
        <v>479</v>
      </c>
      <c r="B10" s="526"/>
      <c r="C10" s="517">
        <v>564370.9</v>
      </c>
      <c r="D10" s="527">
        <v>595526.69999999995</v>
      </c>
      <c r="E10" s="49">
        <f t="shared" si="0"/>
        <v>105.52044763470263</v>
      </c>
      <c r="G10" s="523"/>
      <c r="I10" s="521"/>
    </row>
    <row r="11" spans="1:9" ht="15">
      <c r="A11" s="528" t="s">
        <v>480</v>
      </c>
      <c r="B11" s="528"/>
      <c r="C11" s="517">
        <v>10380.1</v>
      </c>
      <c r="D11" s="517">
        <v>10345.200000000001</v>
      </c>
      <c r="E11" s="49">
        <f>(D11/C11)*100</f>
        <v>99.663779732372532</v>
      </c>
      <c r="G11" s="523"/>
      <c r="H11" s="529"/>
      <c r="I11" s="521"/>
    </row>
    <row r="12" spans="1:9" ht="15">
      <c r="A12" s="530"/>
      <c r="B12" s="530" t="s">
        <v>481</v>
      </c>
      <c r="C12" s="517">
        <v>174839.9</v>
      </c>
      <c r="D12" s="527">
        <v>300809</v>
      </c>
      <c r="E12" s="49">
        <f>(D12/C12)*100</f>
        <v>172.04825671943306</v>
      </c>
      <c r="G12" s="523"/>
      <c r="H12" s="529"/>
      <c r="I12" s="521"/>
    </row>
    <row r="13" spans="1:9" ht="15">
      <c r="A13" s="520" t="s">
        <v>482</v>
      </c>
      <c r="B13" s="520"/>
      <c r="C13" s="517">
        <f>C14+C15</f>
        <v>1686310.8</v>
      </c>
      <c r="D13" s="517">
        <f>D14+D15</f>
        <v>1652520.5</v>
      </c>
      <c r="E13" s="49">
        <f t="shared" si="0"/>
        <v>97.996199751552311</v>
      </c>
      <c r="G13" s="525"/>
      <c r="I13" s="519"/>
    </row>
    <row r="14" spans="1:9" ht="24">
      <c r="A14" s="531"/>
      <c r="B14" s="532" t="s">
        <v>483</v>
      </c>
      <c r="C14" s="517">
        <v>1343644.8</v>
      </c>
      <c r="D14" s="517">
        <v>1320999</v>
      </c>
      <c r="E14" s="49">
        <f t="shared" si="0"/>
        <v>98.314599215506945</v>
      </c>
      <c r="G14" s="523"/>
      <c r="I14" s="519"/>
    </row>
    <row r="15" spans="1:9" ht="15">
      <c r="A15" s="533" t="s">
        <v>484</v>
      </c>
      <c r="B15" s="533"/>
      <c r="C15" s="534">
        <v>342666</v>
      </c>
      <c r="D15" s="534">
        <v>331521.5</v>
      </c>
      <c r="E15" s="53">
        <f t="shared" si="0"/>
        <v>96.747707680365139</v>
      </c>
      <c r="G15" s="523"/>
      <c r="I15" s="521"/>
    </row>
    <row r="16" spans="1:9">
      <c r="B16" s="535"/>
      <c r="C16" s="517"/>
      <c r="D16" s="535"/>
    </row>
    <row r="17" spans="2:4">
      <c r="B17" s="535"/>
      <c r="C17" s="535"/>
      <c r="D17" s="535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V18" sqref="V18"/>
    </sheetView>
  </sheetViews>
  <sheetFormatPr defaultRowHeight="12.75"/>
  <cols>
    <col min="1" max="1" width="13.28515625" style="537" customWidth="1"/>
    <col min="2" max="2" width="6.7109375" style="576" customWidth="1"/>
    <col min="3" max="3" width="7.28515625" style="576" customWidth="1"/>
    <col min="4" max="4" width="4.42578125" style="576" customWidth="1"/>
    <col min="5" max="5" width="4.28515625" style="576" customWidth="1"/>
    <col min="6" max="6" width="8.42578125" style="577" customWidth="1"/>
    <col min="7" max="20" width="3.7109375" style="576" customWidth="1"/>
    <col min="21" max="256" width="9.140625" style="537"/>
    <col min="257" max="257" width="13.28515625" style="537" customWidth="1"/>
    <col min="258" max="258" width="6.7109375" style="537" customWidth="1"/>
    <col min="259" max="259" width="7.28515625" style="537" customWidth="1"/>
    <col min="260" max="260" width="4.42578125" style="537" customWidth="1"/>
    <col min="261" max="261" width="4.28515625" style="537" customWidth="1"/>
    <col min="262" max="262" width="8.42578125" style="537" customWidth="1"/>
    <col min="263" max="276" width="3.7109375" style="537" customWidth="1"/>
    <col min="277" max="512" width="9.140625" style="537"/>
    <col min="513" max="513" width="13.28515625" style="537" customWidth="1"/>
    <col min="514" max="514" width="6.7109375" style="537" customWidth="1"/>
    <col min="515" max="515" width="7.28515625" style="537" customWidth="1"/>
    <col min="516" max="516" width="4.42578125" style="537" customWidth="1"/>
    <col min="517" max="517" width="4.28515625" style="537" customWidth="1"/>
    <col min="518" max="518" width="8.42578125" style="537" customWidth="1"/>
    <col min="519" max="532" width="3.7109375" style="537" customWidth="1"/>
    <col min="533" max="768" width="9.140625" style="537"/>
    <col min="769" max="769" width="13.28515625" style="537" customWidth="1"/>
    <col min="770" max="770" width="6.7109375" style="537" customWidth="1"/>
    <col min="771" max="771" width="7.28515625" style="537" customWidth="1"/>
    <col min="772" max="772" width="4.42578125" style="537" customWidth="1"/>
    <col min="773" max="773" width="4.28515625" style="537" customWidth="1"/>
    <col min="774" max="774" width="8.42578125" style="537" customWidth="1"/>
    <col min="775" max="788" width="3.7109375" style="537" customWidth="1"/>
    <col min="789" max="1024" width="9.140625" style="537"/>
    <col min="1025" max="1025" width="13.28515625" style="537" customWidth="1"/>
    <col min="1026" max="1026" width="6.7109375" style="537" customWidth="1"/>
    <col min="1027" max="1027" width="7.28515625" style="537" customWidth="1"/>
    <col min="1028" max="1028" width="4.42578125" style="537" customWidth="1"/>
    <col min="1029" max="1029" width="4.28515625" style="537" customWidth="1"/>
    <col min="1030" max="1030" width="8.42578125" style="537" customWidth="1"/>
    <col min="1031" max="1044" width="3.7109375" style="537" customWidth="1"/>
    <col min="1045" max="1280" width="9.140625" style="537"/>
    <col min="1281" max="1281" width="13.28515625" style="537" customWidth="1"/>
    <col min="1282" max="1282" width="6.7109375" style="537" customWidth="1"/>
    <col min="1283" max="1283" width="7.28515625" style="537" customWidth="1"/>
    <col min="1284" max="1284" width="4.42578125" style="537" customWidth="1"/>
    <col min="1285" max="1285" width="4.28515625" style="537" customWidth="1"/>
    <col min="1286" max="1286" width="8.42578125" style="537" customWidth="1"/>
    <col min="1287" max="1300" width="3.7109375" style="537" customWidth="1"/>
    <col min="1301" max="1536" width="9.140625" style="537"/>
    <col min="1537" max="1537" width="13.28515625" style="537" customWidth="1"/>
    <col min="1538" max="1538" width="6.7109375" style="537" customWidth="1"/>
    <col min="1539" max="1539" width="7.28515625" style="537" customWidth="1"/>
    <col min="1540" max="1540" width="4.42578125" style="537" customWidth="1"/>
    <col min="1541" max="1541" width="4.28515625" style="537" customWidth="1"/>
    <col min="1542" max="1542" width="8.42578125" style="537" customWidth="1"/>
    <col min="1543" max="1556" width="3.7109375" style="537" customWidth="1"/>
    <col min="1557" max="1792" width="9.140625" style="537"/>
    <col min="1793" max="1793" width="13.28515625" style="537" customWidth="1"/>
    <col min="1794" max="1794" width="6.7109375" style="537" customWidth="1"/>
    <col min="1795" max="1795" width="7.28515625" style="537" customWidth="1"/>
    <col min="1796" max="1796" width="4.42578125" style="537" customWidth="1"/>
    <col min="1797" max="1797" width="4.28515625" style="537" customWidth="1"/>
    <col min="1798" max="1798" width="8.42578125" style="537" customWidth="1"/>
    <col min="1799" max="1812" width="3.7109375" style="537" customWidth="1"/>
    <col min="1813" max="2048" width="9.140625" style="537"/>
    <col min="2049" max="2049" width="13.28515625" style="537" customWidth="1"/>
    <col min="2050" max="2050" width="6.7109375" style="537" customWidth="1"/>
    <col min="2051" max="2051" width="7.28515625" style="537" customWidth="1"/>
    <col min="2052" max="2052" width="4.42578125" style="537" customWidth="1"/>
    <col min="2053" max="2053" width="4.28515625" style="537" customWidth="1"/>
    <col min="2054" max="2054" width="8.42578125" style="537" customWidth="1"/>
    <col min="2055" max="2068" width="3.7109375" style="537" customWidth="1"/>
    <col min="2069" max="2304" width="9.140625" style="537"/>
    <col min="2305" max="2305" width="13.28515625" style="537" customWidth="1"/>
    <col min="2306" max="2306" width="6.7109375" style="537" customWidth="1"/>
    <col min="2307" max="2307" width="7.28515625" style="537" customWidth="1"/>
    <col min="2308" max="2308" width="4.42578125" style="537" customWidth="1"/>
    <col min="2309" max="2309" width="4.28515625" style="537" customWidth="1"/>
    <col min="2310" max="2310" width="8.42578125" style="537" customWidth="1"/>
    <col min="2311" max="2324" width="3.7109375" style="537" customWidth="1"/>
    <col min="2325" max="2560" width="9.140625" style="537"/>
    <col min="2561" max="2561" width="13.28515625" style="537" customWidth="1"/>
    <col min="2562" max="2562" width="6.7109375" style="537" customWidth="1"/>
    <col min="2563" max="2563" width="7.28515625" style="537" customWidth="1"/>
    <col min="2564" max="2564" width="4.42578125" style="537" customWidth="1"/>
    <col min="2565" max="2565" width="4.28515625" style="537" customWidth="1"/>
    <col min="2566" max="2566" width="8.42578125" style="537" customWidth="1"/>
    <col min="2567" max="2580" width="3.7109375" style="537" customWidth="1"/>
    <col min="2581" max="2816" width="9.140625" style="537"/>
    <col min="2817" max="2817" width="13.28515625" style="537" customWidth="1"/>
    <col min="2818" max="2818" width="6.7109375" style="537" customWidth="1"/>
    <col min="2819" max="2819" width="7.28515625" style="537" customWidth="1"/>
    <col min="2820" max="2820" width="4.42578125" style="537" customWidth="1"/>
    <col min="2821" max="2821" width="4.28515625" style="537" customWidth="1"/>
    <col min="2822" max="2822" width="8.42578125" style="537" customWidth="1"/>
    <col min="2823" max="2836" width="3.7109375" style="537" customWidth="1"/>
    <col min="2837" max="3072" width="9.140625" style="537"/>
    <col min="3073" max="3073" width="13.28515625" style="537" customWidth="1"/>
    <col min="3074" max="3074" width="6.7109375" style="537" customWidth="1"/>
    <col min="3075" max="3075" width="7.28515625" style="537" customWidth="1"/>
    <col min="3076" max="3076" width="4.42578125" style="537" customWidth="1"/>
    <col min="3077" max="3077" width="4.28515625" style="537" customWidth="1"/>
    <col min="3078" max="3078" width="8.42578125" style="537" customWidth="1"/>
    <col min="3079" max="3092" width="3.7109375" style="537" customWidth="1"/>
    <col min="3093" max="3328" width="9.140625" style="537"/>
    <col min="3329" max="3329" width="13.28515625" style="537" customWidth="1"/>
    <col min="3330" max="3330" width="6.7109375" style="537" customWidth="1"/>
    <col min="3331" max="3331" width="7.28515625" style="537" customWidth="1"/>
    <col min="3332" max="3332" width="4.42578125" style="537" customWidth="1"/>
    <col min="3333" max="3333" width="4.28515625" style="537" customWidth="1"/>
    <col min="3334" max="3334" width="8.42578125" style="537" customWidth="1"/>
    <col min="3335" max="3348" width="3.7109375" style="537" customWidth="1"/>
    <col min="3349" max="3584" width="9.140625" style="537"/>
    <col min="3585" max="3585" width="13.28515625" style="537" customWidth="1"/>
    <col min="3586" max="3586" width="6.7109375" style="537" customWidth="1"/>
    <col min="3587" max="3587" width="7.28515625" style="537" customWidth="1"/>
    <col min="3588" max="3588" width="4.42578125" style="537" customWidth="1"/>
    <col min="3589" max="3589" width="4.28515625" style="537" customWidth="1"/>
    <col min="3590" max="3590" width="8.42578125" style="537" customWidth="1"/>
    <col min="3591" max="3604" width="3.7109375" style="537" customWidth="1"/>
    <col min="3605" max="3840" width="9.140625" style="537"/>
    <col min="3841" max="3841" width="13.28515625" style="537" customWidth="1"/>
    <col min="3842" max="3842" width="6.7109375" style="537" customWidth="1"/>
    <col min="3843" max="3843" width="7.28515625" style="537" customWidth="1"/>
    <col min="3844" max="3844" width="4.42578125" style="537" customWidth="1"/>
    <col min="3845" max="3845" width="4.28515625" style="537" customWidth="1"/>
    <col min="3846" max="3846" width="8.42578125" style="537" customWidth="1"/>
    <col min="3847" max="3860" width="3.7109375" style="537" customWidth="1"/>
    <col min="3861" max="4096" width="9.140625" style="537"/>
    <col min="4097" max="4097" width="13.28515625" style="537" customWidth="1"/>
    <col min="4098" max="4098" width="6.7109375" style="537" customWidth="1"/>
    <col min="4099" max="4099" width="7.28515625" style="537" customWidth="1"/>
    <col min="4100" max="4100" width="4.42578125" style="537" customWidth="1"/>
    <col min="4101" max="4101" width="4.28515625" style="537" customWidth="1"/>
    <col min="4102" max="4102" width="8.42578125" style="537" customWidth="1"/>
    <col min="4103" max="4116" width="3.7109375" style="537" customWidth="1"/>
    <col min="4117" max="4352" width="9.140625" style="537"/>
    <col min="4353" max="4353" width="13.28515625" style="537" customWidth="1"/>
    <col min="4354" max="4354" width="6.7109375" style="537" customWidth="1"/>
    <col min="4355" max="4355" width="7.28515625" style="537" customWidth="1"/>
    <col min="4356" max="4356" width="4.42578125" style="537" customWidth="1"/>
    <col min="4357" max="4357" width="4.28515625" style="537" customWidth="1"/>
    <col min="4358" max="4358" width="8.42578125" style="537" customWidth="1"/>
    <col min="4359" max="4372" width="3.7109375" style="537" customWidth="1"/>
    <col min="4373" max="4608" width="9.140625" style="537"/>
    <col min="4609" max="4609" width="13.28515625" style="537" customWidth="1"/>
    <col min="4610" max="4610" width="6.7109375" style="537" customWidth="1"/>
    <col min="4611" max="4611" width="7.28515625" style="537" customWidth="1"/>
    <col min="4612" max="4612" width="4.42578125" style="537" customWidth="1"/>
    <col min="4613" max="4613" width="4.28515625" style="537" customWidth="1"/>
    <col min="4614" max="4614" width="8.42578125" style="537" customWidth="1"/>
    <col min="4615" max="4628" width="3.7109375" style="537" customWidth="1"/>
    <col min="4629" max="4864" width="9.140625" style="537"/>
    <col min="4865" max="4865" width="13.28515625" style="537" customWidth="1"/>
    <col min="4866" max="4866" width="6.7109375" style="537" customWidth="1"/>
    <col min="4867" max="4867" width="7.28515625" style="537" customWidth="1"/>
    <col min="4868" max="4868" width="4.42578125" style="537" customWidth="1"/>
    <col min="4869" max="4869" width="4.28515625" style="537" customWidth="1"/>
    <col min="4870" max="4870" width="8.42578125" style="537" customWidth="1"/>
    <col min="4871" max="4884" width="3.7109375" style="537" customWidth="1"/>
    <col min="4885" max="5120" width="9.140625" style="537"/>
    <col min="5121" max="5121" width="13.28515625" style="537" customWidth="1"/>
    <col min="5122" max="5122" width="6.7109375" style="537" customWidth="1"/>
    <col min="5123" max="5123" width="7.28515625" style="537" customWidth="1"/>
    <col min="5124" max="5124" width="4.42578125" style="537" customWidth="1"/>
    <col min="5125" max="5125" width="4.28515625" style="537" customWidth="1"/>
    <col min="5126" max="5126" width="8.42578125" style="537" customWidth="1"/>
    <col min="5127" max="5140" width="3.7109375" style="537" customWidth="1"/>
    <col min="5141" max="5376" width="9.140625" style="537"/>
    <col min="5377" max="5377" width="13.28515625" style="537" customWidth="1"/>
    <col min="5378" max="5378" width="6.7109375" style="537" customWidth="1"/>
    <col min="5379" max="5379" width="7.28515625" style="537" customWidth="1"/>
    <col min="5380" max="5380" width="4.42578125" style="537" customWidth="1"/>
    <col min="5381" max="5381" width="4.28515625" style="537" customWidth="1"/>
    <col min="5382" max="5382" width="8.42578125" style="537" customWidth="1"/>
    <col min="5383" max="5396" width="3.7109375" style="537" customWidth="1"/>
    <col min="5397" max="5632" width="9.140625" style="537"/>
    <col min="5633" max="5633" width="13.28515625" style="537" customWidth="1"/>
    <col min="5634" max="5634" width="6.7109375" style="537" customWidth="1"/>
    <col min="5635" max="5635" width="7.28515625" style="537" customWidth="1"/>
    <col min="5636" max="5636" width="4.42578125" style="537" customWidth="1"/>
    <col min="5637" max="5637" width="4.28515625" style="537" customWidth="1"/>
    <col min="5638" max="5638" width="8.42578125" style="537" customWidth="1"/>
    <col min="5639" max="5652" width="3.7109375" style="537" customWidth="1"/>
    <col min="5653" max="5888" width="9.140625" style="537"/>
    <col min="5889" max="5889" width="13.28515625" style="537" customWidth="1"/>
    <col min="5890" max="5890" width="6.7109375" style="537" customWidth="1"/>
    <col min="5891" max="5891" width="7.28515625" style="537" customWidth="1"/>
    <col min="5892" max="5892" width="4.42578125" style="537" customWidth="1"/>
    <col min="5893" max="5893" width="4.28515625" style="537" customWidth="1"/>
    <col min="5894" max="5894" width="8.42578125" style="537" customWidth="1"/>
    <col min="5895" max="5908" width="3.7109375" style="537" customWidth="1"/>
    <col min="5909" max="6144" width="9.140625" style="537"/>
    <col min="6145" max="6145" width="13.28515625" style="537" customWidth="1"/>
    <col min="6146" max="6146" width="6.7109375" style="537" customWidth="1"/>
    <col min="6147" max="6147" width="7.28515625" style="537" customWidth="1"/>
    <col min="6148" max="6148" width="4.42578125" style="537" customWidth="1"/>
    <col min="6149" max="6149" width="4.28515625" style="537" customWidth="1"/>
    <col min="6150" max="6150" width="8.42578125" style="537" customWidth="1"/>
    <col min="6151" max="6164" width="3.7109375" style="537" customWidth="1"/>
    <col min="6165" max="6400" width="9.140625" style="537"/>
    <col min="6401" max="6401" width="13.28515625" style="537" customWidth="1"/>
    <col min="6402" max="6402" width="6.7109375" style="537" customWidth="1"/>
    <col min="6403" max="6403" width="7.28515625" style="537" customWidth="1"/>
    <col min="6404" max="6404" width="4.42578125" style="537" customWidth="1"/>
    <col min="6405" max="6405" width="4.28515625" style="537" customWidth="1"/>
    <col min="6406" max="6406" width="8.42578125" style="537" customWidth="1"/>
    <col min="6407" max="6420" width="3.7109375" style="537" customWidth="1"/>
    <col min="6421" max="6656" width="9.140625" style="537"/>
    <col min="6657" max="6657" width="13.28515625" style="537" customWidth="1"/>
    <col min="6658" max="6658" width="6.7109375" style="537" customWidth="1"/>
    <col min="6659" max="6659" width="7.28515625" style="537" customWidth="1"/>
    <col min="6660" max="6660" width="4.42578125" style="537" customWidth="1"/>
    <col min="6661" max="6661" width="4.28515625" style="537" customWidth="1"/>
    <col min="6662" max="6662" width="8.42578125" style="537" customWidth="1"/>
    <col min="6663" max="6676" width="3.7109375" style="537" customWidth="1"/>
    <col min="6677" max="6912" width="9.140625" style="537"/>
    <col min="6913" max="6913" width="13.28515625" style="537" customWidth="1"/>
    <col min="6914" max="6914" width="6.7109375" style="537" customWidth="1"/>
    <col min="6915" max="6915" width="7.28515625" style="537" customWidth="1"/>
    <col min="6916" max="6916" width="4.42578125" style="537" customWidth="1"/>
    <col min="6917" max="6917" width="4.28515625" style="537" customWidth="1"/>
    <col min="6918" max="6918" width="8.42578125" style="537" customWidth="1"/>
    <col min="6919" max="6932" width="3.7109375" style="537" customWidth="1"/>
    <col min="6933" max="7168" width="9.140625" style="537"/>
    <col min="7169" max="7169" width="13.28515625" style="537" customWidth="1"/>
    <col min="7170" max="7170" width="6.7109375" style="537" customWidth="1"/>
    <col min="7171" max="7171" width="7.28515625" style="537" customWidth="1"/>
    <col min="7172" max="7172" width="4.42578125" style="537" customWidth="1"/>
    <col min="7173" max="7173" width="4.28515625" style="537" customWidth="1"/>
    <col min="7174" max="7174" width="8.42578125" style="537" customWidth="1"/>
    <col min="7175" max="7188" width="3.7109375" style="537" customWidth="1"/>
    <col min="7189" max="7424" width="9.140625" style="537"/>
    <col min="7425" max="7425" width="13.28515625" style="537" customWidth="1"/>
    <col min="7426" max="7426" width="6.7109375" style="537" customWidth="1"/>
    <col min="7427" max="7427" width="7.28515625" style="537" customWidth="1"/>
    <col min="7428" max="7428" width="4.42578125" style="537" customWidth="1"/>
    <col min="7429" max="7429" width="4.28515625" style="537" customWidth="1"/>
    <col min="7430" max="7430" width="8.42578125" style="537" customWidth="1"/>
    <col min="7431" max="7444" width="3.7109375" style="537" customWidth="1"/>
    <col min="7445" max="7680" width="9.140625" style="537"/>
    <col min="7681" max="7681" width="13.28515625" style="537" customWidth="1"/>
    <col min="7682" max="7682" width="6.7109375" style="537" customWidth="1"/>
    <col min="7683" max="7683" width="7.28515625" style="537" customWidth="1"/>
    <col min="7684" max="7684" width="4.42578125" style="537" customWidth="1"/>
    <col min="7685" max="7685" width="4.28515625" style="537" customWidth="1"/>
    <col min="7686" max="7686" width="8.42578125" style="537" customWidth="1"/>
    <col min="7687" max="7700" width="3.7109375" style="537" customWidth="1"/>
    <col min="7701" max="7936" width="9.140625" style="537"/>
    <col min="7937" max="7937" width="13.28515625" style="537" customWidth="1"/>
    <col min="7938" max="7938" width="6.7109375" style="537" customWidth="1"/>
    <col min="7939" max="7939" width="7.28515625" style="537" customWidth="1"/>
    <col min="7940" max="7940" width="4.42578125" style="537" customWidth="1"/>
    <col min="7941" max="7941" width="4.28515625" style="537" customWidth="1"/>
    <col min="7942" max="7942" width="8.42578125" style="537" customWidth="1"/>
    <col min="7943" max="7956" width="3.7109375" style="537" customWidth="1"/>
    <col min="7957" max="8192" width="9.140625" style="537"/>
    <col min="8193" max="8193" width="13.28515625" style="537" customWidth="1"/>
    <col min="8194" max="8194" width="6.7109375" style="537" customWidth="1"/>
    <col min="8195" max="8195" width="7.28515625" style="537" customWidth="1"/>
    <col min="8196" max="8196" width="4.42578125" style="537" customWidth="1"/>
    <col min="8197" max="8197" width="4.28515625" style="537" customWidth="1"/>
    <col min="8198" max="8198" width="8.42578125" style="537" customWidth="1"/>
    <col min="8199" max="8212" width="3.7109375" style="537" customWidth="1"/>
    <col min="8213" max="8448" width="9.140625" style="537"/>
    <col min="8449" max="8449" width="13.28515625" style="537" customWidth="1"/>
    <col min="8450" max="8450" width="6.7109375" style="537" customWidth="1"/>
    <col min="8451" max="8451" width="7.28515625" style="537" customWidth="1"/>
    <col min="8452" max="8452" width="4.42578125" style="537" customWidth="1"/>
    <col min="8453" max="8453" width="4.28515625" style="537" customWidth="1"/>
    <col min="8454" max="8454" width="8.42578125" style="537" customWidth="1"/>
    <col min="8455" max="8468" width="3.7109375" style="537" customWidth="1"/>
    <col min="8469" max="8704" width="9.140625" style="537"/>
    <col min="8705" max="8705" width="13.28515625" style="537" customWidth="1"/>
    <col min="8706" max="8706" width="6.7109375" style="537" customWidth="1"/>
    <col min="8707" max="8707" width="7.28515625" style="537" customWidth="1"/>
    <col min="8708" max="8708" width="4.42578125" style="537" customWidth="1"/>
    <col min="8709" max="8709" width="4.28515625" style="537" customWidth="1"/>
    <col min="8710" max="8710" width="8.42578125" style="537" customWidth="1"/>
    <col min="8711" max="8724" width="3.7109375" style="537" customWidth="1"/>
    <col min="8725" max="8960" width="9.140625" style="537"/>
    <col min="8961" max="8961" width="13.28515625" style="537" customWidth="1"/>
    <col min="8962" max="8962" width="6.7109375" style="537" customWidth="1"/>
    <col min="8963" max="8963" width="7.28515625" style="537" customWidth="1"/>
    <col min="8964" max="8964" width="4.42578125" style="537" customWidth="1"/>
    <col min="8965" max="8965" width="4.28515625" style="537" customWidth="1"/>
    <col min="8966" max="8966" width="8.42578125" style="537" customWidth="1"/>
    <col min="8967" max="8980" width="3.7109375" style="537" customWidth="1"/>
    <col min="8981" max="9216" width="9.140625" style="537"/>
    <col min="9217" max="9217" width="13.28515625" style="537" customWidth="1"/>
    <col min="9218" max="9218" width="6.7109375" style="537" customWidth="1"/>
    <col min="9219" max="9219" width="7.28515625" style="537" customWidth="1"/>
    <col min="9220" max="9220" width="4.42578125" style="537" customWidth="1"/>
    <col min="9221" max="9221" width="4.28515625" style="537" customWidth="1"/>
    <col min="9222" max="9222" width="8.42578125" style="537" customWidth="1"/>
    <col min="9223" max="9236" width="3.7109375" style="537" customWidth="1"/>
    <col min="9237" max="9472" width="9.140625" style="537"/>
    <col min="9473" max="9473" width="13.28515625" style="537" customWidth="1"/>
    <col min="9474" max="9474" width="6.7109375" style="537" customWidth="1"/>
    <col min="9475" max="9475" width="7.28515625" style="537" customWidth="1"/>
    <col min="9476" max="9476" width="4.42578125" style="537" customWidth="1"/>
    <col min="9477" max="9477" width="4.28515625" style="537" customWidth="1"/>
    <col min="9478" max="9478" width="8.42578125" style="537" customWidth="1"/>
    <col min="9479" max="9492" width="3.7109375" style="537" customWidth="1"/>
    <col min="9493" max="9728" width="9.140625" style="537"/>
    <col min="9729" max="9729" width="13.28515625" style="537" customWidth="1"/>
    <col min="9730" max="9730" width="6.7109375" style="537" customWidth="1"/>
    <col min="9731" max="9731" width="7.28515625" style="537" customWidth="1"/>
    <col min="9732" max="9732" width="4.42578125" style="537" customWidth="1"/>
    <col min="9733" max="9733" width="4.28515625" style="537" customWidth="1"/>
    <col min="9734" max="9734" width="8.42578125" style="537" customWidth="1"/>
    <col min="9735" max="9748" width="3.7109375" style="537" customWidth="1"/>
    <col min="9749" max="9984" width="9.140625" style="537"/>
    <col min="9985" max="9985" width="13.28515625" style="537" customWidth="1"/>
    <col min="9986" max="9986" width="6.7109375" style="537" customWidth="1"/>
    <col min="9987" max="9987" width="7.28515625" style="537" customWidth="1"/>
    <col min="9988" max="9988" width="4.42578125" style="537" customWidth="1"/>
    <col min="9989" max="9989" width="4.28515625" style="537" customWidth="1"/>
    <col min="9990" max="9990" width="8.42578125" style="537" customWidth="1"/>
    <col min="9991" max="10004" width="3.7109375" style="537" customWidth="1"/>
    <col min="10005" max="10240" width="9.140625" style="537"/>
    <col min="10241" max="10241" width="13.28515625" style="537" customWidth="1"/>
    <col min="10242" max="10242" width="6.7109375" style="537" customWidth="1"/>
    <col min="10243" max="10243" width="7.28515625" style="537" customWidth="1"/>
    <col min="10244" max="10244" width="4.42578125" style="537" customWidth="1"/>
    <col min="10245" max="10245" width="4.28515625" style="537" customWidth="1"/>
    <col min="10246" max="10246" width="8.42578125" style="537" customWidth="1"/>
    <col min="10247" max="10260" width="3.7109375" style="537" customWidth="1"/>
    <col min="10261" max="10496" width="9.140625" style="537"/>
    <col min="10497" max="10497" width="13.28515625" style="537" customWidth="1"/>
    <col min="10498" max="10498" width="6.7109375" style="537" customWidth="1"/>
    <col min="10499" max="10499" width="7.28515625" style="537" customWidth="1"/>
    <col min="10500" max="10500" width="4.42578125" style="537" customWidth="1"/>
    <col min="10501" max="10501" width="4.28515625" style="537" customWidth="1"/>
    <col min="10502" max="10502" width="8.42578125" style="537" customWidth="1"/>
    <col min="10503" max="10516" width="3.7109375" style="537" customWidth="1"/>
    <col min="10517" max="10752" width="9.140625" style="537"/>
    <col min="10753" max="10753" width="13.28515625" style="537" customWidth="1"/>
    <col min="10754" max="10754" width="6.7109375" style="537" customWidth="1"/>
    <col min="10755" max="10755" width="7.28515625" style="537" customWidth="1"/>
    <col min="10756" max="10756" width="4.42578125" style="537" customWidth="1"/>
    <col min="10757" max="10757" width="4.28515625" style="537" customWidth="1"/>
    <col min="10758" max="10758" width="8.42578125" style="537" customWidth="1"/>
    <col min="10759" max="10772" width="3.7109375" style="537" customWidth="1"/>
    <col min="10773" max="11008" width="9.140625" style="537"/>
    <col min="11009" max="11009" width="13.28515625" style="537" customWidth="1"/>
    <col min="11010" max="11010" width="6.7109375" style="537" customWidth="1"/>
    <col min="11011" max="11011" width="7.28515625" style="537" customWidth="1"/>
    <col min="11012" max="11012" width="4.42578125" style="537" customWidth="1"/>
    <col min="11013" max="11013" width="4.28515625" style="537" customWidth="1"/>
    <col min="11014" max="11014" width="8.42578125" style="537" customWidth="1"/>
    <col min="11015" max="11028" width="3.7109375" style="537" customWidth="1"/>
    <col min="11029" max="11264" width="9.140625" style="537"/>
    <col min="11265" max="11265" width="13.28515625" style="537" customWidth="1"/>
    <col min="11266" max="11266" width="6.7109375" style="537" customWidth="1"/>
    <col min="11267" max="11267" width="7.28515625" style="537" customWidth="1"/>
    <col min="11268" max="11268" width="4.42578125" style="537" customWidth="1"/>
    <col min="11269" max="11269" width="4.28515625" style="537" customWidth="1"/>
    <col min="11270" max="11270" width="8.42578125" style="537" customWidth="1"/>
    <col min="11271" max="11284" width="3.7109375" style="537" customWidth="1"/>
    <col min="11285" max="11520" width="9.140625" style="537"/>
    <col min="11521" max="11521" width="13.28515625" style="537" customWidth="1"/>
    <col min="11522" max="11522" width="6.7109375" style="537" customWidth="1"/>
    <col min="11523" max="11523" width="7.28515625" style="537" customWidth="1"/>
    <col min="11524" max="11524" width="4.42578125" style="537" customWidth="1"/>
    <col min="11525" max="11525" width="4.28515625" style="537" customWidth="1"/>
    <col min="11526" max="11526" width="8.42578125" style="537" customWidth="1"/>
    <col min="11527" max="11540" width="3.7109375" style="537" customWidth="1"/>
    <col min="11541" max="11776" width="9.140625" style="537"/>
    <col min="11777" max="11777" width="13.28515625" style="537" customWidth="1"/>
    <col min="11778" max="11778" width="6.7109375" style="537" customWidth="1"/>
    <col min="11779" max="11779" width="7.28515625" style="537" customWidth="1"/>
    <col min="11780" max="11780" width="4.42578125" style="537" customWidth="1"/>
    <col min="11781" max="11781" width="4.28515625" style="537" customWidth="1"/>
    <col min="11782" max="11782" width="8.42578125" style="537" customWidth="1"/>
    <col min="11783" max="11796" width="3.7109375" style="537" customWidth="1"/>
    <col min="11797" max="12032" width="9.140625" style="537"/>
    <col min="12033" max="12033" width="13.28515625" style="537" customWidth="1"/>
    <col min="12034" max="12034" width="6.7109375" style="537" customWidth="1"/>
    <col min="12035" max="12035" width="7.28515625" style="537" customWidth="1"/>
    <col min="12036" max="12036" width="4.42578125" style="537" customWidth="1"/>
    <col min="12037" max="12037" width="4.28515625" style="537" customWidth="1"/>
    <col min="12038" max="12038" width="8.42578125" style="537" customWidth="1"/>
    <col min="12039" max="12052" width="3.7109375" style="537" customWidth="1"/>
    <col min="12053" max="12288" width="9.140625" style="537"/>
    <col min="12289" max="12289" width="13.28515625" style="537" customWidth="1"/>
    <col min="12290" max="12290" width="6.7109375" style="537" customWidth="1"/>
    <col min="12291" max="12291" width="7.28515625" style="537" customWidth="1"/>
    <col min="12292" max="12292" width="4.42578125" style="537" customWidth="1"/>
    <col min="12293" max="12293" width="4.28515625" style="537" customWidth="1"/>
    <col min="12294" max="12294" width="8.42578125" style="537" customWidth="1"/>
    <col min="12295" max="12308" width="3.7109375" style="537" customWidth="1"/>
    <col min="12309" max="12544" width="9.140625" style="537"/>
    <col min="12545" max="12545" width="13.28515625" style="537" customWidth="1"/>
    <col min="12546" max="12546" width="6.7109375" style="537" customWidth="1"/>
    <col min="12547" max="12547" width="7.28515625" style="537" customWidth="1"/>
    <col min="12548" max="12548" width="4.42578125" style="537" customWidth="1"/>
    <col min="12549" max="12549" width="4.28515625" style="537" customWidth="1"/>
    <col min="12550" max="12550" width="8.42578125" style="537" customWidth="1"/>
    <col min="12551" max="12564" width="3.7109375" style="537" customWidth="1"/>
    <col min="12565" max="12800" width="9.140625" style="537"/>
    <col min="12801" max="12801" width="13.28515625" style="537" customWidth="1"/>
    <col min="12802" max="12802" width="6.7109375" style="537" customWidth="1"/>
    <col min="12803" max="12803" width="7.28515625" style="537" customWidth="1"/>
    <col min="12804" max="12804" width="4.42578125" style="537" customWidth="1"/>
    <col min="12805" max="12805" width="4.28515625" style="537" customWidth="1"/>
    <col min="12806" max="12806" width="8.42578125" style="537" customWidth="1"/>
    <col min="12807" max="12820" width="3.7109375" style="537" customWidth="1"/>
    <col min="12821" max="13056" width="9.140625" style="537"/>
    <col min="13057" max="13057" width="13.28515625" style="537" customWidth="1"/>
    <col min="13058" max="13058" width="6.7109375" style="537" customWidth="1"/>
    <col min="13059" max="13059" width="7.28515625" style="537" customWidth="1"/>
    <col min="13060" max="13060" width="4.42578125" style="537" customWidth="1"/>
    <col min="13061" max="13061" width="4.28515625" style="537" customWidth="1"/>
    <col min="13062" max="13062" width="8.42578125" style="537" customWidth="1"/>
    <col min="13063" max="13076" width="3.7109375" style="537" customWidth="1"/>
    <col min="13077" max="13312" width="9.140625" style="537"/>
    <col min="13313" max="13313" width="13.28515625" style="537" customWidth="1"/>
    <col min="13314" max="13314" width="6.7109375" style="537" customWidth="1"/>
    <col min="13315" max="13315" width="7.28515625" style="537" customWidth="1"/>
    <col min="13316" max="13316" width="4.42578125" style="537" customWidth="1"/>
    <col min="13317" max="13317" width="4.28515625" style="537" customWidth="1"/>
    <col min="13318" max="13318" width="8.42578125" style="537" customWidth="1"/>
    <col min="13319" max="13332" width="3.7109375" style="537" customWidth="1"/>
    <col min="13333" max="13568" width="9.140625" style="537"/>
    <col min="13569" max="13569" width="13.28515625" style="537" customWidth="1"/>
    <col min="13570" max="13570" width="6.7109375" style="537" customWidth="1"/>
    <col min="13571" max="13571" width="7.28515625" style="537" customWidth="1"/>
    <col min="13572" max="13572" width="4.42578125" style="537" customWidth="1"/>
    <col min="13573" max="13573" width="4.28515625" style="537" customWidth="1"/>
    <col min="13574" max="13574" width="8.42578125" style="537" customWidth="1"/>
    <col min="13575" max="13588" width="3.7109375" style="537" customWidth="1"/>
    <col min="13589" max="13824" width="9.140625" style="537"/>
    <col min="13825" max="13825" width="13.28515625" style="537" customWidth="1"/>
    <col min="13826" max="13826" width="6.7109375" style="537" customWidth="1"/>
    <col min="13827" max="13827" width="7.28515625" style="537" customWidth="1"/>
    <col min="13828" max="13828" width="4.42578125" style="537" customWidth="1"/>
    <col min="13829" max="13829" width="4.28515625" style="537" customWidth="1"/>
    <col min="13830" max="13830" width="8.42578125" style="537" customWidth="1"/>
    <col min="13831" max="13844" width="3.7109375" style="537" customWidth="1"/>
    <col min="13845" max="14080" width="9.140625" style="537"/>
    <col min="14081" max="14081" width="13.28515625" style="537" customWidth="1"/>
    <col min="14082" max="14082" width="6.7109375" style="537" customWidth="1"/>
    <col min="14083" max="14083" width="7.28515625" style="537" customWidth="1"/>
    <col min="14084" max="14084" width="4.42578125" style="537" customWidth="1"/>
    <col min="14085" max="14085" width="4.28515625" style="537" customWidth="1"/>
    <col min="14086" max="14086" width="8.42578125" style="537" customWidth="1"/>
    <col min="14087" max="14100" width="3.7109375" style="537" customWidth="1"/>
    <col min="14101" max="14336" width="9.140625" style="537"/>
    <col min="14337" max="14337" width="13.28515625" style="537" customWidth="1"/>
    <col min="14338" max="14338" width="6.7109375" style="537" customWidth="1"/>
    <col min="14339" max="14339" width="7.28515625" style="537" customWidth="1"/>
    <col min="14340" max="14340" width="4.42578125" style="537" customWidth="1"/>
    <col min="14341" max="14341" width="4.28515625" style="537" customWidth="1"/>
    <col min="14342" max="14342" width="8.42578125" style="537" customWidth="1"/>
    <col min="14343" max="14356" width="3.7109375" style="537" customWidth="1"/>
    <col min="14357" max="14592" width="9.140625" style="537"/>
    <col min="14593" max="14593" width="13.28515625" style="537" customWidth="1"/>
    <col min="14594" max="14594" width="6.7109375" style="537" customWidth="1"/>
    <col min="14595" max="14595" width="7.28515625" style="537" customWidth="1"/>
    <col min="14596" max="14596" width="4.42578125" style="537" customWidth="1"/>
    <col min="14597" max="14597" width="4.28515625" style="537" customWidth="1"/>
    <col min="14598" max="14598" width="8.42578125" style="537" customWidth="1"/>
    <col min="14599" max="14612" width="3.7109375" style="537" customWidth="1"/>
    <col min="14613" max="14848" width="9.140625" style="537"/>
    <col min="14849" max="14849" width="13.28515625" style="537" customWidth="1"/>
    <col min="14850" max="14850" width="6.7109375" style="537" customWidth="1"/>
    <col min="14851" max="14851" width="7.28515625" style="537" customWidth="1"/>
    <col min="14852" max="14852" width="4.42578125" style="537" customWidth="1"/>
    <col min="14853" max="14853" width="4.28515625" style="537" customWidth="1"/>
    <col min="14854" max="14854" width="8.42578125" style="537" customWidth="1"/>
    <col min="14855" max="14868" width="3.7109375" style="537" customWidth="1"/>
    <col min="14869" max="15104" width="9.140625" style="537"/>
    <col min="15105" max="15105" width="13.28515625" style="537" customWidth="1"/>
    <col min="15106" max="15106" width="6.7109375" style="537" customWidth="1"/>
    <col min="15107" max="15107" width="7.28515625" style="537" customWidth="1"/>
    <col min="15108" max="15108" width="4.42578125" style="537" customWidth="1"/>
    <col min="15109" max="15109" width="4.28515625" style="537" customWidth="1"/>
    <col min="15110" max="15110" width="8.42578125" style="537" customWidth="1"/>
    <col min="15111" max="15124" width="3.7109375" style="537" customWidth="1"/>
    <col min="15125" max="15360" width="9.140625" style="537"/>
    <col min="15361" max="15361" width="13.28515625" style="537" customWidth="1"/>
    <col min="15362" max="15362" width="6.7109375" style="537" customWidth="1"/>
    <col min="15363" max="15363" width="7.28515625" style="537" customWidth="1"/>
    <col min="15364" max="15364" width="4.42578125" style="537" customWidth="1"/>
    <col min="15365" max="15365" width="4.28515625" style="537" customWidth="1"/>
    <col min="15366" max="15366" width="8.42578125" style="537" customWidth="1"/>
    <col min="15367" max="15380" width="3.7109375" style="537" customWidth="1"/>
    <col min="15381" max="15616" width="9.140625" style="537"/>
    <col min="15617" max="15617" width="13.28515625" style="537" customWidth="1"/>
    <col min="15618" max="15618" width="6.7109375" style="537" customWidth="1"/>
    <col min="15619" max="15619" width="7.28515625" style="537" customWidth="1"/>
    <col min="15620" max="15620" width="4.42578125" style="537" customWidth="1"/>
    <col min="15621" max="15621" width="4.28515625" style="537" customWidth="1"/>
    <col min="15622" max="15622" width="8.42578125" style="537" customWidth="1"/>
    <col min="15623" max="15636" width="3.7109375" style="537" customWidth="1"/>
    <col min="15637" max="15872" width="9.140625" style="537"/>
    <col min="15873" max="15873" width="13.28515625" style="537" customWidth="1"/>
    <col min="15874" max="15874" width="6.7109375" style="537" customWidth="1"/>
    <col min="15875" max="15875" width="7.28515625" style="537" customWidth="1"/>
    <col min="15876" max="15876" width="4.42578125" style="537" customWidth="1"/>
    <col min="15877" max="15877" width="4.28515625" style="537" customWidth="1"/>
    <col min="15878" max="15878" width="8.42578125" style="537" customWidth="1"/>
    <col min="15879" max="15892" width="3.7109375" style="537" customWidth="1"/>
    <col min="15893" max="16128" width="9.140625" style="537"/>
    <col min="16129" max="16129" width="13.28515625" style="537" customWidth="1"/>
    <col min="16130" max="16130" width="6.7109375" style="537" customWidth="1"/>
    <col min="16131" max="16131" width="7.28515625" style="537" customWidth="1"/>
    <col min="16132" max="16132" width="4.42578125" style="537" customWidth="1"/>
    <col min="16133" max="16133" width="4.28515625" style="537" customWidth="1"/>
    <col min="16134" max="16134" width="8.42578125" style="537" customWidth="1"/>
    <col min="16135" max="16148" width="3.7109375" style="537" customWidth="1"/>
    <col min="16149" max="16384" width="9.140625" style="537"/>
  </cols>
  <sheetData>
    <row r="1" spans="1:21" ht="15" customHeight="1">
      <c r="A1" s="536" t="s">
        <v>485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</row>
    <row r="2" spans="1:21">
      <c r="A2" s="538" t="s">
        <v>115</v>
      </c>
      <c r="B2" s="539"/>
      <c r="C2" s="539"/>
      <c r="D2" s="539"/>
      <c r="E2" s="539"/>
      <c r="F2" s="540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</row>
    <row r="3" spans="1:21" s="551" customFormat="1" ht="12.75" customHeight="1">
      <c r="A3" s="541"/>
      <c r="B3" s="542" t="s">
        <v>486</v>
      </c>
      <c r="C3" s="543" t="s">
        <v>487</v>
      </c>
      <c r="D3" s="544" t="s">
        <v>488</v>
      </c>
      <c r="E3" s="542" t="s">
        <v>489</v>
      </c>
      <c r="F3" s="545" t="s">
        <v>490</v>
      </c>
      <c r="G3" s="542" t="s">
        <v>491</v>
      </c>
      <c r="H3" s="542" t="s">
        <v>492</v>
      </c>
      <c r="I3" s="542" t="s">
        <v>493</v>
      </c>
      <c r="J3" s="542" t="s">
        <v>494</v>
      </c>
      <c r="K3" s="546"/>
      <c r="L3" s="542" t="s">
        <v>495</v>
      </c>
      <c r="M3" s="547" t="s">
        <v>496</v>
      </c>
      <c r="N3" s="548" t="s">
        <v>497</v>
      </c>
      <c r="O3" s="549" t="s">
        <v>498</v>
      </c>
      <c r="P3" s="550" t="s">
        <v>499</v>
      </c>
      <c r="Q3" s="544" t="s">
        <v>500</v>
      </c>
      <c r="R3" s="544" t="s">
        <v>501</v>
      </c>
      <c r="S3" s="542" t="s">
        <v>502</v>
      </c>
      <c r="T3" s="542" t="s">
        <v>503</v>
      </c>
    </row>
    <row r="4" spans="1:21" ht="42">
      <c r="A4" s="552" t="s">
        <v>504</v>
      </c>
      <c r="B4" s="553"/>
      <c r="C4" s="542"/>
      <c r="D4" s="554"/>
      <c r="E4" s="553"/>
      <c r="F4" s="555"/>
      <c r="G4" s="553"/>
      <c r="H4" s="553"/>
      <c r="I4" s="553"/>
      <c r="J4" s="553"/>
      <c r="K4" s="556" t="s">
        <v>505</v>
      </c>
      <c r="L4" s="553"/>
      <c r="M4" s="557"/>
      <c r="N4" s="558"/>
      <c r="O4" s="559"/>
      <c r="P4" s="560"/>
      <c r="Q4" s="554"/>
      <c r="R4" s="554"/>
      <c r="S4" s="553"/>
      <c r="T4" s="553"/>
    </row>
    <row r="5" spans="1:21" s="564" customFormat="1">
      <c r="A5" s="233" t="s">
        <v>51</v>
      </c>
      <c r="B5" s="490">
        <v>1053</v>
      </c>
      <c r="C5" s="386">
        <f>D5/B5*10000</f>
        <v>161.44349477682812</v>
      </c>
      <c r="D5" s="561">
        <f>SUM(G5:T5)</f>
        <v>17</v>
      </c>
      <c r="E5" s="562">
        <v>8</v>
      </c>
      <c r="F5" s="563">
        <v>57150.6</v>
      </c>
      <c r="G5" s="562" t="s">
        <v>361</v>
      </c>
      <c r="H5" s="562" t="s">
        <v>361</v>
      </c>
      <c r="I5" s="562" t="s">
        <v>361</v>
      </c>
      <c r="J5" s="562" t="s">
        <v>361</v>
      </c>
      <c r="K5" s="562" t="s">
        <v>361</v>
      </c>
      <c r="L5" s="562" t="s">
        <v>361</v>
      </c>
      <c r="M5" s="562">
        <v>4</v>
      </c>
      <c r="N5" s="562">
        <v>1</v>
      </c>
      <c r="O5" s="562">
        <v>6</v>
      </c>
      <c r="P5" s="562">
        <v>6</v>
      </c>
      <c r="Q5" s="562" t="s">
        <v>361</v>
      </c>
      <c r="R5" s="562" t="s">
        <v>361</v>
      </c>
      <c r="S5" s="562" t="s">
        <v>361</v>
      </c>
      <c r="T5" s="562" t="s">
        <v>361</v>
      </c>
    </row>
    <row r="6" spans="1:21" s="564" customFormat="1">
      <c r="A6" s="47" t="s">
        <v>52</v>
      </c>
      <c r="B6" s="535">
        <v>1300</v>
      </c>
      <c r="C6" s="392">
        <f t="shared" ref="C6:C19" si="0">D6/B6*10000</f>
        <v>115.38461538461539</v>
      </c>
      <c r="D6" s="565">
        <f t="shared" ref="D6:D20" si="1">SUM(G6:T6)</f>
        <v>15</v>
      </c>
      <c r="E6" s="565">
        <v>8</v>
      </c>
      <c r="F6" s="494">
        <v>32527.9</v>
      </c>
      <c r="G6" s="565" t="s">
        <v>361</v>
      </c>
      <c r="H6" s="565" t="s">
        <v>361</v>
      </c>
      <c r="I6" s="565" t="s">
        <v>361</v>
      </c>
      <c r="J6" s="565" t="s">
        <v>361</v>
      </c>
      <c r="K6" s="565" t="s">
        <v>361</v>
      </c>
      <c r="L6" s="565" t="s">
        <v>361</v>
      </c>
      <c r="M6" s="565">
        <v>6</v>
      </c>
      <c r="N6" s="565">
        <v>2</v>
      </c>
      <c r="O6" s="565">
        <v>5</v>
      </c>
      <c r="P6" s="565">
        <v>2</v>
      </c>
      <c r="Q6" s="565" t="s">
        <v>361</v>
      </c>
      <c r="R6" s="565" t="s">
        <v>361</v>
      </c>
      <c r="S6" s="565" t="s">
        <v>361</v>
      </c>
      <c r="T6" s="565" t="s">
        <v>361</v>
      </c>
      <c r="U6" s="566"/>
    </row>
    <row r="7" spans="1:21" s="564" customFormat="1">
      <c r="A7" s="47" t="s">
        <v>53</v>
      </c>
      <c r="B7" s="535">
        <v>1008</v>
      </c>
      <c r="C7" s="392">
        <f t="shared" si="0"/>
        <v>59.523809523809518</v>
      </c>
      <c r="D7" s="565">
        <f t="shared" si="1"/>
        <v>6</v>
      </c>
      <c r="E7" s="565">
        <v>6</v>
      </c>
      <c r="F7" s="494">
        <v>16000</v>
      </c>
      <c r="G7" s="565" t="s">
        <v>361</v>
      </c>
      <c r="H7" s="565" t="s">
        <v>361</v>
      </c>
      <c r="I7" s="565" t="s">
        <v>361</v>
      </c>
      <c r="J7" s="565" t="s">
        <v>361</v>
      </c>
      <c r="K7" s="565" t="s">
        <v>361</v>
      </c>
      <c r="L7" s="565" t="s">
        <v>361</v>
      </c>
      <c r="M7" s="565">
        <v>4</v>
      </c>
      <c r="N7" s="565">
        <v>2</v>
      </c>
      <c r="O7" s="565"/>
      <c r="P7" s="565" t="s">
        <v>361</v>
      </c>
      <c r="Q7" s="567" t="s">
        <v>361</v>
      </c>
      <c r="R7" s="567" t="s">
        <v>361</v>
      </c>
      <c r="S7" s="567" t="s">
        <v>361</v>
      </c>
      <c r="T7" s="567" t="s">
        <v>361</v>
      </c>
      <c r="U7" s="566"/>
    </row>
    <row r="8" spans="1:21" s="564" customFormat="1">
      <c r="A8" s="47" t="s">
        <v>54</v>
      </c>
      <c r="B8" s="535">
        <v>669</v>
      </c>
      <c r="C8" s="392">
        <f t="shared" si="0"/>
        <v>119.58146487294469</v>
      </c>
      <c r="D8" s="565">
        <f t="shared" si="1"/>
        <v>8</v>
      </c>
      <c r="E8" s="565">
        <v>0</v>
      </c>
      <c r="F8" s="494">
        <v>10700</v>
      </c>
      <c r="G8" s="565" t="s">
        <v>361</v>
      </c>
      <c r="H8" s="565" t="s">
        <v>361</v>
      </c>
      <c r="I8" s="565" t="s">
        <v>361</v>
      </c>
      <c r="J8" s="565" t="s">
        <v>361</v>
      </c>
      <c r="K8" s="565" t="s">
        <v>361</v>
      </c>
      <c r="L8" s="565" t="s">
        <v>361</v>
      </c>
      <c r="M8" s="565">
        <v>1</v>
      </c>
      <c r="N8" s="565" t="s">
        <v>361</v>
      </c>
      <c r="O8" s="565">
        <v>5</v>
      </c>
      <c r="P8" s="565">
        <v>2</v>
      </c>
      <c r="Q8" s="565" t="s">
        <v>361</v>
      </c>
      <c r="R8" s="565" t="s">
        <v>361</v>
      </c>
      <c r="S8" s="565" t="s">
        <v>361</v>
      </c>
      <c r="T8" s="565" t="s">
        <v>361</v>
      </c>
      <c r="U8" s="566"/>
    </row>
    <row r="9" spans="1:21" s="564" customFormat="1">
      <c r="A9" s="47" t="s">
        <v>55</v>
      </c>
      <c r="B9" s="535">
        <v>757</v>
      </c>
      <c r="C9" s="392">
        <f t="shared" si="0"/>
        <v>105.68031704095112</v>
      </c>
      <c r="D9" s="565">
        <f t="shared" si="1"/>
        <v>8</v>
      </c>
      <c r="E9" s="565">
        <v>1</v>
      </c>
      <c r="F9" s="494">
        <v>23400</v>
      </c>
      <c r="G9" s="565" t="s">
        <v>361</v>
      </c>
      <c r="H9" s="565" t="s">
        <v>361</v>
      </c>
      <c r="I9" s="565">
        <v>2</v>
      </c>
      <c r="J9" s="565" t="s">
        <v>361</v>
      </c>
      <c r="K9" s="565" t="s">
        <v>361</v>
      </c>
      <c r="L9" s="565" t="s">
        <v>361</v>
      </c>
      <c r="M9" s="565">
        <v>1</v>
      </c>
      <c r="N9" s="565">
        <v>1</v>
      </c>
      <c r="O9" s="565">
        <v>1</v>
      </c>
      <c r="P9" s="565">
        <v>1</v>
      </c>
      <c r="Q9" s="567" t="s">
        <v>361</v>
      </c>
      <c r="R9" s="567" t="s">
        <v>361</v>
      </c>
      <c r="S9" s="567">
        <v>1</v>
      </c>
      <c r="T9" s="565">
        <v>1</v>
      </c>
      <c r="U9" s="566"/>
    </row>
    <row r="10" spans="1:21" s="564" customFormat="1">
      <c r="A10" s="47" t="s">
        <v>56</v>
      </c>
      <c r="B10" s="535">
        <v>952</v>
      </c>
      <c r="C10" s="392">
        <f t="shared" si="0"/>
        <v>52.52100840336135</v>
      </c>
      <c r="D10" s="565">
        <f t="shared" si="1"/>
        <v>5</v>
      </c>
      <c r="E10" s="565">
        <v>2</v>
      </c>
      <c r="F10" s="494">
        <v>24000</v>
      </c>
      <c r="G10" s="565" t="s">
        <v>361</v>
      </c>
      <c r="H10" s="565" t="s">
        <v>361</v>
      </c>
      <c r="I10" s="565"/>
      <c r="J10" s="565" t="s">
        <v>361</v>
      </c>
      <c r="K10" s="565" t="s">
        <v>361</v>
      </c>
      <c r="L10" s="565" t="s">
        <v>361</v>
      </c>
      <c r="M10" s="565">
        <v>2</v>
      </c>
      <c r="N10" s="565">
        <v>1</v>
      </c>
      <c r="O10" s="565">
        <v>1</v>
      </c>
      <c r="P10" s="565" t="s">
        <v>361</v>
      </c>
      <c r="Q10" s="565" t="s">
        <v>361</v>
      </c>
      <c r="R10" s="565" t="s">
        <v>361</v>
      </c>
      <c r="S10" s="565" t="s">
        <v>361</v>
      </c>
      <c r="T10" s="565">
        <v>1</v>
      </c>
      <c r="U10" s="566"/>
    </row>
    <row r="11" spans="1:21" s="564" customFormat="1">
      <c r="A11" s="47" t="s">
        <v>57</v>
      </c>
      <c r="B11" s="535">
        <v>1376</v>
      </c>
      <c r="C11" s="392">
        <f t="shared" si="0"/>
        <v>109.01162790697674</v>
      </c>
      <c r="D11" s="565">
        <f t="shared" si="1"/>
        <v>15</v>
      </c>
      <c r="E11" s="565">
        <v>16</v>
      </c>
      <c r="F11" s="494">
        <v>38234.699999999997</v>
      </c>
      <c r="G11" s="565" t="s">
        <v>361</v>
      </c>
      <c r="H11" s="565" t="s">
        <v>361</v>
      </c>
      <c r="I11" s="565"/>
      <c r="J11" s="565" t="s">
        <v>361</v>
      </c>
      <c r="K11" s="565" t="s">
        <v>361</v>
      </c>
      <c r="L11" s="565">
        <v>1</v>
      </c>
      <c r="M11" s="565">
        <v>4</v>
      </c>
      <c r="N11" s="565">
        <v>3</v>
      </c>
      <c r="O11" s="565">
        <v>5</v>
      </c>
      <c r="P11" s="565">
        <v>1</v>
      </c>
      <c r="Q11" s="567" t="s">
        <v>361</v>
      </c>
      <c r="R11" s="567" t="s">
        <v>361</v>
      </c>
      <c r="S11" s="567" t="s">
        <v>361</v>
      </c>
      <c r="T11" s="565">
        <v>1</v>
      </c>
      <c r="U11" s="566"/>
    </row>
    <row r="12" spans="1:21" s="564" customFormat="1">
      <c r="A12" s="47" t="s">
        <v>58</v>
      </c>
      <c r="B12" s="535">
        <v>1491</v>
      </c>
      <c r="C12" s="392">
        <f t="shared" si="0"/>
        <v>67.069081153588201</v>
      </c>
      <c r="D12" s="565">
        <f t="shared" si="1"/>
        <v>10</v>
      </c>
      <c r="E12" s="565">
        <v>10</v>
      </c>
      <c r="F12" s="494">
        <v>10660</v>
      </c>
      <c r="G12" s="565" t="s">
        <v>361</v>
      </c>
      <c r="H12" s="565" t="s">
        <v>361</v>
      </c>
      <c r="I12" s="565">
        <v>2</v>
      </c>
      <c r="J12" s="565" t="s">
        <v>361</v>
      </c>
      <c r="K12" s="565" t="s">
        <v>361</v>
      </c>
      <c r="L12" s="565" t="s">
        <v>361</v>
      </c>
      <c r="M12" s="565">
        <v>1</v>
      </c>
      <c r="N12" s="565">
        <v>3</v>
      </c>
      <c r="O12" s="565">
        <v>2</v>
      </c>
      <c r="P12" s="565" t="s">
        <v>361</v>
      </c>
      <c r="Q12" s="565" t="s">
        <v>361</v>
      </c>
      <c r="R12" s="565" t="s">
        <v>361</v>
      </c>
      <c r="S12" s="565" t="s">
        <v>361</v>
      </c>
      <c r="T12" s="565">
        <v>2</v>
      </c>
      <c r="U12" s="566"/>
    </row>
    <row r="13" spans="1:21" s="564" customFormat="1">
      <c r="A13" s="47" t="s">
        <v>59</v>
      </c>
      <c r="B13" s="535">
        <v>1511</v>
      </c>
      <c r="C13" s="392">
        <f t="shared" si="0"/>
        <v>72.799470549305099</v>
      </c>
      <c r="D13" s="565">
        <f t="shared" si="1"/>
        <v>11</v>
      </c>
      <c r="E13" s="568">
        <v>9</v>
      </c>
      <c r="F13" s="497">
        <v>49500</v>
      </c>
      <c r="G13" s="568" t="s">
        <v>361</v>
      </c>
      <c r="H13" s="565" t="s">
        <v>361</v>
      </c>
      <c r="I13" s="568"/>
      <c r="J13" s="565" t="s">
        <v>361</v>
      </c>
      <c r="K13" s="565" t="s">
        <v>361</v>
      </c>
      <c r="L13" s="568" t="s">
        <v>361</v>
      </c>
      <c r="M13" s="568">
        <v>4</v>
      </c>
      <c r="N13" s="568">
        <v>1</v>
      </c>
      <c r="O13" s="568">
        <v>1</v>
      </c>
      <c r="P13" s="568">
        <v>3</v>
      </c>
      <c r="Q13" s="567" t="s">
        <v>361</v>
      </c>
      <c r="R13" s="567" t="s">
        <v>361</v>
      </c>
      <c r="S13" s="567" t="s">
        <v>361</v>
      </c>
      <c r="T13" s="565">
        <v>2</v>
      </c>
    </row>
    <row r="14" spans="1:21" s="564" customFormat="1">
      <c r="A14" s="47" t="s">
        <v>60</v>
      </c>
      <c r="B14" s="535">
        <v>1210</v>
      </c>
      <c r="C14" s="392">
        <f t="shared" si="0"/>
        <v>41.32231404958678</v>
      </c>
      <c r="D14" s="565">
        <f t="shared" si="1"/>
        <v>5</v>
      </c>
      <c r="E14" s="568">
        <v>2</v>
      </c>
      <c r="F14" s="497">
        <v>5350</v>
      </c>
      <c r="G14" s="568" t="s">
        <v>361</v>
      </c>
      <c r="H14" s="565" t="s">
        <v>361</v>
      </c>
      <c r="I14" s="568"/>
      <c r="J14" s="565" t="s">
        <v>361</v>
      </c>
      <c r="K14" s="565" t="s">
        <v>361</v>
      </c>
      <c r="L14" s="568">
        <v>1</v>
      </c>
      <c r="M14" s="568">
        <v>1</v>
      </c>
      <c r="N14" s="568" t="s">
        <v>361</v>
      </c>
      <c r="O14" s="568">
        <v>1</v>
      </c>
      <c r="P14" s="568">
        <v>2</v>
      </c>
      <c r="Q14" s="565" t="s">
        <v>361</v>
      </c>
      <c r="R14" s="565" t="s">
        <v>361</v>
      </c>
      <c r="S14" s="565" t="s">
        <v>361</v>
      </c>
      <c r="T14" s="565" t="s">
        <v>361</v>
      </c>
    </row>
    <row r="15" spans="1:21" s="564" customFormat="1">
      <c r="A15" s="47" t="s">
        <v>61</v>
      </c>
      <c r="B15" s="535">
        <v>1429</v>
      </c>
      <c r="C15" s="392">
        <f t="shared" si="0"/>
        <v>20.993701889433169</v>
      </c>
      <c r="D15" s="565">
        <f t="shared" si="1"/>
        <v>3</v>
      </c>
      <c r="E15" s="568">
        <v>2</v>
      </c>
      <c r="F15" s="497">
        <v>2500</v>
      </c>
      <c r="G15" s="568" t="s">
        <v>361</v>
      </c>
      <c r="H15" s="565" t="s">
        <v>361</v>
      </c>
      <c r="I15" s="568"/>
      <c r="J15" s="565" t="s">
        <v>361</v>
      </c>
      <c r="K15" s="565" t="s">
        <v>361</v>
      </c>
      <c r="L15" s="568" t="s">
        <v>361</v>
      </c>
      <c r="M15" s="568"/>
      <c r="N15" s="568">
        <v>2</v>
      </c>
      <c r="O15" s="568"/>
      <c r="P15" s="568" t="s">
        <v>361</v>
      </c>
      <c r="Q15" s="567" t="s">
        <v>361</v>
      </c>
      <c r="R15" s="567" t="s">
        <v>361</v>
      </c>
      <c r="S15" s="567" t="s">
        <v>361</v>
      </c>
      <c r="T15" s="565">
        <v>1</v>
      </c>
    </row>
    <row r="16" spans="1:21" s="564" customFormat="1">
      <c r="A16" s="47" t="s">
        <v>62</v>
      </c>
      <c r="B16" s="535">
        <v>1467</v>
      </c>
      <c r="C16" s="392">
        <f t="shared" si="0"/>
        <v>27.266530334014998</v>
      </c>
      <c r="D16" s="565">
        <f t="shared" si="1"/>
        <v>4</v>
      </c>
      <c r="E16" s="568">
        <v>3</v>
      </c>
      <c r="F16" s="497">
        <v>5291</v>
      </c>
      <c r="G16" s="568" t="s">
        <v>361</v>
      </c>
      <c r="H16" s="565" t="s">
        <v>361</v>
      </c>
      <c r="I16" s="568"/>
      <c r="J16" s="565" t="s">
        <v>361</v>
      </c>
      <c r="K16" s="565" t="s">
        <v>361</v>
      </c>
      <c r="L16" s="568" t="s">
        <v>361</v>
      </c>
      <c r="M16" s="568">
        <v>1</v>
      </c>
      <c r="N16" s="568" t="s">
        <v>361</v>
      </c>
      <c r="O16" s="568">
        <v>1</v>
      </c>
      <c r="P16" s="568">
        <v>2</v>
      </c>
      <c r="Q16" s="565" t="s">
        <v>361</v>
      </c>
      <c r="R16" s="565" t="s">
        <v>361</v>
      </c>
      <c r="S16" s="565" t="s">
        <v>361</v>
      </c>
      <c r="T16" s="565" t="s">
        <v>361</v>
      </c>
    </row>
    <row r="17" spans="1:20" s="564" customFormat="1">
      <c r="A17" s="47" t="s">
        <v>63</v>
      </c>
      <c r="B17" s="535">
        <v>3744</v>
      </c>
      <c r="C17" s="392">
        <f t="shared" si="0"/>
        <v>29.380341880341881</v>
      </c>
      <c r="D17" s="565">
        <f t="shared" si="1"/>
        <v>11</v>
      </c>
      <c r="E17" s="568">
        <v>8</v>
      </c>
      <c r="F17" s="497">
        <v>15500</v>
      </c>
      <c r="G17" s="568">
        <v>1</v>
      </c>
      <c r="H17" s="565" t="s">
        <v>361</v>
      </c>
      <c r="I17" s="568"/>
      <c r="J17" s="565" t="s">
        <v>361</v>
      </c>
      <c r="K17" s="565" t="s">
        <v>361</v>
      </c>
      <c r="L17" s="568">
        <v>1</v>
      </c>
      <c r="M17" s="568">
        <v>3</v>
      </c>
      <c r="N17" s="568">
        <v>1</v>
      </c>
      <c r="O17" s="568"/>
      <c r="P17" s="568">
        <v>4</v>
      </c>
      <c r="Q17" s="567" t="s">
        <v>361</v>
      </c>
      <c r="R17" s="567" t="s">
        <v>361</v>
      </c>
      <c r="S17" s="567" t="s">
        <v>361</v>
      </c>
      <c r="T17" s="565">
        <v>1</v>
      </c>
    </row>
    <row r="18" spans="1:20" s="564" customFormat="1">
      <c r="A18" s="47" t="s">
        <v>64</v>
      </c>
      <c r="B18" s="535">
        <v>9549</v>
      </c>
      <c r="C18" s="392">
        <f t="shared" si="0"/>
        <v>117.28976856215311</v>
      </c>
      <c r="D18" s="565">
        <f t="shared" si="1"/>
        <v>112</v>
      </c>
      <c r="E18" s="568">
        <v>87</v>
      </c>
      <c r="F18" s="497">
        <v>241672.5</v>
      </c>
      <c r="G18" s="568">
        <v>1</v>
      </c>
      <c r="H18" s="565" t="s">
        <v>361</v>
      </c>
      <c r="I18" s="568">
        <v>2</v>
      </c>
      <c r="J18" s="565" t="s">
        <v>361</v>
      </c>
      <c r="K18" s="565" t="s">
        <v>361</v>
      </c>
      <c r="L18" s="568">
        <v>6</v>
      </c>
      <c r="M18" s="568">
        <v>42</v>
      </c>
      <c r="N18" s="568">
        <v>30</v>
      </c>
      <c r="O18" s="568">
        <v>9</v>
      </c>
      <c r="P18" s="568">
        <v>7</v>
      </c>
      <c r="Q18" s="565" t="s">
        <v>361</v>
      </c>
      <c r="R18" s="567" t="s">
        <v>361</v>
      </c>
      <c r="S18" s="568">
        <v>4</v>
      </c>
      <c r="T18" s="565">
        <v>11</v>
      </c>
    </row>
    <row r="19" spans="1:20" s="564" customFormat="1">
      <c r="A19" s="47" t="s">
        <v>65</v>
      </c>
      <c r="B19" s="535">
        <v>1873</v>
      </c>
      <c r="C19" s="392">
        <f t="shared" si="0"/>
        <v>69.407367859049657</v>
      </c>
      <c r="D19" s="565">
        <f t="shared" si="1"/>
        <v>13</v>
      </c>
      <c r="E19" s="568">
        <v>10</v>
      </c>
      <c r="F19" s="497">
        <v>16200</v>
      </c>
      <c r="G19" s="568" t="s">
        <v>361</v>
      </c>
      <c r="H19" s="565" t="s">
        <v>361</v>
      </c>
      <c r="I19" s="568">
        <v>2</v>
      </c>
      <c r="J19" s="565" t="s">
        <v>361</v>
      </c>
      <c r="K19" s="565" t="s">
        <v>361</v>
      </c>
      <c r="L19" s="568">
        <v>2</v>
      </c>
      <c r="M19" s="568">
        <v>5</v>
      </c>
      <c r="N19" s="568" t="s">
        <v>361</v>
      </c>
      <c r="O19" s="568">
        <v>3</v>
      </c>
      <c r="P19" s="568">
        <v>1</v>
      </c>
      <c r="Q19" s="567" t="s">
        <v>361</v>
      </c>
      <c r="R19" s="567" t="s">
        <v>361</v>
      </c>
      <c r="S19" s="567" t="s">
        <v>361</v>
      </c>
      <c r="T19" s="565" t="s">
        <v>361</v>
      </c>
    </row>
    <row r="20" spans="1:20" s="564" customFormat="1">
      <c r="A20" s="47" t="s">
        <v>506</v>
      </c>
      <c r="B20" s="565" t="s">
        <v>361</v>
      </c>
      <c r="C20" s="569" t="s">
        <v>361</v>
      </c>
      <c r="D20" s="570">
        <f t="shared" si="1"/>
        <v>0</v>
      </c>
      <c r="E20" s="571">
        <v>12</v>
      </c>
      <c r="F20" s="504" t="s">
        <v>361</v>
      </c>
      <c r="G20" s="571" t="s">
        <v>361</v>
      </c>
      <c r="H20" s="570" t="s">
        <v>361</v>
      </c>
      <c r="I20" s="570" t="s">
        <v>361</v>
      </c>
      <c r="J20" s="570" t="s">
        <v>361</v>
      </c>
      <c r="K20" s="570" t="s">
        <v>361</v>
      </c>
      <c r="L20" s="570" t="s">
        <v>361</v>
      </c>
      <c r="M20" s="570" t="s">
        <v>361</v>
      </c>
      <c r="N20" s="570" t="s">
        <v>361</v>
      </c>
      <c r="O20" s="565" t="s">
        <v>361</v>
      </c>
      <c r="P20" s="565" t="s">
        <v>361</v>
      </c>
      <c r="Q20" s="565" t="s">
        <v>361</v>
      </c>
      <c r="R20" s="565" t="s">
        <v>361</v>
      </c>
      <c r="S20" s="565" t="s">
        <v>361</v>
      </c>
      <c r="T20" s="565" t="s">
        <v>361</v>
      </c>
    </row>
    <row r="21" spans="1:20" s="564" customFormat="1">
      <c r="A21" s="572" t="s">
        <v>148</v>
      </c>
      <c r="B21" s="573">
        <f>SUM(B5:B19)</f>
        <v>29389</v>
      </c>
      <c r="C21" s="569">
        <f>D21/B21*10000</f>
        <v>82.683997413998441</v>
      </c>
      <c r="D21" s="570">
        <f>SUM(D5:D19)</f>
        <v>243</v>
      </c>
      <c r="E21" s="571">
        <f>SUM(E5:E20)</f>
        <v>184</v>
      </c>
      <c r="F21" s="574">
        <f>SUM(F5:F20)</f>
        <v>548686.69999999995</v>
      </c>
      <c r="G21" s="571">
        <f>SUM(G5:G19)</f>
        <v>2</v>
      </c>
      <c r="H21" s="571">
        <f>SUM(H5:H19)</f>
        <v>0</v>
      </c>
      <c r="I21" s="571">
        <f t="shared" ref="I21:T21" si="2">SUM(I5:I19)</f>
        <v>8</v>
      </c>
      <c r="J21" s="571">
        <f t="shared" si="2"/>
        <v>0</v>
      </c>
      <c r="K21" s="571">
        <f t="shared" si="2"/>
        <v>0</v>
      </c>
      <c r="L21" s="571">
        <f t="shared" si="2"/>
        <v>11</v>
      </c>
      <c r="M21" s="571">
        <f t="shared" si="2"/>
        <v>79</v>
      </c>
      <c r="N21" s="571">
        <f t="shared" si="2"/>
        <v>47</v>
      </c>
      <c r="O21" s="575">
        <f t="shared" si="2"/>
        <v>40</v>
      </c>
      <c r="P21" s="575">
        <f t="shared" si="2"/>
        <v>31</v>
      </c>
      <c r="Q21" s="575">
        <f t="shared" si="2"/>
        <v>0</v>
      </c>
      <c r="R21" s="575">
        <f t="shared" si="2"/>
        <v>0</v>
      </c>
      <c r="S21" s="575">
        <f t="shared" si="2"/>
        <v>5</v>
      </c>
      <c r="T21" s="575">
        <f t="shared" si="2"/>
        <v>20</v>
      </c>
    </row>
  </sheetData>
  <mergeCells count="19">
    <mergeCell ref="R3:R4"/>
    <mergeCell ref="S3:S4"/>
    <mergeCell ref="T3:T4"/>
    <mergeCell ref="L3:L4"/>
    <mergeCell ref="M3:M4"/>
    <mergeCell ref="N3:N4"/>
    <mergeCell ref="O3:O4"/>
    <mergeCell ref="P3:P4"/>
    <mergeCell ref="Q3:Q4"/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40" workbookViewId="0">
      <selection activeCell="G11" sqref="G11"/>
    </sheetView>
  </sheetViews>
  <sheetFormatPr defaultRowHeight="12.75"/>
  <cols>
    <col min="1" max="1" width="16.42578125" style="42" customWidth="1"/>
    <col min="2" max="2" width="12.140625" style="43" customWidth="1"/>
    <col min="3" max="3" width="14.42578125" style="43" customWidth="1"/>
    <col min="4" max="5" width="12.42578125" style="43" customWidth="1"/>
    <col min="6" max="7" width="12" style="43" customWidth="1"/>
    <col min="8" max="256" width="9.140625" style="42"/>
    <col min="257" max="257" width="16.42578125" style="42" customWidth="1"/>
    <col min="258" max="258" width="12.140625" style="42" customWidth="1"/>
    <col min="259" max="259" width="14.42578125" style="42" customWidth="1"/>
    <col min="260" max="261" width="12.42578125" style="42" customWidth="1"/>
    <col min="262" max="263" width="12" style="42" customWidth="1"/>
    <col min="264" max="512" width="9.140625" style="42"/>
    <col min="513" max="513" width="16.42578125" style="42" customWidth="1"/>
    <col min="514" max="514" width="12.140625" style="42" customWidth="1"/>
    <col min="515" max="515" width="14.42578125" style="42" customWidth="1"/>
    <col min="516" max="517" width="12.42578125" style="42" customWidth="1"/>
    <col min="518" max="519" width="12" style="42" customWidth="1"/>
    <col min="520" max="768" width="9.140625" style="42"/>
    <col min="769" max="769" width="16.42578125" style="42" customWidth="1"/>
    <col min="770" max="770" width="12.140625" style="42" customWidth="1"/>
    <col min="771" max="771" width="14.42578125" style="42" customWidth="1"/>
    <col min="772" max="773" width="12.42578125" style="42" customWidth="1"/>
    <col min="774" max="775" width="12" style="42" customWidth="1"/>
    <col min="776" max="1024" width="9.140625" style="42"/>
    <col min="1025" max="1025" width="16.42578125" style="42" customWidth="1"/>
    <col min="1026" max="1026" width="12.140625" style="42" customWidth="1"/>
    <col min="1027" max="1027" width="14.42578125" style="42" customWidth="1"/>
    <col min="1028" max="1029" width="12.42578125" style="42" customWidth="1"/>
    <col min="1030" max="1031" width="12" style="42" customWidth="1"/>
    <col min="1032" max="1280" width="9.140625" style="42"/>
    <col min="1281" max="1281" width="16.42578125" style="42" customWidth="1"/>
    <col min="1282" max="1282" width="12.140625" style="42" customWidth="1"/>
    <col min="1283" max="1283" width="14.42578125" style="42" customWidth="1"/>
    <col min="1284" max="1285" width="12.42578125" style="42" customWidth="1"/>
    <col min="1286" max="1287" width="12" style="42" customWidth="1"/>
    <col min="1288" max="1536" width="9.140625" style="42"/>
    <col min="1537" max="1537" width="16.42578125" style="42" customWidth="1"/>
    <col min="1538" max="1538" width="12.140625" style="42" customWidth="1"/>
    <col min="1539" max="1539" width="14.42578125" style="42" customWidth="1"/>
    <col min="1540" max="1541" width="12.42578125" style="42" customWidth="1"/>
    <col min="1542" max="1543" width="12" style="42" customWidth="1"/>
    <col min="1544" max="1792" width="9.140625" style="42"/>
    <col min="1793" max="1793" width="16.42578125" style="42" customWidth="1"/>
    <col min="1794" max="1794" width="12.140625" style="42" customWidth="1"/>
    <col min="1795" max="1795" width="14.42578125" style="42" customWidth="1"/>
    <col min="1796" max="1797" width="12.42578125" style="42" customWidth="1"/>
    <col min="1798" max="1799" width="12" style="42" customWidth="1"/>
    <col min="1800" max="2048" width="9.140625" style="42"/>
    <col min="2049" max="2049" width="16.42578125" style="42" customWidth="1"/>
    <col min="2050" max="2050" width="12.140625" style="42" customWidth="1"/>
    <col min="2051" max="2051" width="14.42578125" style="42" customWidth="1"/>
    <col min="2052" max="2053" width="12.42578125" style="42" customWidth="1"/>
    <col min="2054" max="2055" width="12" style="42" customWidth="1"/>
    <col min="2056" max="2304" width="9.140625" style="42"/>
    <col min="2305" max="2305" width="16.42578125" style="42" customWidth="1"/>
    <col min="2306" max="2306" width="12.140625" style="42" customWidth="1"/>
    <col min="2307" max="2307" width="14.42578125" style="42" customWidth="1"/>
    <col min="2308" max="2309" width="12.42578125" style="42" customWidth="1"/>
    <col min="2310" max="2311" width="12" style="42" customWidth="1"/>
    <col min="2312" max="2560" width="9.140625" style="42"/>
    <col min="2561" max="2561" width="16.42578125" style="42" customWidth="1"/>
    <col min="2562" max="2562" width="12.140625" style="42" customWidth="1"/>
    <col min="2563" max="2563" width="14.42578125" style="42" customWidth="1"/>
    <col min="2564" max="2565" width="12.42578125" style="42" customWidth="1"/>
    <col min="2566" max="2567" width="12" style="42" customWidth="1"/>
    <col min="2568" max="2816" width="9.140625" style="42"/>
    <col min="2817" max="2817" width="16.42578125" style="42" customWidth="1"/>
    <col min="2818" max="2818" width="12.140625" style="42" customWidth="1"/>
    <col min="2819" max="2819" width="14.42578125" style="42" customWidth="1"/>
    <col min="2820" max="2821" width="12.42578125" style="42" customWidth="1"/>
    <col min="2822" max="2823" width="12" style="42" customWidth="1"/>
    <col min="2824" max="3072" width="9.140625" style="42"/>
    <col min="3073" max="3073" width="16.42578125" style="42" customWidth="1"/>
    <col min="3074" max="3074" width="12.140625" style="42" customWidth="1"/>
    <col min="3075" max="3075" width="14.42578125" style="42" customWidth="1"/>
    <col min="3076" max="3077" width="12.42578125" style="42" customWidth="1"/>
    <col min="3078" max="3079" width="12" style="42" customWidth="1"/>
    <col min="3080" max="3328" width="9.140625" style="42"/>
    <col min="3329" max="3329" width="16.42578125" style="42" customWidth="1"/>
    <col min="3330" max="3330" width="12.140625" style="42" customWidth="1"/>
    <col min="3331" max="3331" width="14.42578125" style="42" customWidth="1"/>
    <col min="3332" max="3333" width="12.42578125" style="42" customWidth="1"/>
    <col min="3334" max="3335" width="12" style="42" customWidth="1"/>
    <col min="3336" max="3584" width="9.140625" style="42"/>
    <col min="3585" max="3585" width="16.42578125" style="42" customWidth="1"/>
    <col min="3586" max="3586" width="12.140625" style="42" customWidth="1"/>
    <col min="3587" max="3587" width="14.42578125" style="42" customWidth="1"/>
    <col min="3588" max="3589" width="12.42578125" style="42" customWidth="1"/>
    <col min="3590" max="3591" width="12" style="42" customWidth="1"/>
    <col min="3592" max="3840" width="9.140625" style="42"/>
    <col min="3841" max="3841" width="16.42578125" style="42" customWidth="1"/>
    <col min="3842" max="3842" width="12.140625" style="42" customWidth="1"/>
    <col min="3843" max="3843" width="14.42578125" style="42" customWidth="1"/>
    <col min="3844" max="3845" width="12.42578125" style="42" customWidth="1"/>
    <col min="3846" max="3847" width="12" style="42" customWidth="1"/>
    <col min="3848" max="4096" width="9.140625" style="42"/>
    <col min="4097" max="4097" width="16.42578125" style="42" customWidth="1"/>
    <col min="4098" max="4098" width="12.140625" style="42" customWidth="1"/>
    <col min="4099" max="4099" width="14.42578125" style="42" customWidth="1"/>
    <col min="4100" max="4101" width="12.42578125" style="42" customWidth="1"/>
    <col min="4102" max="4103" width="12" style="42" customWidth="1"/>
    <col min="4104" max="4352" width="9.140625" style="42"/>
    <col min="4353" max="4353" width="16.42578125" style="42" customWidth="1"/>
    <col min="4354" max="4354" width="12.140625" style="42" customWidth="1"/>
    <col min="4355" max="4355" width="14.42578125" style="42" customWidth="1"/>
    <col min="4356" max="4357" width="12.42578125" style="42" customWidth="1"/>
    <col min="4358" max="4359" width="12" style="42" customWidth="1"/>
    <col min="4360" max="4608" width="9.140625" style="42"/>
    <col min="4609" max="4609" width="16.42578125" style="42" customWidth="1"/>
    <col min="4610" max="4610" width="12.140625" style="42" customWidth="1"/>
    <col min="4611" max="4611" width="14.42578125" style="42" customWidth="1"/>
    <col min="4612" max="4613" width="12.42578125" style="42" customWidth="1"/>
    <col min="4614" max="4615" width="12" style="42" customWidth="1"/>
    <col min="4616" max="4864" width="9.140625" style="42"/>
    <col min="4865" max="4865" width="16.42578125" style="42" customWidth="1"/>
    <col min="4866" max="4866" width="12.140625" style="42" customWidth="1"/>
    <col min="4867" max="4867" width="14.42578125" style="42" customWidth="1"/>
    <col min="4868" max="4869" width="12.42578125" style="42" customWidth="1"/>
    <col min="4870" max="4871" width="12" style="42" customWidth="1"/>
    <col min="4872" max="5120" width="9.140625" style="42"/>
    <col min="5121" max="5121" width="16.42578125" style="42" customWidth="1"/>
    <col min="5122" max="5122" width="12.140625" style="42" customWidth="1"/>
    <col min="5123" max="5123" width="14.42578125" style="42" customWidth="1"/>
    <col min="5124" max="5125" width="12.42578125" style="42" customWidth="1"/>
    <col min="5126" max="5127" width="12" style="42" customWidth="1"/>
    <col min="5128" max="5376" width="9.140625" style="42"/>
    <col min="5377" max="5377" width="16.42578125" style="42" customWidth="1"/>
    <col min="5378" max="5378" width="12.140625" style="42" customWidth="1"/>
    <col min="5379" max="5379" width="14.42578125" style="42" customWidth="1"/>
    <col min="5380" max="5381" width="12.42578125" style="42" customWidth="1"/>
    <col min="5382" max="5383" width="12" style="42" customWidth="1"/>
    <col min="5384" max="5632" width="9.140625" style="42"/>
    <col min="5633" max="5633" width="16.42578125" style="42" customWidth="1"/>
    <col min="5634" max="5634" width="12.140625" style="42" customWidth="1"/>
    <col min="5635" max="5635" width="14.42578125" style="42" customWidth="1"/>
    <col min="5636" max="5637" width="12.42578125" style="42" customWidth="1"/>
    <col min="5638" max="5639" width="12" style="42" customWidth="1"/>
    <col min="5640" max="5888" width="9.140625" style="42"/>
    <col min="5889" max="5889" width="16.42578125" style="42" customWidth="1"/>
    <col min="5890" max="5890" width="12.140625" style="42" customWidth="1"/>
    <col min="5891" max="5891" width="14.42578125" style="42" customWidth="1"/>
    <col min="5892" max="5893" width="12.42578125" style="42" customWidth="1"/>
    <col min="5894" max="5895" width="12" style="42" customWidth="1"/>
    <col min="5896" max="6144" width="9.140625" style="42"/>
    <col min="6145" max="6145" width="16.42578125" style="42" customWidth="1"/>
    <col min="6146" max="6146" width="12.140625" style="42" customWidth="1"/>
    <col min="6147" max="6147" width="14.42578125" style="42" customWidth="1"/>
    <col min="6148" max="6149" width="12.42578125" style="42" customWidth="1"/>
    <col min="6150" max="6151" width="12" style="42" customWidth="1"/>
    <col min="6152" max="6400" width="9.140625" style="42"/>
    <col min="6401" max="6401" width="16.42578125" style="42" customWidth="1"/>
    <col min="6402" max="6402" width="12.140625" style="42" customWidth="1"/>
    <col min="6403" max="6403" width="14.42578125" style="42" customWidth="1"/>
    <col min="6404" max="6405" width="12.42578125" style="42" customWidth="1"/>
    <col min="6406" max="6407" width="12" style="42" customWidth="1"/>
    <col min="6408" max="6656" width="9.140625" style="42"/>
    <col min="6657" max="6657" width="16.42578125" style="42" customWidth="1"/>
    <col min="6658" max="6658" width="12.140625" style="42" customWidth="1"/>
    <col min="6659" max="6659" width="14.42578125" style="42" customWidth="1"/>
    <col min="6660" max="6661" width="12.42578125" style="42" customWidth="1"/>
    <col min="6662" max="6663" width="12" style="42" customWidth="1"/>
    <col min="6664" max="6912" width="9.140625" style="42"/>
    <col min="6913" max="6913" width="16.42578125" style="42" customWidth="1"/>
    <col min="6914" max="6914" width="12.140625" style="42" customWidth="1"/>
    <col min="6915" max="6915" width="14.42578125" style="42" customWidth="1"/>
    <col min="6916" max="6917" width="12.42578125" style="42" customWidth="1"/>
    <col min="6918" max="6919" width="12" style="42" customWidth="1"/>
    <col min="6920" max="7168" width="9.140625" style="42"/>
    <col min="7169" max="7169" width="16.42578125" style="42" customWidth="1"/>
    <col min="7170" max="7170" width="12.140625" style="42" customWidth="1"/>
    <col min="7171" max="7171" width="14.42578125" style="42" customWidth="1"/>
    <col min="7172" max="7173" width="12.42578125" style="42" customWidth="1"/>
    <col min="7174" max="7175" width="12" style="42" customWidth="1"/>
    <col min="7176" max="7424" width="9.140625" style="42"/>
    <col min="7425" max="7425" width="16.42578125" style="42" customWidth="1"/>
    <col min="7426" max="7426" width="12.140625" style="42" customWidth="1"/>
    <col min="7427" max="7427" width="14.42578125" style="42" customWidth="1"/>
    <col min="7428" max="7429" width="12.42578125" style="42" customWidth="1"/>
    <col min="7430" max="7431" width="12" style="42" customWidth="1"/>
    <col min="7432" max="7680" width="9.140625" style="42"/>
    <col min="7681" max="7681" width="16.42578125" style="42" customWidth="1"/>
    <col min="7682" max="7682" width="12.140625" style="42" customWidth="1"/>
    <col min="7683" max="7683" width="14.42578125" style="42" customWidth="1"/>
    <col min="7684" max="7685" width="12.42578125" style="42" customWidth="1"/>
    <col min="7686" max="7687" width="12" style="42" customWidth="1"/>
    <col min="7688" max="7936" width="9.140625" style="42"/>
    <col min="7937" max="7937" width="16.42578125" style="42" customWidth="1"/>
    <col min="7938" max="7938" width="12.140625" style="42" customWidth="1"/>
    <col min="7939" max="7939" width="14.42578125" style="42" customWidth="1"/>
    <col min="7940" max="7941" width="12.42578125" style="42" customWidth="1"/>
    <col min="7942" max="7943" width="12" style="42" customWidth="1"/>
    <col min="7944" max="8192" width="9.140625" style="42"/>
    <col min="8193" max="8193" width="16.42578125" style="42" customWidth="1"/>
    <col min="8194" max="8194" width="12.140625" style="42" customWidth="1"/>
    <col min="8195" max="8195" width="14.42578125" style="42" customWidth="1"/>
    <col min="8196" max="8197" width="12.42578125" style="42" customWidth="1"/>
    <col min="8198" max="8199" width="12" style="42" customWidth="1"/>
    <col min="8200" max="8448" width="9.140625" style="42"/>
    <col min="8449" max="8449" width="16.42578125" style="42" customWidth="1"/>
    <col min="8450" max="8450" width="12.140625" style="42" customWidth="1"/>
    <col min="8451" max="8451" width="14.42578125" style="42" customWidth="1"/>
    <col min="8452" max="8453" width="12.42578125" style="42" customWidth="1"/>
    <col min="8454" max="8455" width="12" style="42" customWidth="1"/>
    <col min="8456" max="8704" width="9.140625" style="42"/>
    <col min="8705" max="8705" width="16.42578125" style="42" customWidth="1"/>
    <col min="8706" max="8706" width="12.140625" style="42" customWidth="1"/>
    <col min="8707" max="8707" width="14.42578125" style="42" customWidth="1"/>
    <col min="8708" max="8709" width="12.42578125" style="42" customWidth="1"/>
    <col min="8710" max="8711" width="12" style="42" customWidth="1"/>
    <col min="8712" max="8960" width="9.140625" style="42"/>
    <col min="8961" max="8961" width="16.42578125" style="42" customWidth="1"/>
    <col min="8962" max="8962" width="12.140625" style="42" customWidth="1"/>
    <col min="8963" max="8963" width="14.42578125" style="42" customWidth="1"/>
    <col min="8964" max="8965" width="12.42578125" style="42" customWidth="1"/>
    <col min="8966" max="8967" width="12" style="42" customWidth="1"/>
    <col min="8968" max="9216" width="9.140625" style="42"/>
    <col min="9217" max="9217" width="16.42578125" style="42" customWidth="1"/>
    <col min="9218" max="9218" width="12.140625" style="42" customWidth="1"/>
    <col min="9219" max="9219" width="14.42578125" style="42" customWidth="1"/>
    <col min="9220" max="9221" width="12.42578125" style="42" customWidth="1"/>
    <col min="9222" max="9223" width="12" style="42" customWidth="1"/>
    <col min="9224" max="9472" width="9.140625" style="42"/>
    <col min="9473" max="9473" width="16.42578125" style="42" customWidth="1"/>
    <col min="9474" max="9474" width="12.140625" style="42" customWidth="1"/>
    <col min="9475" max="9475" width="14.42578125" style="42" customWidth="1"/>
    <col min="9476" max="9477" width="12.42578125" style="42" customWidth="1"/>
    <col min="9478" max="9479" width="12" style="42" customWidth="1"/>
    <col min="9480" max="9728" width="9.140625" style="42"/>
    <col min="9729" max="9729" width="16.42578125" style="42" customWidth="1"/>
    <col min="9730" max="9730" width="12.140625" style="42" customWidth="1"/>
    <col min="9731" max="9731" width="14.42578125" style="42" customWidth="1"/>
    <col min="9732" max="9733" width="12.42578125" style="42" customWidth="1"/>
    <col min="9734" max="9735" width="12" style="42" customWidth="1"/>
    <col min="9736" max="9984" width="9.140625" style="42"/>
    <col min="9985" max="9985" width="16.42578125" style="42" customWidth="1"/>
    <col min="9986" max="9986" width="12.140625" style="42" customWidth="1"/>
    <col min="9987" max="9987" width="14.42578125" style="42" customWidth="1"/>
    <col min="9988" max="9989" width="12.42578125" style="42" customWidth="1"/>
    <col min="9990" max="9991" width="12" style="42" customWidth="1"/>
    <col min="9992" max="10240" width="9.140625" style="42"/>
    <col min="10241" max="10241" width="16.42578125" style="42" customWidth="1"/>
    <col min="10242" max="10242" width="12.140625" style="42" customWidth="1"/>
    <col min="10243" max="10243" width="14.42578125" style="42" customWidth="1"/>
    <col min="10244" max="10245" width="12.42578125" style="42" customWidth="1"/>
    <col min="10246" max="10247" width="12" style="42" customWidth="1"/>
    <col min="10248" max="10496" width="9.140625" style="42"/>
    <col min="10497" max="10497" width="16.42578125" style="42" customWidth="1"/>
    <col min="10498" max="10498" width="12.140625" style="42" customWidth="1"/>
    <col min="10499" max="10499" width="14.42578125" style="42" customWidth="1"/>
    <col min="10500" max="10501" width="12.42578125" style="42" customWidth="1"/>
    <col min="10502" max="10503" width="12" style="42" customWidth="1"/>
    <col min="10504" max="10752" width="9.140625" style="42"/>
    <col min="10753" max="10753" width="16.42578125" style="42" customWidth="1"/>
    <col min="10754" max="10754" width="12.140625" style="42" customWidth="1"/>
    <col min="10755" max="10755" width="14.42578125" style="42" customWidth="1"/>
    <col min="10756" max="10757" width="12.42578125" style="42" customWidth="1"/>
    <col min="10758" max="10759" width="12" style="42" customWidth="1"/>
    <col min="10760" max="11008" width="9.140625" style="42"/>
    <col min="11009" max="11009" width="16.42578125" style="42" customWidth="1"/>
    <col min="11010" max="11010" width="12.140625" style="42" customWidth="1"/>
    <col min="11011" max="11011" width="14.42578125" style="42" customWidth="1"/>
    <col min="11012" max="11013" width="12.42578125" style="42" customWidth="1"/>
    <col min="11014" max="11015" width="12" style="42" customWidth="1"/>
    <col min="11016" max="11264" width="9.140625" style="42"/>
    <col min="11265" max="11265" width="16.42578125" style="42" customWidth="1"/>
    <col min="11266" max="11266" width="12.140625" style="42" customWidth="1"/>
    <col min="11267" max="11267" width="14.42578125" style="42" customWidth="1"/>
    <col min="11268" max="11269" width="12.42578125" style="42" customWidth="1"/>
    <col min="11270" max="11271" width="12" style="42" customWidth="1"/>
    <col min="11272" max="11520" width="9.140625" style="42"/>
    <col min="11521" max="11521" width="16.42578125" style="42" customWidth="1"/>
    <col min="11522" max="11522" width="12.140625" style="42" customWidth="1"/>
    <col min="11523" max="11523" width="14.42578125" style="42" customWidth="1"/>
    <col min="11524" max="11525" width="12.42578125" style="42" customWidth="1"/>
    <col min="11526" max="11527" width="12" style="42" customWidth="1"/>
    <col min="11528" max="11776" width="9.140625" style="42"/>
    <col min="11777" max="11777" width="16.42578125" style="42" customWidth="1"/>
    <col min="11778" max="11778" width="12.140625" style="42" customWidth="1"/>
    <col min="11779" max="11779" width="14.42578125" style="42" customWidth="1"/>
    <col min="11780" max="11781" width="12.42578125" style="42" customWidth="1"/>
    <col min="11782" max="11783" width="12" style="42" customWidth="1"/>
    <col min="11784" max="12032" width="9.140625" style="42"/>
    <col min="12033" max="12033" width="16.42578125" style="42" customWidth="1"/>
    <col min="12034" max="12034" width="12.140625" style="42" customWidth="1"/>
    <col min="12035" max="12035" width="14.42578125" style="42" customWidth="1"/>
    <col min="12036" max="12037" width="12.42578125" style="42" customWidth="1"/>
    <col min="12038" max="12039" width="12" style="42" customWidth="1"/>
    <col min="12040" max="12288" width="9.140625" style="42"/>
    <col min="12289" max="12289" width="16.42578125" style="42" customWidth="1"/>
    <col min="12290" max="12290" width="12.140625" style="42" customWidth="1"/>
    <col min="12291" max="12291" width="14.42578125" style="42" customWidth="1"/>
    <col min="12292" max="12293" width="12.42578125" style="42" customWidth="1"/>
    <col min="12294" max="12295" width="12" style="42" customWidth="1"/>
    <col min="12296" max="12544" width="9.140625" style="42"/>
    <col min="12545" max="12545" width="16.42578125" style="42" customWidth="1"/>
    <col min="12546" max="12546" width="12.140625" style="42" customWidth="1"/>
    <col min="12547" max="12547" width="14.42578125" style="42" customWidth="1"/>
    <col min="12548" max="12549" width="12.42578125" style="42" customWidth="1"/>
    <col min="12550" max="12551" width="12" style="42" customWidth="1"/>
    <col min="12552" max="12800" width="9.140625" style="42"/>
    <col min="12801" max="12801" width="16.42578125" style="42" customWidth="1"/>
    <col min="12802" max="12802" width="12.140625" style="42" customWidth="1"/>
    <col min="12803" max="12803" width="14.42578125" style="42" customWidth="1"/>
    <col min="12804" max="12805" width="12.42578125" style="42" customWidth="1"/>
    <col min="12806" max="12807" width="12" style="42" customWidth="1"/>
    <col min="12808" max="13056" width="9.140625" style="42"/>
    <col min="13057" max="13057" width="16.42578125" style="42" customWidth="1"/>
    <col min="13058" max="13058" width="12.140625" style="42" customWidth="1"/>
    <col min="13059" max="13059" width="14.42578125" style="42" customWidth="1"/>
    <col min="13060" max="13061" width="12.42578125" style="42" customWidth="1"/>
    <col min="13062" max="13063" width="12" style="42" customWidth="1"/>
    <col min="13064" max="13312" width="9.140625" style="42"/>
    <col min="13313" max="13313" width="16.42578125" style="42" customWidth="1"/>
    <col min="13314" max="13314" width="12.140625" style="42" customWidth="1"/>
    <col min="13315" max="13315" width="14.42578125" style="42" customWidth="1"/>
    <col min="13316" max="13317" width="12.42578125" style="42" customWidth="1"/>
    <col min="13318" max="13319" width="12" style="42" customWidth="1"/>
    <col min="13320" max="13568" width="9.140625" style="42"/>
    <col min="13569" max="13569" width="16.42578125" style="42" customWidth="1"/>
    <col min="13570" max="13570" width="12.140625" style="42" customWidth="1"/>
    <col min="13571" max="13571" width="14.42578125" style="42" customWidth="1"/>
    <col min="13572" max="13573" width="12.42578125" style="42" customWidth="1"/>
    <col min="13574" max="13575" width="12" style="42" customWidth="1"/>
    <col min="13576" max="13824" width="9.140625" style="42"/>
    <col min="13825" max="13825" width="16.42578125" style="42" customWidth="1"/>
    <col min="13826" max="13826" width="12.140625" style="42" customWidth="1"/>
    <col min="13827" max="13827" width="14.42578125" style="42" customWidth="1"/>
    <col min="13828" max="13829" width="12.42578125" style="42" customWidth="1"/>
    <col min="13830" max="13831" width="12" style="42" customWidth="1"/>
    <col min="13832" max="14080" width="9.140625" style="42"/>
    <col min="14081" max="14081" width="16.42578125" style="42" customWidth="1"/>
    <col min="14082" max="14082" width="12.140625" style="42" customWidth="1"/>
    <col min="14083" max="14083" width="14.42578125" style="42" customWidth="1"/>
    <col min="14084" max="14085" width="12.42578125" style="42" customWidth="1"/>
    <col min="14086" max="14087" width="12" style="42" customWidth="1"/>
    <col min="14088" max="14336" width="9.140625" style="42"/>
    <col min="14337" max="14337" width="16.42578125" style="42" customWidth="1"/>
    <col min="14338" max="14338" width="12.140625" style="42" customWidth="1"/>
    <col min="14339" max="14339" width="14.42578125" style="42" customWidth="1"/>
    <col min="14340" max="14341" width="12.42578125" style="42" customWidth="1"/>
    <col min="14342" max="14343" width="12" style="42" customWidth="1"/>
    <col min="14344" max="14592" width="9.140625" style="42"/>
    <col min="14593" max="14593" width="16.42578125" style="42" customWidth="1"/>
    <col min="14594" max="14594" width="12.140625" style="42" customWidth="1"/>
    <col min="14595" max="14595" width="14.42578125" style="42" customWidth="1"/>
    <col min="14596" max="14597" width="12.42578125" style="42" customWidth="1"/>
    <col min="14598" max="14599" width="12" style="42" customWidth="1"/>
    <col min="14600" max="14848" width="9.140625" style="42"/>
    <col min="14849" max="14849" width="16.42578125" style="42" customWidth="1"/>
    <col min="14850" max="14850" width="12.140625" style="42" customWidth="1"/>
    <col min="14851" max="14851" width="14.42578125" style="42" customWidth="1"/>
    <col min="14852" max="14853" width="12.42578125" style="42" customWidth="1"/>
    <col min="14854" max="14855" width="12" style="42" customWidth="1"/>
    <col min="14856" max="15104" width="9.140625" style="42"/>
    <col min="15105" max="15105" width="16.42578125" style="42" customWidth="1"/>
    <col min="15106" max="15106" width="12.140625" style="42" customWidth="1"/>
    <col min="15107" max="15107" width="14.42578125" style="42" customWidth="1"/>
    <col min="15108" max="15109" width="12.42578125" style="42" customWidth="1"/>
    <col min="15110" max="15111" width="12" style="42" customWidth="1"/>
    <col min="15112" max="15360" width="9.140625" style="42"/>
    <col min="15361" max="15361" width="16.42578125" style="42" customWidth="1"/>
    <col min="15362" max="15362" width="12.140625" style="42" customWidth="1"/>
    <col min="15363" max="15363" width="14.42578125" style="42" customWidth="1"/>
    <col min="15364" max="15365" width="12.42578125" style="42" customWidth="1"/>
    <col min="15366" max="15367" width="12" style="42" customWidth="1"/>
    <col min="15368" max="15616" width="9.140625" style="42"/>
    <col min="15617" max="15617" width="16.42578125" style="42" customWidth="1"/>
    <col min="15618" max="15618" width="12.140625" style="42" customWidth="1"/>
    <col min="15619" max="15619" width="14.42578125" style="42" customWidth="1"/>
    <col min="15620" max="15621" width="12.42578125" style="42" customWidth="1"/>
    <col min="15622" max="15623" width="12" style="42" customWidth="1"/>
    <col min="15624" max="15872" width="9.140625" style="42"/>
    <col min="15873" max="15873" width="16.42578125" style="42" customWidth="1"/>
    <col min="15874" max="15874" width="12.140625" style="42" customWidth="1"/>
    <col min="15875" max="15875" width="14.42578125" style="42" customWidth="1"/>
    <col min="15876" max="15877" width="12.42578125" style="42" customWidth="1"/>
    <col min="15878" max="15879" width="12" style="42" customWidth="1"/>
    <col min="15880" max="16128" width="9.140625" style="42"/>
    <col min="16129" max="16129" width="16.42578125" style="42" customWidth="1"/>
    <col min="16130" max="16130" width="12.140625" style="42" customWidth="1"/>
    <col min="16131" max="16131" width="14.42578125" style="42" customWidth="1"/>
    <col min="16132" max="16133" width="12.42578125" style="42" customWidth="1"/>
    <col min="16134" max="16135" width="12" style="42" customWidth="1"/>
    <col min="16136" max="16384" width="9.140625" style="42"/>
  </cols>
  <sheetData>
    <row r="32" ht="51.75" customHeight="1"/>
    <row r="33" spans="1:8" ht="42.75" customHeight="1">
      <c r="A33" s="44" t="s">
        <v>45</v>
      </c>
      <c r="B33" s="44"/>
      <c r="C33" s="44"/>
      <c r="D33" s="44"/>
      <c r="E33" s="44"/>
      <c r="F33" s="44"/>
      <c r="G33" s="44"/>
    </row>
    <row r="34" spans="1:8" ht="4.5" customHeight="1"/>
    <row r="35" spans="1:8">
      <c r="A35" s="42" t="s">
        <v>46</v>
      </c>
    </row>
    <row r="36" spans="1:8">
      <c r="F36" s="43" t="s">
        <v>47</v>
      </c>
    </row>
    <row r="37" spans="1:8" ht="21.75" customHeight="1">
      <c r="A37" s="45" t="s">
        <v>48</v>
      </c>
      <c r="B37" s="45" t="s">
        <v>49</v>
      </c>
      <c r="C37" s="45"/>
      <c r="D37" s="45"/>
      <c r="E37" s="45" t="s">
        <v>50</v>
      </c>
      <c r="F37" s="45"/>
      <c r="G37" s="45"/>
    </row>
    <row r="38" spans="1:8" ht="21.75" customHeight="1">
      <c r="A38" s="45"/>
      <c r="B38" s="46" t="s">
        <v>9</v>
      </c>
      <c r="C38" s="46" t="s">
        <v>10</v>
      </c>
      <c r="D38" s="46" t="s">
        <v>11</v>
      </c>
      <c r="E38" s="46" t="s">
        <v>9</v>
      </c>
      <c r="F38" s="46" t="s">
        <v>10</v>
      </c>
      <c r="G38" s="46" t="s">
        <v>11</v>
      </c>
    </row>
    <row r="39" spans="1:8" s="51" customFormat="1" ht="15.75" customHeight="1">
      <c r="A39" s="47" t="s">
        <v>51</v>
      </c>
      <c r="B39" s="48">
        <v>72392</v>
      </c>
      <c r="C39" s="48">
        <v>78005.7</v>
      </c>
      <c r="D39" s="49">
        <f>(C39/B39)*100</f>
        <v>107.75458614211514</v>
      </c>
      <c r="E39" s="48">
        <v>8223</v>
      </c>
      <c r="F39" s="48">
        <v>6584.6</v>
      </c>
      <c r="G39" s="49">
        <f t="shared" ref="G39:G55" si="0">(F39/E39)*100</f>
        <v>80.075398273136329</v>
      </c>
      <c r="H39" s="50"/>
    </row>
    <row r="40" spans="1:8" s="51" customFormat="1" ht="15.75" customHeight="1">
      <c r="A40" s="47" t="s">
        <v>52</v>
      </c>
      <c r="B40" s="48">
        <v>76994</v>
      </c>
      <c r="C40" s="48">
        <v>89678.399999999994</v>
      </c>
      <c r="D40" s="49">
        <f t="shared" ref="D40:D55" si="1">(C40/B40)*100</f>
        <v>116.47453048289475</v>
      </c>
      <c r="E40" s="48">
        <v>8197</v>
      </c>
      <c r="F40" s="48">
        <v>10515</v>
      </c>
      <c r="G40" s="49">
        <f t="shared" si="0"/>
        <v>128.27863852629011</v>
      </c>
    </row>
    <row r="41" spans="1:8" s="51" customFormat="1" ht="15.75" customHeight="1">
      <c r="A41" s="47" t="s">
        <v>53</v>
      </c>
      <c r="B41" s="48">
        <v>159588</v>
      </c>
      <c r="C41" s="48">
        <v>157495.20000000001</v>
      </c>
      <c r="D41" s="49">
        <f t="shared" si="1"/>
        <v>98.688623204752247</v>
      </c>
      <c r="E41" s="48">
        <v>18509</v>
      </c>
      <c r="F41" s="48">
        <v>20090.400000000001</v>
      </c>
      <c r="G41" s="49">
        <f t="shared" si="0"/>
        <v>108.54395159111785</v>
      </c>
    </row>
    <row r="42" spans="1:8" s="51" customFormat="1" ht="15.75" customHeight="1">
      <c r="A42" s="47" t="s">
        <v>54</v>
      </c>
      <c r="B42" s="48">
        <v>54982</v>
      </c>
      <c r="C42" s="48">
        <v>53529.7</v>
      </c>
      <c r="D42" s="49">
        <f t="shared" si="1"/>
        <v>97.358590084027497</v>
      </c>
      <c r="E42" s="48">
        <v>6456</v>
      </c>
      <c r="F42" s="48">
        <v>5033.6000000000004</v>
      </c>
      <c r="G42" s="49">
        <f t="shared" si="0"/>
        <v>77.967781908302356</v>
      </c>
    </row>
    <row r="43" spans="1:8" s="51" customFormat="1" ht="15.75" customHeight="1">
      <c r="A43" s="47" t="s">
        <v>55</v>
      </c>
      <c r="B43" s="48">
        <v>384497.4</v>
      </c>
      <c r="C43" s="48">
        <v>462477.4</v>
      </c>
      <c r="D43" s="49">
        <f t="shared" si="1"/>
        <v>120.28102140612653</v>
      </c>
      <c r="E43" s="48">
        <v>22295</v>
      </c>
      <c r="F43" s="48">
        <v>43483.8</v>
      </c>
      <c r="G43" s="49">
        <f t="shared" si="0"/>
        <v>195.03834940569635</v>
      </c>
    </row>
    <row r="44" spans="1:8" s="51" customFormat="1" ht="15.75" customHeight="1">
      <c r="A44" s="47" t="s">
        <v>56</v>
      </c>
      <c r="B44" s="48">
        <v>139909</v>
      </c>
      <c r="C44" s="48">
        <v>215431</v>
      </c>
      <c r="D44" s="49">
        <f t="shared" si="1"/>
        <v>153.9793723062848</v>
      </c>
      <c r="E44" s="48">
        <v>19733</v>
      </c>
      <c r="F44" s="48">
        <v>9334.6</v>
      </c>
      <c r="G44" s="49">
        <f t="shared" si="0"/>
        <v>47.304515278974307</v>
      </c>
    </row>
    <row r="45" spans="1:8" s="51" customFormat="1" ht="15.75" customHeight="1">
      <c r="A45" s="47" t="s">
        <v>57</v>
      </c>
      <c r="B45" s="48">
        <v>103370</v>
      </c>
      <c r="C45" s="48">
        <v>250420.8</v>
      </c>
      <c r="D45" s="49">
        <f t="shared" si="1"/>
        <v>242.25674760568828</v>
      </c>
      <c r="E45" s="48">
        <v>8326</v>
      </c>
      <c r="F45" s="48">
        <v>19452.099999999999</v>
      </c>
      <c r="G45" s="49">
        <f t="shared" si="0"/>
        <v>233.6307950996877</v>
      </c>
    </row>
    <row r="46" spans="1:8" s="51" customFormat="1" ht="15.75" customHeight="1">
      <c r="A46" s="47" t="s">
        <v>58</v>
      </c>
      <c r="B46" s="48">
        <v>359927.8</v>
      </c>
      <c r="C46" s="48">
        <v>201864.8</v>
      </c>
      <c r="D46" s="49">
        <f t="shared" si="1"/>
        <v>56.084803674514717</v>
      </c>
      <c r="E46" s="48">
        <v>48777.5</v>
      </c>
      <c r="F46" s="48">
        <v>19780.7</v>
      </c>
      <c r="G46" s="49">
        <f t="shared" si="0"/>
        <v>40.552918866280564</v>
      </c>
    </row>
    <row r="47" spans="1:8" s="51" customFormat="1" ht="15.75" customHeight="1">
      <c r="A47" s="47" t="s">
        <v>59</v>
      </c>
      <c r="B47" s="48">
        <v>245941</v>
      </c>
      <c r="C47" s="48">
        <v>314702.90000000002</v>
      </c>
      <c r="D47" s="49">
        <f t="shared" si="1"/>
        <v>127.95869741116772</v>
      </c>
      <c r="E47" s="48">
        <v>15594</v>
      </c>
      <c r="F47" s="48">
        <v>59782.1</v>
      </c>
      <c r="G47" s="49">
        <f t="shared" si="0"/>
        <v>383.36603821982811</v>
      </c>
    </row>
    <row r="48" spans="1:8" s="51" customFormat="1" ht="15.75" customHeight="1">
      <c r="A48" s="47" t="s">
        <v>60</v>
      </c>
      <c r="B48" s="48">
        <v>71574</v>
      </c>
      <c r="C48" s="48">
        <v>75178.5</v>
      </c>
      <c r="D48" s="49">
        <f t="shared" si="1"/>
        <v>105.03604660910386</v>
      </c>
      <c r="E48" s="48">
        <v>6845</v>
      </c>
      <c r="F48" s="48">
        <v>7629.1</v>
      </c>
      <c r="G48" s="49">
        <f t="shared" si="0"/>
        <v>111.45507669831996</v>
      </c>
    </row>
    <row r="49" spans="1:7" s="51" customFormat="1" ht="15.75" customHeight="1">
      <c r="A49" s="47" t="s">
        <v>61</v>
      </c>
      <c r="B49" s="48">
        <v>106414</v>
      </c>
      <c r="C49" s="48">
        <v>98712.7</v>
      </c>
      <c r="D49" s="49">
        <f t="shared" si="1"/>
        <v>92.762888341759549</v>
      </c>
      <c r="E49" s="48">
        <v>11793</v>
      </c>
      <c r="F49" s="48">
        <v>9820.6</v>
      </c>
      <c r="G49" s="49">
        <f t="shared" si="0"/>
        <v>83.274824048164163</v>
      </c>
    </row>
    <row r="50" spans="1:7" s="51" customFormat="1" ht="15.75" customHeight="1">
      <c r="A50" s="47" t="s">
        <v>62</v>
      </c>
      <c r="B50" s="48">
        <v>81194</v>
      </c>
      <c r="C50" s="48">
        <v>72220</v>
      </c>
      <c r="D50" s="49">
        <f t="shared" si="1"/>
        <v>88.94745917185999</v>
      </c>
      <c r="E50" s="48">
        <v>7636</v>
      </c>
      <c r="F50" s="48">
        <v>8061.2</v>
      </c>
      <c r="G50" s="49">
        <f t="shared" si="0"/>
        <v>105.56836039811419</v>
      </c>
    </row>
    <row r="51" spans="1:7" s="51" customFormat="1" ht="15.75" customHeight="1">
      <c r="A51" s="47" t="s">
        <v>63</v>
      </c>
      <c r="B51" s="48">
        <v>231755</v>
      </c>
      <c r="C51" s="48">
        <v>232716.2</v>
      </c>
      <c r="D51" s="49">
        <f t="shared" si="1"/>
        <v>100.4147483333693</v>
      </c>
      <c r="E51" s="48">
        <v>21800</v>
      </c>
      <c r="F51" s="48">
        <v>19432</v>
      </c>
      <c r="G51" s="49">
        <f t="shared" si="0"/>
        <v>89.137614678899084</v>
      </c>
    </row>
    <row r="52" spans="1:7" s="51" customFormat="1" ht="15.75" customHeight="1">
      <c r="A52" s="47" t="s">
        <v>64</v>
      </c>
      <c r="B52" s="48">
        <v>204953.5</v>
      </c>
      <c r="C52" s="48">
        <v>276864.90000000002</v>
      </c>
      <c r="D52" s="49">
        <f t="shared" si="1"/>
        <v>135.08669039562633</v>
      </c>
      <c r="E52" s="48">
        <v>12180.5</v>
      </c>
      <c r="F52" s="48">
        <v>18597.599999999999</v>
      </c>
      <c r="G52" s="49">
        <f t="shared" si="0"/>
        <v>152.68338738147037</v>
      </c>
    </row>
    <row r="53" spans="1:7" s="51" customFormat="1" ht="15.75" customHeight="1">
      <c r="A53" s="47" t="s">
        <v>65</v>
      </c>
      <c r="B53" s="48">
        <v>91167</v>
      </c>
      <c r="C53" s="48">
        <v>101516.7</v>
      </c>
      <c r="D53" s="49">
        <f>(C53/B53)*100</f>
        <v>111.35246306229227</v>
      </c>
      <c r="E53" s="48">
        <v>9322</v>
      </c>
      <c r="F53" s="48">
        <v>10161.9</v>
      </c>
      <c r="G53" s="49">
        <f t="shared" si="0"/>
        <v>109.00986912679681</v>
      </c>
    </row>
    <row r="54" spans="1:7" s="51" customFormat="1" ht="15.75" customHeight="1">
      <c r="A54" s="47" t="s">
        <v>66</v>
      </c>
      <c r="B54" s="48">
        <v>2152871.9</v>
      </c>
      <c r="C54" s="48">
        <v>2367363.5</v>
      </c>
      <c r="D54" s="49">
        <f t="shared" si="1"/>
        <v>109.96304517700288</v>
      </c>
      <c r="E54" s="48">
        <v>292556.90000000002</v>
      </c>
      <c r="F54" s="48">
        <v>268021.2</v>
      </c>
      <c r="G54" s="49">
        <f t="shared" si="0"/>
        <v>91.613357948487959</v>
      </c>
    </row>
    <row r="55" spans="1:7" s="51" customFormat="1" ht="15.75" customHeight="1">
      <c r="A55" s="52" t="s">
        <v>67</v>
      </c>
      <c r="B55" s="53">
        <f>SUM(B39:B54)</f>
        <v>4537530.5999999996</v>
      </c>
      <c r="C55" s="53">
        <f>SUM(C39:C54)</f>
        <v>5048178.4000000004</v>
      </c>
      <c r="D55" s="53">
        <f t="shared" si="1"/>
        <v>111.2538701116418</v>
      </c>
      <c r="E55" s="53">
        <f>SUM(E39:E54)</f>
        <v>518243.9</v>
      </c>
      <c r="F55" s="53">
        <f>SUM(F39:F54)</f>
        <v>535780.5</v>
      </c>
      <c r="G55" s="53">
        <f t="shared" si="0"/>
        <v>103.38385073128696</v>
      </c>
    </row>
    <row r="56" spans="1:7" s="51" customFormat="1" ht="14.25" customHeight="1">
      <c r="A56" s="54"/>
      <c r="B56" s="55"/>
      <c r="C56" s="55"/>
      <c r="D56" s="55"/>
      <c r="E56" s="56"/>
      <c r="F56" s="55"/>
      <c r="G56" s="55"/>
    </row>
    <row r="57" spans="1:7" s="51" customFormat="1" ht="14.25" customHeight="1">
      <c r="A57" s="54"/>
      <c r="B57" s="55"/>
      <c r="C57" s="55"/>
      <c r="D57" s="55"/>
      <c r="E57" s="56"/>
      <c r="F57" s="55"/>
      <c r="G57" s="55"/>
    </row>
    <row r="58" spans="1:7" s="51" customFormat="1" ht="14.25" customHeight="1">
      <c r="A58" s="54"/>
      <c r="B58" s="55"/>
      <c r="C58" s="55"/>
      <c r="D58" s="55"/>
      <c r="E58" s="56"/>
      <c r="F58" s="55"/>
      <c r="G58" s="55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O36"/>
  <sheetViews>
    <sheetView topLeftCell="A13" workbookViewId="0">
      <selection activeCell="H20" sqref="H20"/>
    </sheetView>
  </sheetViews>
  <sheetFormatPr defaultRowHeight="12.75"/>
  <cols>
    <col min="1" max="7" width="9.42578125" style="86" customWidth="1"/>
    <col min="8" max="8" width="8" style="86" customWidth="1"/>
    <col min="9" max="9" width="7.28515625" style="86" customWidth="1"/>
    <col min="10" max="10" width="5.28515625" style="87" customWidth="1"/>
    <col min="11" max="11" width="37.85546875" style="578" customWidth="1"/>
    <col min="12" max="12" width="6.140625" style="87" customWidth="1"/>
    <col min="13" max="13" width="7.28515625" style="87" customWidth="1"/>
    <col min="14" max="14" width="7.7109375" style="87" customWidth="1"/>
    <col min="15" max="16384" width="9.140625" style="86"/>
  </cols>
  <sheetData>
    <row r="1" spans="10:15" ht="15">
      <c r="K1" s="88" t="s">
        <v>540</v>
      </c>
      <c r="L1" s="88"/>
      <c r="M1" s="88"/>
    </row>
    <row r="2" spans="10:15" ht="15">
      <c r="K2" s="591"/>
      <c r="L2" s="591"/>
      <c r="M2" s="591"/>
    </row>
    <row r="3" spans="10:15">
      <c r="K3" s="590" t="s">
        <v>115</v>
      </c>
    </row>
    <row r="4" spans="10:15" s="381" customFormat="1" ht="25.5">
      <c r="J4" s="589" t="s">
        <v>3</v>
      </c>
      <c r="K4" s="588"/>
      <c r="L4" s="9">
        <v>2013</v>
      </c>
      <c r="M4" s="9">
        <v>2014</v>
      </c>
      <c r="N4" s="587" t="s">
        <v>72</v>
      </c>
    </row>
    <row r="5" spans="10:15" s="381" customFormat="1">
      <c r="J5" s="100" t="s">
        <v>539</v>
      </c>
      <c r="K5" s="100"/>
      <c r="L5" s="562">
        <v>29341</v>
      </c>
      <c r="M5" s="562">
        <v>29389</v>
      </c>
      <c r="N5" s="563">
        <f>M5/L5*100</f>
        <v>100.16359360621657</v>
      </c>
    </row>
    <row r="6" spans="10:15" s="381" customFormat="1">
      <c r="J6" s="582" t="s">
        <v>538</v>
      </c>
      <c r="K6" s="582"/>
      <c r="L6" s="392">
        <f>SUM(L7:L21)-L15</f>
        <v>254</v>
      </c>
      <c r="M6" s="392">
        <f>SUM(M7:M21)-M15</f>
        <v>243</v>
      </c>
      <c r="N6" s="497">
        <f>M6/L6*100</f>
        <v>95.669291338582667</v>
      </c>
    </row>
    <row r="7" spans="10:15" s="381" customFormat="1">
      <c r="J7" s="584" t="s">
        <v>537</v>
      </c>
      <c r="K7" s="580" t="s">
        <v>536</v>
      </c>
      <c r="L7" s="392">
        <v>2</v>
      </c>
      <c r="M7" s="392">
        <v>0</v>
      </c>
      <c r="N7" s="497">
        <f>M7/L7*100</f>
        <v>0</v>
      </c>
    </row>
    <row r="8" spans="10:15" s="381" customFormat="1">
      <c r="J8" s="584"/>
      <c r="K8" s="580" t="s">
        <v>535</v>
      </c>
      <c r="L8" s="392">
        <v>3</v>
      </c>
      <c r="M8" s="392">
        <v>8</v>
      </c>
      <c r="N8" s="497">
        <v>0</v>
      </c>
    </row>
    <row r="9" spans="10:15" s="381" customFormat="1">
      <c r="J9" s="584"/>
      <c r="K9" s="580" t="s">
        <v>491</v>
      </c>
      <c r="L9" s="392">
        <v>5</v>
      </c>
      <c r="M9" s="392">
        <v>2</v>
      </c>
      <c r="N9" s="497">
        <f>M9/L9*100</f>
        <v>40</v>
      </c>
    </row>
    <row r="10" spans="10:15" s="381" customFormat="1">
      <c r="J10" s="584"/>
      <c r="K10" s="580" t="s">
        <v>534</v>
      </c>
      <c r="L10" s="392">
        <v>1</v>
      </c>
      <c r="M10" s="392">
        <v>0</v>
      </c>
      <c r="N10" s="497">
        <v>0</v>
      </c>
    </row>
    <row r="11" spans="10:15" s="381" customFormat="1">
      <c r="J11" s="584"/>
      <c r="K11" s="580" t="s">
        <v>533</v>
      </c>
      <c r="L11" s="392">
        <v>0</v>
      </c>
      <c r="M11" s="392">
        <v>0</v>
      </c>
      <c r="N11" s="497">
        <v>0</v>
      </c>
    </row>
    <row r="12" spans="10:15" s="381" customFormat="1">
      <c r="J12" s="584"/>
      <c r="K12" s="580" t="s">
        <v>532</v>
      </c>
      <c r="L12" s="392">
        <v>11</v>
      </c>
      <c r="M12" s="392">
        <v>11</v>
      </c>
      <c r="N12" s="497">
        <v>0</v>
      </c>
    </row>
    <row r="13" spans="10:15" s="381" customFormat="1">
      <c r="J13" s="584"/>
      <c r="K13" s="586" t="s">
        <v>531</v>
      </c>
      <c r="L13" s="392">
        <v>78</v>
      </c>
      <c r="M13" s="392">
        <v>79</v>
      </c>
      <c r="N13" s="497">
        <f>M13/L13*100</f>
        <v>101.28205128205127</v>
      </c>
    </row>
    <row r="14" spans="10:15" s="381" customFormat="1">
      <c r="J14" s="584"/>
      <c r="K14" s="586" t="s">
        <v>530</v>
      </c>
      <c r="L14" s="392">
        <v>111</v>
      </c>
      <c r="M14" s="392">
        <v>86</v>
      </c>
      <c r="N14" s="497">
        <f>M14/L14*100</f>
        <v>77.477477477477478</v>
      </c>
      <c r="O14" s="381" t="s">
        <v>529</v>
      </c>
    </row>
    <row r="15" spans="10:15" s="381" customFormat="1">
      <c r="J15" s="584"/>
      <c r="K15" s="586" t="s">
        <v>528</v>
      </c>
      <c r="L15" s="392">
        <v>30</v>
      </c>
      <c r="M15" s="392">
        <v>39</v>
      </c>
      <c r="N15" s="497">
        <f>M15/L15*100</f>
        <v>130</v>
      </c>
    </row>
    <row r="16" spans="10:15" s="381" customFormat="1" ht="22.5">
      <c r="J16" s="584"/>
      <c r="K16" s="585" t="s">
        <v>527</v>
      </c>
      <c r="L16" s="392">
        <v>26</v>
      </c>
      <c r="M16" s="392">
        <v>31</v>
      </c>
      <c r="N16" s="497">
        <f>M16/L16*100</f>
        <v>119.23076923076923</v>
      </c>
    </row>
    <row r="17" spans="10:14" s="381" customFormat="1">
      <c r="J17" s="584"/>
      <c r="K17" s="580" t="s">
        <v>526</v>
      </c>
      <c r="L17" s="392">
        <v>0</v>
      </c>
      <c r="M17" s="392">
        <v>0</v>
      </c>
      <c r="N17" s="497">
        <v>0</v>
      </c>
    </row>
    <row r="18" spans="10:14" s="381" customFormat="1">
      <c r="J18" s="584"/>
      <c r="K18" s="580" t="s">
        <v>525</v>
      </c>
      <c r="L18" s="392">
        <v>4</v>
      </c>
      <c r="M18" s="392">
        <v>5</v>
      </c>
      <c r="N18" s="497">
        <f>M18/L18*100</f>
        <v>125</v>
      </c>
    </row>
    <row r="19" spans="10:14" s="381" customFormat="1">
      <c r="J19" s="584"/>
      <c r="K19" s="580" t="s">
        <v>524</v>
      </c>
      <c r="L19" s="392">
        <v>0</v>
      </c>
      <c r="M19" s="392">
        <v>0</v>
      </c>
      <c r="N19" s="497">
        <v>0</v>
      </c>
    </row>
    <row r="20" spans="10:14" s="381" customFormat="1">
      <c r="J20" s="584"/>
      <c r="K20" s="580" t="s">
        <v>523</v>
      </c>
      <c r="L20" s="392">
        <v>0</v>
      </c>
      <c r="M20" s="392">
        <v>0</v>
      </c>
      <c r="N20" s="497">
        <v>0</v>
      </c>
    </row>
    <row r="21" spans="10:14" s="381" customFormat="1">
      <c r="J21" s="584"/>
      <c r="K21" s="580" t="s">
        <v>506</v>
      </c>
      <c r="L21" s="392">
        <v>13</v>
      </c>
      <c r="M21" s="392">
        <v>21</v>
      </c>
      <c r="N21" s="497">
        <f>M21/L21*100</f>
        <v>161.53846153846155</v>
      </c>
    </row>
    <row r="22" spans="10:14" s="381" customFormat="1">
      <c r="J22" s="584" t="s">
        <v>522</v>
      </c>
      <c r="K22" s="580" t="s">
        <v>521</v>
      </c>
      <c r="L22" s="392">
        <v>82</v>
      </c>
      <c r="M22" s="392">
        <v>80</v>
      </c>
      <c r="N22" s="497">
        <f>M22/L22*100</f>
        <v>97.560975609756099</v>
      </c>
    </row>
    <row r="23" spans="10:14" s="381" customFormat="1">
      <c r="J23" s="584"/>
      <c r="K23" s="580" t="s">
        <v>520</v>
      </c>
      <c r="L23" s="392">
        <v>25</v>
      </c>
      <c r="M23" s="392">
        <v>29</v>
      </c>
      <c r="N23" s="497">
        <f>M23/L23*100</f>
        <v>115.99999999999999</v>
      </c>
    </row>
    <row r="24" spans="10:14" s="381" customFormat="1">
      <c r="J24" s="584"/>
      <c r="K24" s="580" t="s">
        <v>519</v>
      </c>
      <c r="L24" s="392">
        <v>6</v>
      </c>
      <c r="M24" s="392">
        <v>5</v>
      </c>
      <c r="N24" s="497">
        <f>M24/L24*100</f>
        <v>83.333333333333343</v>
      </c>
    </row>
    <row r="25" spans="10:14" s="381" customFormat="1">
      <c r="J25" s="584"/>
      <c r="K25" s="580" t="s">
        <v>518</v>
      </c>
      <c r="L25" s="392">
        <v>87</v>
      </c>
      <c r="M25" s="392">
        <v>67</v>
      </c>
      <c r="N25" s="497">
        <f>M25/L25*100</f>
        <v>77.011494252873561</v>
      </c>
    </row>
    <row r="26" spans="10:14" s="381" customFormat="1">
      <c r="J26" s="584"/>
      <c r="K26" s="580" t="s">
        <v>517</v>
      </c>
      <c r="L26" s="392">
        <v>6</v>
      </c>
      <c r="M26" s="392">
        <v>9</v>
      </c>
      <c r="N26" s="497">
        <f>M26/L26*100</f>
        <v>150</v>
      </c>
    </row>
    <row r="27" spans="10:14" s="381" customFormat="1">
      <c r="J27" s="107" t="s">
        <v>516</v>
      </c>
      <c r="K27" s="580" t="s">
        <v>515</v>
      </c>
      <c r="L27" s="392">
        <v>87</v>
      </c>
      <c r="M27" s="392">
        <v>94</v>
      </c>
      <c r="N27" s="497">
        <f>M27/L27*100</f>
        <v>108.04597701149426</v>
      </c>
    </row>
    <row r="28" spans="10:14" s="381" customFormat="1">
      <c r="J28" s="107"/>
      <c r="K28" s="580" t="s">
        <v>514</v>
      </c>
      <c r="L28" s="392">
        <v>149</v>
      </c>
      <c r="M28" s="392">
        <v>126</v>
      </c>
      <c r="N28" s="497">
        <f>M28/L28*100</f>
        <v>84.56375838926175</v>
      </c>
    </row>
    <row r="29" spans="10:14" s="381" customFormat="1">
      <c r="J29" s="107"/>
      <c r="K29" s="580" t="s">
        <v>513</v>
      </c>
      <c r="L29" s="392">
        <v>15</v>
      </c>
      <c r="M29" s="392">
        <v>19</v>
      </c>
      <c r="N29" s="497">
        <f>M29/L29*100</f>
        <v>126.66666666666666</v>
      </c>
    </row>
    <row r="30" spans="10:14" s="381" customFormat="1">
      <c r="J30" s="107"/>
      <c r="K30" s="580" t="s">
        <v>512</v>
      </c>
      <c r="L30" s="393">
        <v>3</v>
      </c>
      <c r="M30" s="392">
        <v>4</v>
      </c>
      <c r="N30" s="497">
        <f>M30/L30*100</f>
        <v>133.33333333333331</v>
      </c>
    </row>
    <row r="31" spans="10:14" s="381" customFormat="1">
      <c r="J31" s="583" t="s">
        <v>511</v>
      </c>
      <c r="K31" s="583"/>
      <c r="L31" s="392">
        <v>193</v>
      </c>
      <c r="M31" s="392">
        <v>211</v>
      </c>
      <c r="N31" s="497">
        <f>M31/L31*100</f>
        <v>109.32642487046633</v>
      </c>
    </row>
    <row r="32" spans="10:14" s="381" customFormat="1">
      <c r="J32" s="582" t="s">
        <v>510</v>
      </c>
      <c r="K32" s="582"/>
      <c r="L32" s="497">
        <v>552.79999999999995</v>
      </c>
      <c r="M32" s="497">
        <v>548.6</v>
      </c>
      <c r="N32" s="497">
        <f>M32/L32*100</f>
        <v>99.240231548480466</v>
      </c>
    </row>
    <row r="33" spans="10:14" s="381" customFormat="1">
      <c r="J33" s="582" t="s">
        <v>509</v>
      </c>
      <c r="K33" s="582"/>
      <c r="L33" s="497">
        <v>369.7</v>
      </c>
      <c r="M33" s="497">
        <v>279.60000000000002</v>
      </c>
      <c r="N33" s="497">
        <f>M33/L33*100</f>
        <v>75.628888287800933</v>
      </c>
    </row>
    <row r="34" spans="10:14" s="381" customFormat="1">
      <c r="J34" s="582" t="s">
        <v>508</v>
      </c>
      <c r="K34" s="582"/>
      <c r="L34" s="494">
        <v>36</v>
      </c>
      <c r="M34" s="494">
        <v>50.4</v>
      </c>
      <c r="N34" s="497">
        <f>M34/L34*100</f>
        <v>140</v>
      </c>
    </row>
    <row r="35" spans="10:14" s="381" customFormat="1">
      <c r="J35" s="581" t="s">
        <v>507</v>
      </c>
      <c r="K35" s="581"/>
      <c r="L35" s="396">
        <f>L6/L5*10000</f>
        <v>86.56828328959476</v>
      </c>
      <c r="M35" s="396">
        <f>M6/M5*10000</f>
        <v>82.683997413998441</v>
      </c>
      <c r="N35" s="574">
        <f>M35/L35*100</f>
        <v>95.513038115123166</v>
      </c>
    </row>
    <row r="36" spans="10:14" s="381" customFormat="1">
      <c r="J36" s="580"/>
      <c r="K36" s="580"/>
      <c r="L36" s="497"/>
      <c r="M36" s="497"/>
      <c r="N36" s="579"/>
    </row>
  </sheetData>
  <mergeCells count="12">
    <mergeCell ref="J5:K5"/>
    <mergeCell ref="J27:J30"/>
    <mergeCell ref="K1:M1"/>
    <mergeCell ref="J33:K33"/>
    <mergeCell ref="J34:K34"/>
    <mergeCell ref="J4:K4"/>
    <mergeCell ref="J6:K6"/>
    <mergeCell ref="J35:K35"/>
    <mergeCell ref="J7:J21"/>
    <mergeCell ref="J22:J26"/>
    <mergeCell ref="J31:K31"/>
    <mergeCell ref="J32:K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10" sqref="H10"/>
    </sheetView>
  </sheetViews>
  <sheetFormatPr defaultRowHeight="15"/>
  <cols>
    <col min="1" max="1" width="48.85546875" style="58" customWidth="1"/>
    <col min="2" max="2" width="10.85546875" style="58" customWidth="1"/>
    <col min="3" max="3" width="10.140625" style="58" customWidth="1"/>
    <col min="4" max="4" width="10" style="58" customWidth="1"/>
    <col min="5" max="5" width="8.28515625" style="58" customWidth="1"/>
    <col min="6" max="6" width="7.140625" style="58" customWidth="1"/>
    <col min="7" max="7" width="9.140625" style="58"/>
    <col min="8" max="8" width="31.85546875" style="58" customWidth="1"/>
    <col min="9" max="256" width="9.140625" style="58"/>
    <col min="257" max="257" width="48.85546875" style="58" customWidth="1"/>
    <col min="258" max="258" width="10.85546875" style="58" customWidth="1"/>
    <col min="259" max="259" width="10.140625" style="58" customWidth="1"/>
    <col min="260" max="260" width="10" style="58" customWidth="1"/>
    <col min="261" max="261" width="8.28515625" style="58" customWidth="1"/>
    <col min="262" max="262" width="7.140625" style="58" customWidth="1"/>
    <col min="263" max="263" width="9.140625" style="58"/>
    <col min="264" max="264" width="31.85546875" style="58" customWidth="1"/>
    <col min="265" max="512" width="9.140625" style="58"/>
    <col min="513" max="513" width="48.85546875" style="58" customWidth="1"/>
    <col min="514" max="514" width="10.85546875" style="58" customWidth="1"/>
    <col min="515" max="515" width="10.140625" style="58" customWidth="1"/>
    <col min="516" max="516" width="10" style="58" customWidth="1"/>
    <col min="517" max="517" width="8.28515625" style="58" customWidth="1"/>
    <col min="518" max="518" width="7.140625" style="58" customWidth="1"/>
    <col min="519" max="519" width="9.140625" style="58"/>
    <col min="520" max="520" width="31.85546875" style="58" customWidth="1"/>
    <col min="521" max="768" width="9.140625" style="58"/>
    <col min="769" max="769" width="48.85546875" style="58" customWidth="1"/>
    <col min="770" max="770" width="10.85546875" style="58" customWidth="1"/>
    <col min="771" max="771" width="10.140625" style="58" customWidth="1"/>
    <col min="772" max="772" width="10" style="58" customWidth="1"/>
    <col min="773" max="773" width="8.28515625" style="58" customWidth="1"/>
    <col min="774" max="774" width="7.140625" style="58" customWidth="1"/>
    <col min="775" max="775" width="9.140625" style="58"/>
    <col min="776" max="776" width="31.85546875" style="58" customWidth="1"/>
    <col min="777" max="1024" width="9.140625" style="58"/>
    <col min="1025" max="1025" width="48.85546875" style="58" customWidth="1"/>
    <col min="1026" max="1026" width="10.85546875" style="58" customWidth="1"/>
    <col min="1027" max="1027" width="10.140625" style="58" customWidth="1"/>
    <col min="1028" max="1028" width="10" style="58" customWidth="1"/>
    <col min="1029" max="1029" width="8.28515625" style="58" customWidth="1"/>
    <col min="1030" max="1030" width="7.140625" style="58" customWidth="1"/>
    <col min="1031" max="1031" width="9.140625" style="58"/>
    <col min="1032" max="1032" width="31.85546875" style="58" customWidth="1"/>
    <col min="1033" max="1280" width="9.140625" style="58"/>
    <col min="1281" max="1281" width="48.85546875" style="58" customWidth="1"/>
    <col min="1282" max="1282" width="10.85546875" style="58" customWidth="1"/>
    <col min="1283" max="1283" width="10.140625" style="58" customWidth="1"/>
    <col min="1284" max="1284" width="10" style="58" customWidth="1"/>
    <col min="1285" max="1285" width="8.28515625" style="58" customWidth="1"/>
    <col min="1286" max="1286" width="7.140625" style="58" customWidth="1"/>
    <col min="1287" max="1287" width="9.140625" style="58"/>
    <col min="1288" max="1288" width="31.85546875" style="58" customWidth="1"/>
    <col min="1289" max="1536" width="9.140625" style="58"/>
    <col min="1537" max="1537" width="48.85546875" style="58" customWidth="1"/>
    <col min="1538" max="1538" width="10.85546875" style="58" customWidth="1"/>
    <col min="1539" max="1539" width="10.140625" style="58" customWidth="1"/>
    <col min="1540" max="1540" width="10" style="58" customWidth="1"/>
    <col min="1541" max="1541" width="8.28515625" style="58" customWidth="1"/>
    <col min="1542" max="1542" width="7.140625" style="58" customWidth="1"/>
    <col min="1543" max="1543" width="9.140625" style="58"/>
    <col min="1544" max="1544" width="31.85546875" style="58" customWidth="1"/>
    <col min="1545" max="1792" width="9.140625" style="58"/>
    <col min="1793" max="1793" width="48.85546875" style="58" customWidth="1"/>
    <col min="1794" max="1794" width="10.85546875" style="58" customWidth="1"/>
    <col min="1795" max="1795" width="10.140625" style="58" customWidth="1"/>
    <col min="1796" max="1796" width="10" style="58" customWidth="1"/>
    <col min="1797" max="1797" width="8.28515625" style="58" customWidth="1"/>
    <col min="1798" max="1798" width="7.140625" style="58" customWidth="1"/>
    <col min="1799" max="1799" width="9.140625" style="58"/>
    <col min="1800" max="1800" width="31.85546875" style="58" customWidth="1"/>
    <col min="1801" max="2048" width="9.140625" style="58"/>
    <col min="2049" max="2049" width="48.85546875" style="58" customWidth="1"/>
    <col min="2050" max="2050" width="10.85546875" style="58" customWidth="1"/>
    <col min="2051" max="2051" width="10.140625" style="58" customWidth="1"/>
    <col min="2052" max="2052" width="10" style="58" customWidth="1"/>
    <col min="2053" max="2053" width="8.28515625" style="58" customWidth="1"/>
    <col min="2054" max="2054" width="7.140625" style="58" customWidth="1"/>
    <col min="2055" max="2055" width="9.140625" style="58"/>
    <col min="2056" max="2056" width="31.85546875" style="58" customWidth="1"/>
    <col min="2057" max="2304" width="9.140625" style="58"/>
    <col min="2305" max="2305" width="48.85546875" style="58" customWidth="1"/>
    <col min="2306" max="2306" width="10.85546875" style="58" customWidth="1"/>
    <col min="2307" max="2307" width="10.140625" style="58" customWidth="1"/>
    <col min="2308" max="2308" width="10" style="58" customWidth="1"/>
    <col min="2309" max="2309" width="8.28515625" style="58" customWidth="1"/>
    <col min="2310" max="2310" width="7.140625" style="58" customWidth="1"/>
    <col min="2311" max="2311" width="9.140625" style="58"/>
    <col min="2312" max="2312" width="31.85546875" style="58" customWidth="1"/>
    <col min="2313" max="2560" width="9.140625" style="58"/>
    <col min="2561" max="2561" width="48.85546875" style="58" customWidth="1"/>
    <col min="2562" max="2562" width="10.85546875" style="58" customWidth="1"/>
    <col min="2563" max="2563" width="10.140625" style="58" customWidth="1"/>
    <col min="2564" max="2564" width="10" style="58" customWidth="1"/>
    <col min="2565" max="2565" width="8.28515625" style="58" customWidth="1"/>
    <col min="2566" max="2566" width="7.140625" style="58" customWidth="1"/>
    <col min="2567" max="2567" width="9.140625" style="58"/>
    <col min="2568" max="2568" width="31.85546875" style="58" customWidth="1"/>
    <col min="2569" max="2816" width="9.140625" style="58"/>
    <col min="2817" max="2817" width="48.85546875" style="58" customWidth="1"/>
    <col min="2818" max="2818" width="10.85546875" style="58" customWidth="1"/>
    <col min="2819" max="2819" width="10.140625" style="58" customWidth="1"/>
    <col min="2820" max="2820" width="10" style="58" customWidth="1"/>
    <col min="2821" max="2821" width="8.28515625" style="58" customWidth="1"/>
    <col min="2822" max="2822" width="7.140625" style="58" customWidth="1"/>
    <col min="2823" max="2823" width="9.140625" style="58"/>
    <col min="2824" max="2824" width="31.85546875" style="58" customWidth="1"/>
    <col min="2825" max="3072" width="9.140625" style="58"/>
    <col min="3073" max="3073" width="48.85546875" style="58" customWidth="1"/>
    <col min="3074" max="3074" width="10.85546875" style="58" customWidth="1"/>
    <col min="3075" max="3075" width="10.140625" style="58" customWidth="1"/>
    <col min="3076" max="3076" width="10" style="58" customWidth="1"/>
    <col min="3077" max="3077" width="8.28515625" style="58" customWidth="1"/>
    <col min="3078" max="3078" width="7.140625" style="58" customWidth="1"/>
    <col min="3079" max="3079" width="9.140625" style="58"/>
    <col min="3080" max="3080" width="31.85546875" style="58" customWidth="1"/>
    <col min="3081" max="3328" width="9.140625" style="58"/>
    <col min="3329" max="3329" width="48.85546875" style="58" customWidth="1"/>
    <col min="3330" max="3330" width="10.85546875" style="58" customWidth="1"/>
    <col min="3331" max="3331" width="10.140625" style="58" customWidth="1"/>
    <col min="3332" max="3332" width="10" style="58" customWidth="1"/>
    <col min="3333" max="3333" width="8.28515625" style="58" customWidth="1"/>
    <col min="3334" max="3334" width="7.140625" style="58" customWidth="1"/>
    <col min="3335" max="3335" width="9.140625" style="58"/>
    <col min="3336" max="3336" width="31.85546875" style="58" customWidth="1"/>
    <col min="3337" max="3584" width="9.140625" style="58"/>
    <col min="3585" max="3585" width="48.85546875" style="58" customWidth="1"/>
    <col min="3586" max="3586" width="10.85546875" style="58" customWidth="1"/>
    <col min="3587" max="3587" width="10.140625" style="58" customWidth="1"/>
    <col min="3588" max="3588" width="10" style="58" customWidth="1"/>
    <col min="3589" max="3589" width="8.28515625" style="58" customWidth="1"/>
    <col min="3590" max="3590" width="7.140625" style="58" customWidth="1"/>
    <col min="3591" max="3591" width="9.140625" style="58"/>
    <col min="3592" max="3592" width="31.85546875" style="58" customWidth="1"/>
    <col min="3593" max="3840" width="9.140625" style="58"/>
    <col min="3841" max="3841" width="48.85546875" style="58" customWidth="1"/>
    <col min="3842" max="3842" width="10.85546875" style="58" customWidth="1"/>
    <col min="3843" max="3843" width="10.140625" style="58" customWidth="1"/>
    <col min="3844" max="3844" width="10" style="58" customWidth="1"/>
    <col min="3845" max="3845" width="8.28515625" style="58" customWidth="1"/>
    <col min="3846" max="3846" width="7.140625" style="58" customWidth="1"/>
    <col min="3847" max="3847" width="9.140625" style="58"/>
    <col min="3848" max="3848" width="31.85546875" style="58" customWidth="1"/>
    <col min="3849" max="4096" width="9.140625" style="58"/>
    <col min="4097" max="4097" width="48.85546875" style="58" customWidth="1"/>
    <col min="4098" max="4098" width="10.85546875" style="58" customWidth="1"/>
    <col min="4099" max="4099" width="10.140625" style="58" customWidth="1"/>
    <col min="4100" max="4100" width="10" style="58" customWidth="1"/>
    <col min="4101" max="4101" width="8.28515625" style="58" customWidth="1"/>
    <col min="4102" max="4102" width="7.140625" style="58" customWidth="1"/>
    <col min="4103" max="4103" width="9.140625" style="58"/>
    <col min="4104" max="4104" width="31.85546875" style="58" customWidth="1"/>
    <col min="4105" max="4352" width="9.140625" style="58"/>
    <col min="4353" max="4353" width="48.85546875" style="58" customWidth="1"/>
    <col min="4354" max="4354" width="10.85546875" style="58" customWidth="1"/>
    <col min="4355" max="4355" width="10.140625" style="58" customWidth="1"/>
    <col min="4356" max="4356" width="10" style="58" customWidth="1"/>
    <col min="4357" max="4357" width="8.28515625" style="58" customWidth="1"/>
    <col min="4358" max="4358" width="7.140625" style="58" customWidth="1"/>
    <col min="4359" max="4359" width="9.140625" style="58"/>
    <col min="4360" max="4360" width="31.85546875" style="58" customWidth="1"/>
    <col min="4361" max="4608" width="9.140625" style="58"/>
    <col min="4609" max="4609" width="48.85546875" style="58" customWidth="1"/>
    <col min="4610" max="4610" width="10.85546875" style="58" customWidth="1"/>
    <col min="4611" max="4611" width="10.140625" style="58" customWidth="1"/>
    <col min="4612" max="4612" width="10" style="58" customWidth="1"/>
    <col min="4613" max="4613" width="8.28515625" style="58" customWidth="1"/>
    <col min="4614" max="4614" width="7.140625" style="58" customWidth="1"/>
    <col min="4615" max="4615" width="9.140625" style="58"/>
    <col min="4616" max="4616" width="31.85546875" style="58" customWidth="1"/>
    <col min="4617" max="4864" width="9.140625" style="58"/>
    <col min="4865" max="4865" width="48.85546875" style="58" customWidth="1"/>
    <col min="4866" max="4866" width="10.85546875" style="58" customWidth="1"/>
    <col min="4867" max="4867" width="10.140625" style="58" customWidth="1"/>
    <col min="4868" max="4868" width="10" style="58" customWidth="1"/>
    <col min="4869" max="4869" width="8.28515625" style="58" customWidth="1"/>
    <col min="4870" max="4870" width="7.140625" style="58" customWidth="1"/>
    <col min="4871" max="4871" width="9.140625" style="58"/>
    <col min="4872" max="4872" width="31.85546875" style="58" customWidth="1"/>
    <col min="4873" max="5120" width="9.140625" style="58"/>
    <col min="5121" max="5121" width="48.85546875" style="58" customWidth="1"/>
    <col min="5122" max="5122" width="10.85546875" style="58" customWidth="1"/>
    <col min="5123" max="5123" width="10.140625" style="58" customWidth="1"/>
    <col min="5124" max="5124" width="10" style="58" customWidth="1"/>
    <col min="5125" max="5125" width="8.28515625" style="58" customWidth="1"/>
    <col min="5126" max="5126" width="7.140625" style="58" customWidth="1"/>
    <col min="5127" max="5127" width="9.140625" style="58"/>
    <col min="5128" max="5128" width="31.85546875" style="58" customWidth="1"/>
    <col min="5129" max="5376" width="9.140625" style="58"/>
    <col min="5377" max="5377" width="48.85546875" style="58" customWidth="1"/>
    <col min="5378" max="5378" width="10.85546875" style="58" customWidth="1"/>
    <col min="5379" max="5379" width="10.140625" style="58" customWidth="1"/>
    <col min="5380" max="5380" width="10" style="58" customWidth="1"/>
    <col min="5381" max="5381" width="8.28515625" style="58" customWidth="1"/>
    <col min="5382" max="5382" width="7.140625" style="58" customWidth="1"/>
    <col min="5383" max="5383" width="9.140625" style="58"/>
    <col min="5384" max="5384" width="31.85546875" style="58" customWidth="1"/>
    <col min="5385" max="5632" width="9.140625" style="58"/>
    <col min="5633" max="5633" width="48.85546875" style="58" customWidth="1"/>
    <col min="5634" max="5634" width="10.85546875" style="58" customWidth="1"/>
    <col min="5635" max="5635" width="10.140625" style="58" customWidth="1"/>
    <col min="5636" max="5636" width="10" style="58" customWidth="1"/>
    <col min="5637" max="5637" width="8.28515625" style="58" customWidth="1"/>
    <col min="5638" max="5638" width="7.140625" style="58" customWidth="1"/>
    <col min="5639" max="5639" width="9.140625" style="58"/>
    <col min="5640" max="5640" width="31.85546875" style="58" customWidth="1"/>
    <col min="5641" max="5888" width="9.140625" style="58"/>
    <col min="5889" max="5889" width="48.85546875" style="58" customWidth="1"/>
    <col min="5890" max="5890" width="10.85546875" style="58" customWidth="1"/>
    <col min="5891" max="5891" width="10.140625" style="58" customWidth="1"/>
    <col min="5892" max="5892" width="10" style="58" customWidth="1"/>
    <col min="5893" max="5893" width="8.28515625" style="58" customWidth="1"/>
    <col min="5894" max="5894" width="7.140625" style="58" customWidth="1"/>
    <col min="5895" max="5895" width="9.140625" style="58"/>
    <col min="5896" max="5896" width="31.85546875" style="58" customWidth="1"/>
    <col min="5897" max="6144" width="9.140625" style="58"/>
    <col min="6145" max="6145" width="48.85546875" style="58" customWidth="1"/>
    <col min="6146" max="6146" width="10.85546875" style="58" customWidth="1"/>
    <col min="6147" max="6147" width="10.140625" style="58" customWidth="1"/>
    <col min="6148" max="6148" width="10" style="58" customWidth="1"/>
    <col min="6149" max="6149" width="8.28515625" style="58" customWidth="1"/>
    <col min="6150" max="6150" width="7.140625" style="58" customWidth="1"/>
    <col min="6151" max="6151" width="9.140625" style="58"/>
    <col min="6152" max="6152" width="31.85546875" style="58" customWidth="1"/>
    <col min="6153" max="6400" width="9.140625" style="58"/>
    <col min="6401" max="6401" width="48.85546875" style="58" customWidth="1"/>
    <col min="6402" max="6402" width="10.85546875" style="58" customWidth="1"/>
    <col min="6403" max="6403" width="10.140625" style="58" customWidth="1"/>
    <col min="6404" max="6404" width="10" style="58" customWidth="1"/>
    <col min="6405" max="6405" width="8.28515625" style="58" customWidth="1"/>
    <col min="6406" max="6406" width="7.140625" style="58" customWidth="1"/>
    <col min="6407" max="6407" width="9.140625" style="58"/>
    <col min="6408" max="6408" width="31.85546875" style="58" customWidth="1"/>
    <col min="6409" max="6656" width="9.140625" style="58"/>
    <col min="6657" max="6657" width="48.85546875" style="58" customWidth="1"/>
    <col min="6658" max="6658" width="10.85546875" style="58" customWidth="1"/>
    <col min="6659" max="6659" width="10.140625" style="58" customWidth="1"/>
    <col min="6660" max="6660" width="10" style="58" customWidth="1"/>
    <col min="6661" max="6661" width="8.28515625" style="58" customWidth="1"/>
    <col min="6662" max="6662" width="7.140625" style="58" customWidth="1"/>
    <col min="6663" max="6663" width="9.140625" style="58"/>
    <col min="6664" max="6664" width="31.85546875" style="58" customWidth="1"/>
    <col min="6665" max="6912" width="9.140625" style="58"/>
    <col min="6913" max="6913" width="48.85546875" style="58" customWidth="1"/>
    <col min="6914" max="6914" width="10.85546875" style="58" customWidth="1"/>
    <col min="6915" max="6915" width="10.140625" style="58" customWidth="1"/>
    <col min="6916" max="6916" width="10" style="58" customWidth="1"/>
    <col min="6917" max="6917" width="8.28515625" style="58" customWidth="1"/>
    <col min="6918" max="6918" width="7.140625" style="58" customWidth="1"/>
    <col min="6919" max="6919" width="9.140625" style="58"/>
    <col min="6920" max="6920" width="31.85546875" style="58" customWidth="1"/>
    <col min="6921" max="7168" width="9.140625" style="58"/>
    <col min="7169" max="7169" width="48.85546875" style="58" customWidth="1"/>
    <col min="7170" max="7170" width="10.85546875" style="58" customWidth="1"/>
    <col min="7171" max="7171" width="10.140625" style="58" customWidth="1"/>
    <col min="7172" max="7172" width="10" style="58" customWidth="1"/>
    <col min="7173" max="7173" width="8.28515625" style="58" customWidth="1"/>
    <col min="7174" max="7174" width="7.140625" style="58" customWidth="1"/>
    <col min="7175" max="7175" width="9.140625" style="58"/>
    <col min="7176" max="7176" width="31.85546875" style="58" customWidth="1"/>
    <col min="7177" max="7424" width="9.140625" style="58"/>
    <col min="7425" max="7425" width="48.85546875" style="58" customWidth="1"/>
    <col min="7426" max="7426" width="10.85546875" style="58" customWidth="1"/>
    <col min="7427" max="7427" width="10.140625" style="58" customWidth="1"/>
    <col min="7428" max="7428" width="10" style="58" customWidth="1"/>
    <col min="7429" max="7429" width="8.28515625" style="58" customWidth="1"/>
    <col min="7430" max="7430" width="7.140625" style="58" customWidth="1"/>
    <col min="7431" max="7431" width="9.140625" style="58"/>
    <col min="7432" max="7432" width="31.85546875" style="58" customWidth="1"/>
    <col min="7433" max="7680" width="9.140625" style="58"/>
    <col min="7681" max="7681" width="48.85546875" style="58" customWidth="1"/>
    <col min="7682" max="7682" width="10.85546875" style="58" customWidth="1"/>
    <col min="7683" max="7683" width="10.140625" style="58" customWidth="1"/>
    <col min="7684" max="7684" width="10" style="58" customWidth="1"/>
    <col min="7685" max="7685" width="8.28515625" style="58" customWidth="1"/>
    <col min="7686" max="7686" width="7.140625" style="58" customWidth="1"/>
    <col min="7687" max="7687" width="9.140625" style="58"/>
    <col min="7688" max="7688" width="31.85546875" style="58" customWidth="1"/>
    <col min="7689" max="7936" width="9.140625" style="58"/>
    <col min="7937" max="7937" width="48.85546875" style="58" customWidth="1"/>
    <col min="7938" max="7938" width="10.85546875" style="58" customWidth="1"/>
    <col min="7939" max="7939" width="10.140625" style="58" customWidth="1"/>
    <col min="7940" max="7940" width="10" style="58" customWidth="1"/>
    <col min="7941" max="7941" width="8.28515625" style="58" customWidth="1"/>
    <col min="7942" max="7942" width="7.140625" style="58" customWidth="1"/>
    <col min="7943" max="7943" width="9.140625" style="58"/>
    <col min="7944" max="7944" width="31.85546875" style="58" customWidth="1"/>
    <col min="7945" max="8192" width="9.140625" style="58"/>
    <col min="8193" max="8193" width="48.85546875" style="58" customWidth="1"/>
    <col min="8194" max="8194" width="10.85546875" style="58" customWidth="1"/>
    <col min="8195" max="8195" width="10.140625" style="58" customWidth="1"/>
    <col min="8196" max="8196" width="10" style="58" customWidth="1"/>
    <col min="8197" max="8197" width="8.28515625" style="58" customWidth="1"/>
    <col min="8198" max="8198" width="7.140625" style="58" customWidth="1"/>
    <col min="8199" max="8199" width="9.140625" style="58"/>
    <col min="8200" max="8200" width="31.85546875" style="58" customWidth="1"/>
    <col min="8201" max="8448" width="9.140625" style="58"/>
    <col min="8449" max="8449" width="48.85546875" style="58" customWidth="1"/>
    <col min="8450" max="8450" width="10.85546875" style="58" customWidth="1"/>
    <col min="8451" max="8451" width="10.140625" style="58" customWidth="1"/>
    <col min="8452" max="8452" width="10" style="58" customWidth="1"/>
    <col min="8453" max="8453" width="8.28515625" style="58" customWidth="1"/>
    <col min="8454" max="8454" width="7.140625" style="58" customWidth="1"/>
    <col min="8455" max="8455" width="9.140625" style="58"/>
    <col min="8456" max="8456" width="31.85546875" style="58" customWidth="1"/>
    <col min="8457" max="8704" width="9.140625" style="58"/>
    <col min="8705" max="8705" width="48.85546875" style="58" customWidth="1"/>
    <col min="8706" max="8706" width="10.85546875" style="58" customWidth="1"/>
    <col min="8707" max="8707" width="10.140625" style="58" customWidth="1"/>
    <col min="8708" max="8708" width="10" style="58" customWidth="1"/>
    <col min="8709" max="8709" width="8.28515625" style="58" customWidth="1"/>
    <col min="8710" max="8710" width="7.140625" style="58" customWidth="1"/>
    <col min="8711" max="8711" width="9.140625" style="58"/>
    <col min="8712" max="8712" width="31.85546875" style="58" customWidth="1"/>
    <col min="8713" max="8960" width="9.140625" style="58"/>
    <col min="8961" max="8961" width="48.85546875" style="58" customWidth="1"/>
    <col min="8962" max="8962" width="10.85546875" style="58" customWidth="1"/>
    <col min="8963" max="8963" width="10.140625" style="58" customWidth="1"/>
    <col min="8964" max="8964" width="10" style="58" customWidth="1"/>
    <col min="8965" max="8965" width="8.28515625" style="58" customWidth="1"/>
    <col min="8966" max="8966" width="7.140625" style="58" customWidth="1"/>
    <col min="8967" max="8967" width="9.140625" style="58"/>
    <col min="8968" max="8968" width="31.85546875" style="58" customWidth="1"/>
    <col min="8969" max="9216" width="9.140625" style="58"/>
    <col min="9217" max="9217" width="48.85546875" style="58" customWidth="1"/>
    <col min="9218" max="9218" width="10.85546875" style="58" customWidth="1"/>
    <col min="9219" max="9219" width="10.140625" style="58" customWidth="1"/>
    <col min="9220" max="9220" width="10" style="58" customWidth="1"/>
    <col min="9221" max="9221" width="8.28515625" style="58" customWidth="1"/>
    <col min="9222" max="9222" width="7.140625" style="58" customWidth="1"/>
    <col min="9223" max="9223" width="9.140625" style="58"/>
    <col min="9224" max="9224" width="31.85546875" style="58" customWidth="1"/>
    <col min="9225" max="9472" width="9.140625" style="58"/>
    <col min="9473" max="9473" width="48.85546875" style="58" customWidth="1"/>
    <col min="9474" max="9474" width="10.85546875" style="58" customWidth="1"/>
    <col min="9475" max="9475" width="10.140625" style="58" customWidth="1"/>
    <col min="9476" max="9476" width="10" style="58" customWidth="1"/>
    <col min="9477" max="9477" width="8.28515625" style="58" customWidth="1"/>
    <col min="9478" max="9478" width="7.140625" style="58" customWidth="1"/>
    <col min="9479" max="9479" width="9.140625" style="58"/>
    <col min="9480" max="9480" width="31.85546875" style="58" customWidth="1"/>
    <col min="9481" max="9728" width="9.140625" style="58"/>
    <col min="9729" max="9729" width="48.85546875" style="58" customWidth="1"/>
    <col min="9730" max="9730" width="10.85546875" style="58" customWidth="1"/>
    <col min="9731" max="9731" width="10.140625" style="58" customWidth="1"/>
    <col min="9732" max="9732" width="10" style="58" customWidth="1"/>
    <col min="9733" max="9733" width="8.28515625" style="58" customWidth="1"/>
    <col min="9734" max="9734" width="7.140625" style="58" customWidth="1"/>
    <col min="9735" max="9735" width="9.140625" style="58"/>
    <col min="9736" max="9736" width="31.85546875" style="58" customWidth="1"/>
    <col min="9737" max="9984" width="9.140625" style="58"/>
    <col min="9985" max="9985" width="48.85546875" style="58" customWidth="1"/>
    <col min="9986" max="9986" width="10.85546875" style="58" customWidth="1"/>
    <col min="9987" max="9987" width="10.140625" style="58" customWidth="1"/>
    <col min="9988" max="9988" width="10" style="58" customWidth="1"/>
    <col min="9989" max="9989" width="8.28515625" style="58" customWidth="1"/>
    <col min="9990" max="9990" width="7.140625" style="58" customWidth="1"/>
    <col min="9991" max="9991" width="9.140625" style="58"/>
    <col min="9992" max="9992" width="31.85546875" style="58" customWidth="1"/>
    <col min="9993" max="10240" width="9.140625" style="58"/>
    <col min="10241" max="10241" width="48.85546875" style="58" customWidth="1"/>
    <col min="10242" max="10242" width="10.85546875" style="58" customWidth="1"/>
    <col min="10243" max="10243" width="10.140625" style="58" customWidth="1"/>
    <col min="10244" max="10244" width="10" style="58" customWidth="1"/>
    <col min="10245" max="10245" width="8.28515625" style="58" customWidth="1"/>
    <col min="10246" max="10246" width="7.140625" style="58" customWidth="1"/>
    <col min="10247" max="10247" width="9.140625" style="58"/>
    <col min="10248" max="10248" width="31.85546875" style="58" customWidth="1"/>
    <col min="10249" max="10496" width="9.140625" style="58"/>
    <col min="10497" max="10497" width="48.85546875" style="58" customWidth="1"/>
    <col min="10498" max="10498" width="10.85546875" style="58" customWidth="1"/>
    <col min="10499" max="10499" width="10.140625" style="58" customWidth="1"/>
    <col min="10500" max="10500" width="10" style="58" customWidth="1"/>
    <col min="10501" max="10501" width="8.28515625" style="58" customWidth="1"/>
    <col min="10502" max="10502" width="7.140625" style="58" customWidth="1"/>
    <col min="10503" max="10503" width="9.140625" style="58"/>
    <col min="10504" max="10504" width="31.85546875" style="58" customWidth="1"/>
    <col min="10505" max="10752" width="9.140625" style="58"/>
    <col min="10753" max="10753" width="48.85546875" style="58" customWidth="1"/>
    <col min="10754" max="10754" width="10.85546875" style="58" customWidth="1"/>
    <col min="10755" max="10755" width="10.140625" style="58" customWidth="1"/>
    <col min="10756" max="10756" width="10" style="58" customWidth="1"/>
    <col min="10757" max="10757" width="8.28515625" style="58" customWidth="1"/>
    <col min="10758" max="10758" width="7.140625" style="58" customWidth="1"/>
    <col min="10759" max="10759" width="9.140625" style="58"/>
    <col min="10760" max="10760" width="31.85546875" style="58" customWidth="1"/>
    <col min="10761" max="11008" width="9.140625" style="58"/>
    <col min="11009" max="11009" width="48.85546875" style="58" customWidth="1"/>
    <col min="11010" max="11010" width="10.85546875" style="58" customWidth="1"/>
    <col min="11011" max="11011" width="10.140625" style="58" customWidth="1"/>
    <col min="11012" max="11012" width="10" style="58" customWidth="1"/>
    <col min="11013" max="11013" width="8.28515625" style="58" customWidth="1"/>
    <col min="11014" max="11014" width="7.140625" style="58" customWidth="1"/>
    <col min="11015" max="11015" width="9.140625" style="58"/>
    <col min="11016" max="11016" width="31.85546875" style="58" customWidth="1"/>
    <col min="11017" max="11264" width="9.140625" style="58"/>
    <col min="11265" max="11265" width="48.85546875" style="58" customWidth="1"/>
    <col min="11266" max="11266" width="10.85546875" style="58" customWidth="1"/>
    <col min="11267" max="11267" width="10.140625" style="58" customWidth="1"/>
    <col min="11268" max="11268" width="10" style="58" customWidth="1"/>
    <col min="11269" max="11269" width="8.28515625" style="58" customWidth="1"/>
    <col min="11270" max="11270" width="7.140625" style="58" customWidth="1"/>
    <col min="11271" max="11271" width="9.140625" style="58"/>
    <col min="11272" max="11272" width="31.85546875" style="58" customWidth="1"/>
    <col min="11273" max="11520" width="9.140625" style="58"/>
    <col min="11521" max="11521" width="48.85546875" style="58" customWidth="1"/>
    <col min="11522" max="11522" width="10.85546875" style="58" customWidth="1"/>
    <col min="11523" max="11523" width="10.140625" style="58" customWidth="1"/>
    <col min="11524" max="11524" width="10" style="58" customWidth="1"/>
    <col min="11525" max="11525" width="8.28515625" style="58" customWidth="1"/>
    <col min="11526" max="11526" width="7.140625" style="58" customWidth="1"/>
    <col min="11527" max="11527" width="9.140625" style="58"/>
    <col min="11528" max="11528" width="31.85546875" style="58" customWidth="1"/>
    <col min="11529" max="11776" width="9.140625" style="58"/>
    <col min="11777" max="11777" width="48.85546875" style="58" customWidth="1"/>
    <col min="11778" max="11778" width="10.85546875" style="58" customWidth="1"/>
    <col min="11779" max="11779" width="10.140625" style="58" customWidth="1"/>
    <col min="11780" max="11780" width="10" style="58" customWidth="1"/>
    <col min="11781" max="11781" width="8.28515625" style="58" customWidth="1"/>
    <col min="11782" max="11782" width="7.140625" style="58" customWidth="1"/>
    <col min="11783" max="11783" width="9.140625" style="58"/>
    <col min="11784" max="11784" width="31.85546875" style="58" customWidth="1"/>
    <col min="11785" max="12032" width="9.140625" style="58"/>
    <col min="12033" max="12033" width="48.85546875" style="58" customWidth="1"/>
    <col min="12034" max="12034" width="10.85546875" style="58" customWidth="1"/>
    <col min="12035" max="12035" width="10.140625" style="58" customWidth="1"/>
    <col min="12036" max="12036" width="10" style="58" customWidth="1"/>
    <col min="12037" max="12037" width="8.28515625" style="58" customWidth="1"/>
    <col min="12038" max="12038" width="7.140625" style="58" customWidth="1"/>
    <col min="12039" max="12039" width="9.140625" style="58"/>
    <col min="12040" max="12040" width="31.85546875" style="58" customWidth="1"/>
    <col min="12041" max="12288" width="9.140625" style="58"/>
    <col min="12289" max="12289" width="48.85546875" style="58" customWidth="1"/>
    <col min="12290" max="12290" width="10.85546875" style="58" customWidth="1"/>
    <col min="12291" max="12291" width="10.140625" style="58" customWidth="1"/>
    <col min="12292" max="12292" width="10" style="58" customWidth="1"/>
    <col min="12293" max="12293" width="8.28515625" style="58" customWidth="1"/>
    <col min="12294" max="12294" width="7.140625" style="58" customWidth="1"/>
    <col min="12295" max="12295" width="9.140625" style="58"/>
    <col min="12296" max="12296" width="31.85546875" style="58" customWidth="1"/>
    <col min="12297" max="12544" width="9.140625" style="58"/>
    <col min="12545" max="12545" width="48.85546875" style="58" customWidth="1"/>
    <col min="12546" max="12546" width="10.85546875" style="58" customWidth="1"/>
    <col min="12547" max="12547" width="10.140625" style="58" customWidth="1"/>
    <col min="12548" max="12548" width="10" style="58" customWidth="1"/>
    <col min="12549" max="12549" width="8.28515625" style="58" customWidth="1"/>
    <col min="12550" max="12550" width="7.140625" style="58" customWidth="1"/>
    <col min="12551" max="12551" width="9.140625" style="58"/>
    <col min="12552" max="12552" width="31.85546875" style="58" customWidth="1"/>
    <col min="12553" max="12800" width="9.140625" style="58"/>
    <col min="12801" max="12801" width="48.85546875" style="58" customWidth="1"/>
    <col min="12802" max="12802" width="10.85546875" style="58" customWidth="1"/>
    <col min="12803" max="12803" width="10.140625" style="58" customWidth="1"/>
    <col min="12804" max="12804" width="10" style="58" customWidth="1"/>
    <col min="12805" max="12805" width="8.28515625" style="58" customWidth="1"/>
    <col min="12806" max="12806" width="7.140625" style="58" customWidth="1"/>
    <col min="12807" max="12807" width="9.140625" style="58"/>
    <col min="12808" max="12808" width="31.85546875" style="58" customWidth="1"/>
    <col min="12809" max="13056" width="9.140625" style="58"/>
    <col min="13057" max="13057" width="48.85546875" style="58" customWidth="1"/>
    <col min="13058" max="13058" width="10.85546875" style="58" customWidth="1"/>
    <col min="13059" max="13059" width="10.140625" style="58" customWidth="1"/>
    <col min="13060" max="13060" width="10" style="58" customWidth="1"/>
    <col min="13061" max="13061" width="8.28515625" style="58" customWidth="1"/>
    <col min="13062" max="13062" width="7.140625" style="58" customWidth="1"/>
    <col min="13063" max="13063" width="9.140625" style="58"/>
    <col min="13064" max="13064" width="31.85546875" style="58" customWidth="1"/>
    <col min="13065" max="13312" width="9.140625" style="58"/>
    <col min="13313" max="13313" width="48.85546875" style="58" customWidth="1"/>
    <col min="13314" max="13314" width="10.85546875" style="58" customWidth="1"/>
    <col min="13315" max="13315" width="10.140625" style="58" customWidth="1"/>
    <col min="13316" max="13316" width="10" style="58" customWidth="1"/>
    <col min="13317" max="13317" width="8.28515625" style="58" customWidth="1"/>
    <col min="13318" max="13318" width="7.140625" style="58" customWidth="1"/>
    <col min="13319" max="13319" width="9.140625" style="58"/>
    <col min="13320" max="13320" width="31.85546875" style="58" customWidth="1"/>
    <col min="13321" max="13568" width="9.140625" style="58"/>
    <col min="13569" max="13569" width="48.85546875" style="58" customWidth="1"/>
    <col min="13570" max="13570" width="10.85546875" style="58" customWidth="1"/>
    <col min="13571" max="13571" width="10.140625" style="58" customWidth="1"/>
    <col min="13572" max="13572" width="10" style="58" customWidth="1"/>
    <col min="13573" max="13573" width="8.28515625" style="58" customWidth="1"/>
    <col min="13574" max="13574" width="7.140625" style="58" customWidth="1"/>
    <col min="13575" max="13575" width="9.140625" style="58"/>
    <col min="13576" max="13576" width="31.85546875" style="58" customWidth="1"/>
    <col min="13577" max="13824" width="9.140625" style="58"/>
    <col min="13825" max="13825" width="48.85546875" style="58" customWidth="1"/>
    <col min="13826" max="13826" width="10.85546875" style="58" customWidth="1"/>
    <col min="13827" max="13827" width="10.140625" style="58" customWidth="1"/>
    <col min="13828" max="13828" width="10" style="58" customWidth="1"/>
    <col min="13829" max="13829" width="8.28515625" style="58" customWidth="1"/>
    <col min="13830" max="13830" width="7.140625" style="58" customWidth="1"/>
    <col min="13831" max="13831" width="9.140625" style="58"/>
    <col min="13832" max="13832" width="31.85546875" style="58" customWidth="1"/>
    <col min="13833" max="14080" width="9.140625" style="58"/>
    <col min="14081" max="14081" width="48.85546875" style="58" customWidth="1"/>
    <col min="14082" max="14082" width="10.85546875" style="58" customWidth="1"/>
    <col min="14083" max="14083" width="10.140625" style="58" customWidth="1"/>
    <col min="14084" max="14084" width="10" style="58" customWidth="1"/>
    <col min="14085" max="14085" width="8.28515625" style="58" customWidth="1"/>
    <col min="14086" max="14086" width="7.140625" style="58" customWidth="1"/>
    <col min="14087" max="14087" width="9.140625" style="58"/>
    <col min="14088" max="14088" width="31.85546875" style="58" customWidth="1"/>
    <col min="14089" max="14336" width="9.140625" style="58"/>
    <col min="14337" max="14337" width="48.85546875" style="58" customWidth="1"/>
    <col min="14338" max="14338" width="10.85546875" style="58" customWidth="1"/>
    <col min="14339" max="14339" width="10.140625" style="58" customWidth="1"/>
    <col min="14340" max="14340" width="10" style="58" customWidth="1"/>
    <col min="14341" max="14341" width="8.28515625" style="58" customWidth="1"/>
    <col min="14342" max="14342" width="7.140625" style="58" customWidth="1"/>
    <col min="14343" max="14343" width="9.140625" style="58"/>
    <col min="14344" max="14344" width="31.85546875" style="58" customWidth="1"/>
    <col min="14345" max="14592" width="9.140625" style="58"/>
    <col min="14593" max="14593" width="48.85546875" style="58" customWidth="1"/>
    <col min="14594" max="14594" width="10.85546875" style="58" customWidth="1"/>
    <col min="14595" max="14595" width="10.140625" style="58" customWidth="1"/>
    <col min="14596" max="14596" width="10" style="58" customWidth="1"/>
    <col min="14597" max="14597" width="8.28515625" style="58" customWidth="1"/>
    <col min="14598" max="14598" width="7.140625" style="58" customWidth="1"/>
    <col min="14599" max="14599" width="9.140625" style="58"/>
    <col min="14600" max="14600" width="31.85546875" style="58" customWidth="1"/>
    <col min="14601" max="14848" width="9.140625" style="58"/>
    <col min="14849" max="14849" width="48.85546875" style="58" customWidth="1"/>
    <col min="14850" max="14850" width="10.85546875" style="58" customWidth="1"/>
    <col min="14851" max="14851" width="10.140625" style="58" customWidth="1"/>
    <col min="14852" max="14852" width="10" style="58" customWidth="1"/>
    <col min="14853" max="14853" width="8.28515625" style="58" customWidth="1"/>
    <col min="14854" max="14854" width="7.140625" style="58" customWidth="1"/>
    <col min="14855" max="14855" width="9.140625" style="58"/>
    <col min="14856" max="14856" width="31.85546875" style="58" customWidth="1"/>
    <col min="14857" max="15104" width="9.140625" style="58"/>
    <col min="15105" max="15105" width="48.85546875" style="58" customWidth="1"/>
    <col min="15106" max="15106" width="10.85546875" style="58" customWidth="1"/>
    <col min="15107" max="15107" width="10.140625" style="58" customWidth="1"/>
    <col min="15108" max="15108" width="10" style="58" customWidth="1"/>
    <col min="15109" max="15109" width="8.28515625" style="58" customWidth="1"/>
    <col min="15110" max="15110" width="7.140625" style="58" customWidth="1"/>
    <col min="15111" max="15111" width="9.140625" style="58"/>
    <col min="15112" max="15112" width="31.85546875" style="58" customWidth="1"/>
    <col min="15113" max="15360" width="9.140625" style="58"/>
    <col min="15361" max="15361" width="48.85546875" style="58" customWidth="1"/>
    <col min="15362" max="15362" width="10.85546875" style="58" customWidth="1"/>
    <col min="15363" max="15363" width="10.140625" style="58" customWidth="1"/>
    <col min="15364" max="15364" width="10" style="58" customWidth="1"/>
    <col min="15365" max="15365" width="8.28515625" style="58" customWidth="1"/>
    <col min="15366" max="15366" width="7.140625" style="58" customWidth="1"/>
    <col min="15367" max="15367" width="9.140625" style="58"/>
    <col min="15368" max="15368" width="31.85546875" style="58" customWidth="1"/>
    <col min="15369" max="15616" width="9.140625" style="58"/>
    <col min="15617" max="15617" width="48.85546875" style="58" customWidth="1"/>
    <col min="15618" max="15618" width="10.85546875" style="58" customWidth="1"/>
    <col min="15619" max="15619" width="10.140625" style="58" customWidth="1"/>
    <col min="15620" max="15620" width="10" style="58" customWidth="1"/>
    <col min="15621" max="15621" width="8.28515625" style="58" customWidth="1"/>
    <col min="15622" max="15622" width="7.140625" style="58" customWidth="1"/>
    <col min="15623" max="15623" width="9.140625" style="58"/>
    <col min="15624" max="15624" width="31.85546875" style="58" customWidth="1"/>
    <col min="15625" max="15872" width="9.140625" style="58"/>
    <col min="15873" max="15873" width="48.85546875" style="58" customWidth="1"/>
    <col min="15874" max="15874" width="10.85546875" style="58" customWidth="1"/>
    <col min="15875" max="15875" width="10.140625" style="58" customWidth="1"/>
    <col min="15876" max="15876" width="10" style="58" customWidth="1"/>
    <col min="15877" max="15877" width="8.28515625" style="58" customWidth="1"/>
    <col min="15878" max="15878" width="7.140625" style="58" customWidth="1"/>
    <col min="15879" max="15879" width="9.140625" style="58"/>
    <col min="15880" max="15880" width="31.85546875" style="58" customWidth="1"/>
    <col min="15881" max="16128" width="9.140625" style="58"/>
    <col min="16129" max="16129" width="48.85546875" style="58" customWidth="1"/>
    <col min="16130" max="16130" width="10.85546875" style="58" customWidth="1"/>
    <col min="16131" max="16131" width="10.140625" style="58" customWidth="1"/>
    <col min="16132" max="16132" width="10" style="58" customWidth="1"/>
    <col min="16133" max="16133" width="8.28515625" style="58" customWidth="1"/>
    <col min="16134" max="16134" width="7.140625" style="58" customWidth="1"/>
    <col min="16135" max="16135" width="9.140625" style="58"/>
    <col min="16136" max="16136" width="31.85546875" style="58" customWidth="1"/>
    <col min="16137" max="16384" width="9.140625" style="58"/>
  </cols>
  <sheetData>
    <row r="1" spans="1:6">
      <c r="A1" s="57" t="s">
        <v>68</v>
      </c>
      <c r="B1" s="57"/>
      <c r="C1" s="57"/>
      <c r="D1" s="57"/>
      <c r="E1" s="57"/>
      <c r="F1" s="57"/>
    </row>
    <row r="2" spans="1:6">
      <c r="A2" s="59" t="s">
        <v>69</v>
      </c>
      <c r="B2" s="59"/>
      <c r="C2" s="59"/>
      <c r="D2" s="59"/>
      <c r="E2" s="59"/>
      <c r="F2" s="59"/>
    </row>
    <row r="3" spans="1:6">
      <c r="A3" s="45" t="s">
        <v>3</v>
      </c>
      <c r="B3" s="60" t="s">
        <v>70</v>
      </c>
      <c r="C3" s="45" t="s">
        <v>71</v>
      </c>
      <c r="D3" s="45"/>
      <c r="E3" s="45"/>
      <c r="F3" s="61" t="s">
        <v>72</v>
      </c>
    </row>
    <row r="4" spans="1:6">
      <c r="A4" s="62"/>
      <c r="B4" s="63"/>
      <c r="C4" s="64" t="s">
        <v>73</v>
      </c>
      <c r="D4" s="64" t="s">
        <v>74</v>
      </c>
      <c r="E4" s="64" t="s">
        <v>11</v>
      </c>
      <c r="F4" s="65"/>
    </row>
    <row r="5" spans="1:6" s="68" customFormat="1" ht="11.25">
      <c r="A5" s="66" t="s">
        <v>75</v>
      </c>
      <c r="B5" s="67">
        <v>27496101.600000001</v>
      </c>
      <c r="C5" s="67">
        <f>SUM(C6:C20)</f>
        <v>40396209.099999994</v>
      </c>
      <c r="D5" s="67">
        <f>SUM(D6:D20)</f>
        <v>34086268.700000003</v>
      </c>
      <c r="E5" s="67">
        <f>D5/C5*100</f>
        <v>84.379869941806021</v>
      </c>
      <c r="F5" s="67">
        <f>D5/B5*100</f>
        <v>123.96764165288073</v>
      </c>
    </row>
    <row r="6" spans="1:6" s="68" customFormat="1" ht="12.75">
      <c r="A6" s="69" t="s">
        <v>76</v>
      </c>
      <c r="B6" s="25">
        <v>13354952.9</v>
      </c>
      <c r="C6" s="25">
        <v>15359369.699999999</v>
      </c>
      <c r="D6" s="25">
        <v>14855575.800000001</v>
      </c>
      <c r="E6" s="25">
        <f>D6/C6*100</f>
        <v>96.719957199806188</v>
      </c>
      <c r="F6" s="25">
        <f t="shared" ref="F6:F16" si="0">D6/B6*100</f>
        <v>111.23645220792955</v>
      </c>
    </row>
    <row r="7" spans="1:6" s="68" customFormat="1" ht="11.25" hidden="1">
      <c r="A7" s="70" t="s">
        <v>77</v>
      </c>
      <c r="B7" s="25">
        <v>13354952.9</v>
      </c>
      <c r="C7" s="25">
        <v>1695247.9</v>
      </c>
      <c r="D7" s="25">
        <v>1615226.3</v>
      </c>
      <c r="E7" s="25">
        <f>D6/C6*100</f>
        <v>96.719957199806188</v>
      </c>
      <c r="F7" s="25">
        <f t="shared" si="0"/>
        <v>12.094586271434922</v>
      </c>
    </row>
    <row r="8" spans="1:6" s="68" customFormat="1" ht="12.75">
      <c r="A8" s="69" t="s">
        <v>78</v>
      </c>
      <c r="B8" s="25">
        <v>0</v>
      </c>
      <c r="C8" s="71">
        <v>1861545.6</v>
      </c>
      <c r="D8" s="71">
        <v>1667298</v>
      </c>
      <c r="E8" s="25">
        <f>D7/C7*100</f>
        <v>95.279652020214868</v>
      </c>
      <c r="F8" s="25">
        <v>0</v>
      </c>
    </row>
    <row r="9" spans="1:6" s="68" customFormat="1" ht="12.75">
      <c r="A9" s="69" t="s">
        <v>79</v>
      </c>
      <c r="B9" s="25">
        <v>0</v>
      </c>
      <c r="C9" s="25">
        <v>684699.2</v>
      </c>
      <c r="D9" s="25">
        <v>639664.19999999995</v>
      </c>
      <c r="E9" s="25">
        <f t="shared" ref="E9:E20" si="1">D9/C9*100</f>
        <v>93.422659176467562</v>
      </c>
      <c r="F9" s="25">
        <v>0</v>
      </c>
    </row>
    <row r="10" spans="1:6" s="68" customFormat="1" ht="12.75">
      <c r="A10" s="69" t="s">
        <v>80</v>
      </c>
      <c r="B10" s="25">
        <v>0</v>
      </c>
      <c r="C10" s="25">
        <v>1229208.3</v>
      </c>
      <c r="D10" s="25">
        <v>1146880.7</v>
      </c>
      <c r="E10" s="25">
        <f t="shared" si="1"/>
        <v>93.302388211989779</v>
      </c>
      <c r="F10" s="25">
        <v>0</v>
      </c>
    </row>
    <row r="11" spans="1:6" s="68" customFormat="1" ht="12.75">
      <c r="A11" s="69" t="s">
        <v>81</v>
      </c>
      <c r="B11" s="25">
        <v>0</v>
      </c>
      <c r="C11" s="25">
        <v>315547.90000000002</v>
      </c>
      <c r="D11" s="25">
        <v>298125.90000000002</v>
      </c>
      <c r="E11" s="25">
        <f t="shared" si="1"/>
        <v>94.478809714784987</v>
      </c>
      <c r="F11" s="25">
        <v>0</v>
      </c>
    </row>
    <row r="12" spans="1:6" s="68" customFormat="1" ht="12.75">
      <c r="A12" s="69" t="s">
        <v>82</v>
      </c>
      <c r="B12" s="25">
        <v>0</v>
      </c>
      <c r="C12" s="25">
        <v>144709.4</v>
      </c>
      <c r="D12" s="25">
        <v>135662.1</v>
      </c>
      <c r="E12" s="25">
        <f t="shared" si="1"/>
        <v>93.747952793667864</v>
      </c>
      <c r="F12" s="25">
        <v>0</v>
      </c>
    </row>
    <row r="13" spans="1:6" s="68" customFormat="1" ht="12.75">
      <c r="A13" s="69" t="s">
        <v>83</v>
      </c>
      <c r="B13" s="72">
        <v>0</v>
      </c>
      <c r="C13" s="72">
        <v>577295.69999999995</v>
      </c>
      <c r="D13" s="72">
        <v>474906.2</v>
      </c>
      <c r="E13" s="25">
        <f t="shared" si="1"/>
        <v>82.263942031787181</v>
      </c>
      <c r="F13" s="25">
        <v>0</v>
      </c>
    </row>
    <row r="14" spans="1:6" s="68" customFormat="1" ht="12.75">
      <c r="A14" s="69" t="s">
        <v>84</v>
      </c>
      <c r="B14" s="72">
        <v>4622687.4000000004</v>
      </c>
      <c r="C14" s="72">
        <v>613623.9</v>
      </c>
      <c r="D14" s="72">
        <v>531408.80000000005</v>
      </c>
      <c r="E14" s="25">
        <f t="shared" si="1"/>
        <v>86.601711569578697</v>
      </c>
      <c r="F14" s="25">
        <f t="shared" si="0"/>
        <v>11.495668082596284</v>
      </c>
    </row>
    <row r="15" spans="1:6">
      <c r="A15" s="69" t="s">
        <v>85</v>
      </c>
      <c r="B15" s="73">
        <v>3779028</v>
      </c>
      <c r="C15" s="74">
        <v>34135</v>
      </c>
      <c r="D15" s="74">
        <v>25800</v>
      </c>
      <c r="E15" s="25">
        <f t="shared" si="1"/>
        <v>75.582246960597629</v>
      </c>
      <c r="F15" s="25">
        <f t="shared" si="0"/>
        <v>0.68271523788656763</v>
      </c>
    </row>
    <row r="16" spans="1:6">
      <c r="A16" s="69" t="s">
        <v>86</v>
      </c>
      <c r="B16" s="73">
        <v>3455486.2</v>
      </c>
      <c r="C16" s="74">
        <v>3846532.8</v>
      </c>
      <c r="D16" s="74">
        <v>2937257.5</v>
      </c>
      <c r="E16" s="25">
        <f t="shared" si="1"/>
        <v>76.361171286515486</v>
      </c>
      <c r="F16" s="25">
        <f t="shared" si="0"/>
        <v>85.002726967915549</v>
      </c>
    </row>
    <row r="17" spans="1:6">
      <c r="A17" s="69" t="s">
        <v>87</v>
      </c>
      <c r="B17" s="75">
        <v>0</v>
      </c>
      <c r="C17" s="74">
        <v>1427518.4</v>
      </c>
      <c r="D17" s="74">
        <v>1259007.5</v>
      </c>
      <c r="E17" s="25">
        <f t="shared" si="1"/>
        <v>88.19553569327023</v>
      </c>
      <c r="F17" s="25">
        <v>0</v>
      </c>
    </row>
    <row r="18" spans="1:6">
      <c r="A18" s="69" t="s">
        <v>88</v>
      </c>
      <c r="B18" s="75">
        <v>0</v>
      </c>
      <c r="C18" s="74">
        <v>297029.8</v>
      </c>
      <c r="D18" s="74">
        <v>281994.8</v>
      </c>
      <c r="E18" s="25">
        <f t="shared" si="1"/>
        <v>94.938218320182017</v>
      </c>
      <c r="F18" s="25">
        <v>0</v>
      </c>
    </row>
    <row r="19" spans="1:6">
      <c r="A19" s="69" t="s">
        <v>89</v>
      </c>
      <c r="B19" s="75">
        <v>0</v>
      </c>
      <c r="C19" s="74">
        <v>12261235.5</v>
      </c>
      <c r="D19" s="74">
        <v>8169029.9000000004</v>
      </c>
      <c r="E19" s="25">
        <f t="shared" si="1"/>
        <v>66.624851141632519</v>
      </c>
      <c r="F19" s="25">
        <v>0</v>
      </c>
    </row>
    <row r="20" spans="1:6" s="78" customFormat="1">
      <c r="A20" s="76" t="s">
        <v>90</v>
      </c>
      <c r="B20" s="75">
        <v>0</v>
      </c>
      <c r="C20" s="77">
        <v>48510</v>
      </c>
      <c r="D20" s="73">
        <v>48431</v>
      </c>
      <c r="E20" s="25">
        <f t="shared" si="1"/>
        <v>99.837146980004121</v>
      </c>
      <c r="F20" s="25">
        <v>0</v>
      </c>
    </row>
    <row r="21" spans="1:6" s="83" customFormat="1" ht="13.5" thickBot="1">
      <c r="A21" s="79"/>
      <c r="B21" s="80"/>
      <c r="C21" s="81"/>
      <c r="D21" s="80"/>
      <c r="E21" s="82"/>
      <c r="F21" s="82"/>
    </row>
    <row r="22" spans="1:6" s="83" customFormat="1" ht="12.75">
      <c r="A22" s="84"/>
      <c r="C22" s="85"/>
      <c r="E22" s="25"/>
      <c r="F22" s="25"/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S64"/>
  <sheetViews>
    <sheetView tabSelected="1" topLeftCell="A31" workbookViewId="0">
      <selection activeCell="T43" sqref="T43"/>
    </sheetView>
  </sheetViews>
  <sheetFormatPr defaultRowHeight="12.75"/>
  <cols>
    <col min="1" max="1" width="2.5703125" style="86" customWidth="1"/>
    <col min="2" max="2" width="1.85546875" style="86" customWidth="1"/>
    <col min="3" max="3" width="9" style="86" customWidth="1"/>
    <col min="4" max="4" width="6" style="86" customWidth="1"/>
    <col min="5" max="5" width="5.7109375" style="86" customWidth="1"/>
    <col min="6" max="6" width="7.42578125" style="86" customWidth="1"/>
    <col min="7" max="7" width="7.7109375" style="86" customWidth="1"/>
    <col min="8" max="9" width="6.42578125" style="86" customWidth="1"/>
    <col min="10" max="10" width="6.5703125" style="86" customWidth="1"/>
    <col min="11" max="11" width="4.85546875" style="86" customWidth="1"/>
    <col min="12" max="13" width="6.42578125" style="86" customWidth="1"/>
    <col min="14" max="14" width="6" style="86" customWidth="1"/>
    <col min="15" max="15" width="8.140625" style="87" customWidth="1"/>
    <col min="16" max="16" width="7.140625" style="86" customWidth="1"/>
    <col min="17" max="17" width="5.5703125" style="86" customWidth="1"/>
    <col min="18" max="18" width="11.5703125" style="86" bestFit="1" customWidth="1"/>
    <col min="19" max="256" width="9.140625" style="86"/>
    <col min="257" max="257" width="2.5703125" style="86" customWidth="1"/>
    <col min="258" max="258" width="1.85546875" style="86" customWidth="1"/>
    <col min="259" max="259" width="9" style="86" customWidth="1"/>
    <col min="260" max="260" width="6" style="86" customWidth="1"/>
    <col min="261" max="261" width="5.7109375" style="86" customWidth="1"/>
    <col min="262" max="262" width="7.42578125" style="86" customWidth="1"/>
    <col min="263" max="263" width="7.7109375" style="86" customWidth="1"/>
    <col min="264" max="265" width="6.42578125" style="86" customWidth="1"/>
    <col min="266" max="266" width="6.5703125" style="86" customWidth="1"/>
    <col min="267" max="267" width="4.85546875" style="86" customWidth="1"/>
    <col min="268" max="269" width="6.42578125" style="86" customWidth="1"/>
    <col min="270" max="270" width="6" style="86" customWidth="1"/>
    <col min="271" max="271" width="8.140625" style="86" customWidth="1"/>
    <col min="272" max="272" width="7.140625" style="86" customWidth="1"/>
    <col min="273" max="273" width="5.5703125" style="86" customWidth="1"/>
    <col min="274" max="274" width="11.5703125" style="86" bestFit="1" customWidth="1"/>
    <col min="275" max="512" width="9.140625" style="86"/>
    <col min="513" max="513" width="2.5703125" style="86" customWidth="1"/>
    <col min="514" max="514" width="1.85546875" style="86" customWidth="1"/>
    <col min="515" max="515" width="9" style="86" customWidth="1"/>
    <col min="516" max="516" width="6" style="86" customWidth="1"/>
    <col min="517" max="517" width="5.7109375" style="86" customWidth="1"/>
    <col min="518" max="518" width="7.42578125" style="86" customWidth="1"/>
    <col min="519" max="519" width="7.7109375" style="86" customWidth="1"/>
    <col min="520" max="521" width="6.42578125" style="86" customWidth="1"/>
    <col min="522" max="522" width="6.5703125" style="86" customWidth="1"/>
    <col min="523" max="523" width="4.85546875" style="86" customWidth="1"/>
    <col min="524" max="525" width="6.42578125" style="86" customWidth="1"/>
    <col min="526" max="526" width="6" style="86" customWidth="1"/>
    <col min="527" max="527" width="8.140625" style="86" customWidth="1"/>
    <col min="528" max="528" width="7.140625" style="86" customWidth="1"/>
    <col min="529" max="529" width="5.5703125" style="86" customWidth="1"/>
    <col min="530" max="530" width="11.5703125" style="86" bestFit="1" customWidth="1"/>
    <col min="531" max="768" width="9.140625" style="86"/>
    <col min="769" max="769" width="2.5703125" style="86" customWidth="1"/>
    <col min="770" max="770" width="1.85546875" style="86" customWidth="1"/>
    <col min="771" max="771" width="9" style="86" customWidth="1"/>
    <col min="772" max="772" width="6" style="86" customWidth="1"/>
    <col min="773" max="773" width="5.7109375" style="86" customWidth="1"/>
    <col min="774" max="774" width="7.42578125" style="86" customWidth="1"/>
    <col min="775" max="775" width="7.7109375" style="86" customWidth="1"/>
    <col min="776" max="777" width="6.42578125" style="86" customWidth="1"/>
    <col min="778" max="778" width="6.5703125" style="86" customWidth="1"/>
    <col min="779" max="779" width="4.85546875" style="86" customWidth="1"/>
    <col min="780" max="781" width="6.42578125" style="86" customWidth="1"/>
    <col min="782" max="782" width="6" style="86" customWidth="1"/>
    <col min="783" max="783" width="8.140625" style="86" customWidth="1"/>
    <col min="784" max="784" width="7.140625" style="86" customWidth="1"/>
    <col min="785" max="785" width="5.5703125" style="86" customWidth="1"/>
    <col min="786" max="786" width="11.5703125" style="86" bestFit="1" customWidth="1"/>
    <col min="787" max="1024" width="9.140625" style="86"/>
    <col min="1025" max="1025" width="2.5703125" style="86" customWidth="1"/>
    <col min="1026" max="1026" width="1.85546875" style="86" customWidth="1"/>
    <col min="1027" max="1027" width="9" style="86" customWidth="1"/>
    <col min="1028" max="1028" width="6" style="86" customWidth="1"/>
    <col min="1029" max="1029" width="5.7109375" style="86" customWidth="1"/>
    <col min="1030" max="1030" width="7.42578125" style="86" customWidth="1"/>
    <col min="1031" max="1031" width="7.7109375" style="86" customWidth="1"/>
    <col min="1032" max="1033" width="6.42578125" style="86" customWidth="1"/>
    <col min="1034" max="1034" width="6.5703125" style="86" customWidth="1"/>
    <col min="1035" max="1035" width="4.85546875" style="86" customWidth="1"/>
    <col min="1036" max="1037" width="6.42578125" style="86" customWidth="1"/>
    <col min="1038" max="1038" width="6" style="86" customWidth="1"/>
    <col min="1039" max="1039" width="8.140625" style="86" customWidth="1"/>
    <col min="1040" max="1040" width="7.140625" style="86" customWidth="1"/>
    <col min="1041" max="1041" width="5.5703125" style="86" customWidth="1"/>
    <col min="1042" max="1042" width="11.5703125" style="86" bestFit="1" customWidth="1"/>
    <col min="1043" max="1280" width="9.140625" style="86"/>
    <col min="1281" max="1281" width="2.5703125" style="86" customWidth="1"/>
    <col min="1282" max="1282" width="1.85546875" style="86" customWidth="1"/>
    <col min="1283" max="1283" width="9" style="86" customWidth="1"/>
    <col min="1284" max="1284" width="6" style="86" customWidth="1"/>
    <col min="1285" max="1285" width="5.7109375" style="86" customWidth="1"/>
    <col min="1286" max="1286" width="7.42578125" style="86" customWidth="1"/>
    <col min="1287" max="1287" width="7.7109375" style="86" customWidth="1"/>
    <col min="1288" max="1289" width="6.42578125" style="86" customWidth="1"/>
    <col min="1290" max="1290" width="6.5703125" style="86" customWidth="1"/>
    <col min="1291" max="1291" width="4.85546875" style="86" customWidth="1"/>
    <col min="1292" max="1293" width="6.42578125" style="86" customWidth="1"/>
    <col min="1294" max="1294" width="6" style="86" customWidth="1"/>
    <col min="1295" max="1295" width="8.140625" style="86" customWidth="1"/>
    <col min="1296" max="1296" width="7.140625" style="86" customWidth="1"/>
    <col min="1297" max="1297" width="5.5703125" style="86" customWidth="1"/>
    <col min="1298" max="1298" width="11.5703125" style="86" bestFit="1" customWidth="1"/>
    <col min="1299" max="1536" width="9.140625" style="86"/>
    <col min="1537" max="1537" width="2.5703125" style="86" customWidth="1"/>
    <col min="1538" max="1538" width="1.85546875" style="86" customWidth="1"/>
    <col min="1539" max="1539" width="9" style="86" customWidth="1"/>
    <col min="1540" max="1540" width="6" style="86" customWidth="1"/>
    <col min="1541" max="1541" width="5.7109375" style="86" customWidth="1"/>
    <col min="1542" max="1542" width="7.42578125" style="86" customWidth="1"/>
    <col min="1543" max="1543" width="7.7109375" style="86" customWidth="1"/>
    <col min="1544" max="1545" width="6.42578125" style="86" customWidth="1"/>
    <col min="1546" max="1546" width="6.5703125" style="86" customWidth="1"/>
    <col min="1547" max="1547" width="4.85546875" style="86" customWidth="1"/>
    <col min="1548" max="1549" width="6.42578125" style="86" customWidth="1"/>
    <col min="1550" max="1550" width="6" style="86" customWidth="1"/>
    <col min="1551" max="1551" width="8.140625" style="86" customWidth="1"/>
    <col min="1552" max="1552" width="7.140625" style="86" customWidth="1"/>
    <col min="1553" max="1553" width="5.5703125" style="86" customWidth="1"/>
    <col min="1554" max="1554" width="11.5703125" style="86" bestFit="1" customWidth="1"/>
    <col min="1555" max="1792" width="9.140625" style="86"/>
    <col min="1793" max="1793" width="2.5703125" style="86" customWidth="1"/>
    <col min="1794" max="1794" width="1.85546875" style="86" customWidth="1"/>
    <col min="1795" max="1795" width="9" style="86" customWidth="1"/>
    <col min="1796" max="1796" width="6" style="86" customWidth="1"/>
    <col min="1797" max="1797" width="5.7109375" style="86" customWidth="1"/>
    <col min="1798" max="1798" width="7.42578125" style="86" customWidth="1"/>
    <col min="1799" max="1799" width="7.7109375" style="86" customWidth="1"/>
    <col min="1800" max="1801" width="6.42578125" style="86" customWidth="1"/>
    <col min="1802" max="1802" width="6.5703125" style="86" customWidth="1"/>
    <col min="1803" max="1803" width="4.85546875" style="86" customWidth="1"/>
    <col min="1804" max="1805" width="6.42578125" style="86" customWidth="1"/>
    <col min="1806" max="1806" width="6" style="86" customWidth="1"/>
    <col min="1807" max="1807" width="8.140625" style="86" customWidth="1"/>
    <col min="1808" max="1808" width="7.140625" style="86" customWidth="1"/>
    <col min="1809" max="1809" width="5.5703125" style="86" customWidth="1"/>
    <col min="1810" max="1810" width="11.5703125" style="86" bestFit="1" customWidth="1"/>
    <col min="1811" max="2048" width="9.140625" style="86"/>
    <col min="2049" max="2049" width="2.5703125" style="86" customWidth="1"/>
    <col min="2050" max="2050" width="1.85546875" style="86" customWidth="1"/>
    <col min="2051" max="2051" width="9" style="86" customWidth="1"/>
    <col min="2052" max="2052" width="6" style="86" customWidth="1"/>
    <col min="2053" max="2053" width="5.7109375" style="86" customWidth="1"/>
    <col min="2054" max="2054" width="7.42578125" style="86" customWidth="1"/>
    <col min="2055" max="2055" width="7.7109375" style="86" customWidth="1"/>
    <col min="2056" max="2057" width="6.42578125" style="86" customWidth="1"/>
    <col min="2058" max="2058" width="6.5703125" style="86" customWidth="1"/>
    <col min="2059" max="2059" width="4.85546875" style="86" customWidth="1"/>
    <col min="2060" max="2061" width="6.42578125" style="86" customWidth="1"/>
    <col min="2062" max="2062" width="6" style="86" customWidth="1"/>
    <col min="2063" max="2063" width="8.140625" style="86" customWidth="1"/>
    <col min="2064" max="2064" width="7.140625" style="86" customWidth="1"/>
    <col min="2065" max="2065" width="5.5703125" style="86" customWidth="1"/>
    <col min="2066" max="2066" width="11.5703125" style="86" bestFit="1" customWidth="1"/>
    <col min="2067" max="2304" width="9.140625" style="86"/>
    <col min="2305" max="2305" width="2.5703125" style="86" customWidth="1"/>
    <col min="2306" max="2306" width="1.85546875" style="86" customWidth="1"/>
    <col min="2307" max="2307" width="9" style="86" customWidth="1"/>
    <col min="2308" max="2308" width="6" style="86" customWidth="1"/>
    <col min="2309" max="2309" width="5.7109375" style="86" customWidth="1"/>
    <col min="2310" max="2310" width="7.42578125" style="86" customWidth="1"/>
    <col min="2311" max="2311" width="7.7109375" style="86" customWidth="1"/>
    <col min="2312" max="2313" width="6.42578125" style="86" customWidth="1"/>
    <col min="2314" max="2314" width="6.5703125" style="86" customWidth="1"/>
    <col min="2315" max="2315" width="4.85546875" style="86" customWidth="1"/>
    <col min="2316" max="2317" width="6.42578125" style="86" customWidth="1"/>
    <col min="2318" max="2318" width="6" style="86" customWidth="1"/>
    <col min="2319" max="2319" width="8.140625" style="86" customWidth="1"/>
    <col min="2320" max="2320" width="7.140625" style="86" customWidth="1"/>
    <col min="2321" max="2321" width="5.5703125" style="86" customWidth="1"/>
    <col min="2322" max="2322" width="11.5703125" style="86" bestFit="1" customWidth="1"/>
    <col min="2323" max="2560" width="9.140625" style="86"/>
    <col min="2561" max="2561" width="2.5703125" style="86" customWidth="1"/>
    <col min="2562" max="2562" width="1.85546875" style="86" customWidth="1"/>
    <col min="2563" max="2563" width="9" style="86" customWidth="1"/>
    <col min="2564" max="2564" width="6" style="86" customWidth="1"/>
    <col min="2565" max="2565" width="5.7109375" style="86" customWidth="1"/>
    <col min="2566" max="2566" width="7.42578125" style="86" customWidth="1"/>
    <col min="2567" max="2567" width="7.7109375" style="86" customWidth="1"/>
    <col min="2568" max="2569" width="6.42578125" style="86" customWidth="1"/>
    <col min="2570" max="2570" width="6.5703125" style="86" customWidth="1"/>
    <col min="2571" max="2571" width="4.85546875" style="86" customWidth="1"/>
    <col min="2572" max="2573" width="6.42578125" style="86" customWidth="1"/>
    <col min="2574" max="2574" width="6" style="86" customWidth="1"/>
    <col min="2575" max="2575" width="8.140625" style="86" customWidth="1"/>
    <col min="2576" max="2576" width="7.140625" style="86" customWidth="1"/>
    <col min="2577" max="2577" width="5.5703125" style="86" customWidth="1"/>
    <col min="2578" max="2578" width="11.5703125" style="86" bestFit="1" customWidth="1"/>
    <col min="2579" max="2816" width="9.140625" style="86"/>
    <col min="2817" max="2817" width="2.5703125" style="86" customWidth="1"/>
    <col min="2818" max="2818" width="1.85546875" style="86" customWidth="1"/>
    <col min="2819" max="2819" width="9" style="86" customWidth="1"/>
    <col min="2820" max="2820" width="6" style="86" customWidth="1"/>
    <col min="2821" max="2821" width="5.7109375" style="86" customWidth="1"/>
    <col min="2822" max="2822" width="7.42578125" style="86" customWidth="1"/>
    <col min="2823" max="2823" width="7.7109375" style="86" customWidth="1"/>
    <col min="2824" max="2825" width="6.42578125" style="86" customWidth="1"/>
    <col min="2826" max="2826" width="6.5703125" style="86" customWidth="1"/>
    <col min="2827" max="2827" width="4.85546875" style="86" customWidth="1"/>
    <col min="2828" max="2829" width="6.42578125" style="86" customWidth="1"/>
    <col min="2830" max="2830" width="6" style="86" customWidth="1"/>
    <col min="2831" max="2831" width="8.140625" style="86" customWidth="1"/>
    <col min="2832" max="2832" width="7.140625" style="86" customWidth="1"/>
    <col min="2833" max="2833" width="5.5703125" style="86" customWidth="1"/>
    <col min="2834" max="2834" width="11.5703125" style="86" bestFit="1" customWidth="1"/>
    <col min="2835" max="3072" width="9.140625" style="86"/>
    <col min="3073" max="3073" width="2.5703125" style="86" customWidth="1"/>
    <col min="3074" max="3074" width="1.85546875" style="86" customWidth="1"/>
    <col min="3075" max="3075" width="9" style="86" customWidth="1"/>
    <col min="3076" max="3076" width="6" style="86" customWidth="1"/>
    <col min="3077" max="3077" width="5.7109375" style="86" customWidth="1"/>
    <col min="3078" max="3078" width="7.42578125" style="86" customWidth="1"/>
    <col min="3079" max="3079" width="7.7109375" style="86" customWidth="1"/>
    <col min="3080" max="3081" width="6.42578125" style="86" customWidth="1"/>
    <col min="3082" max="3082" width="6.5703125" style="86" customWidth="1"/>
    <col min="3083" max="3083" width="4.85546875" style="86" customWidth="1"/>
    <col min="3084" max="3085" width="6.42578125" style="86" customWidth="1"/>
    <col min="3086" max="3086" width="6" style="86" customWidth="1"/>
    <col min="3087" max="3087" width="8.140625" style="86" customWidth="1"/>
    <col min="3088" max="3088" width="7.140625" style="86" customWidth="1"/>
    <col min="3089" max="3089" width="5.5703125" style="86" customWidth="1"/>
    <col min="3090" max="3090" width="11.5703125" style="86" bestFit="1" customWidth="1"/>
    <col min="3091" max="3328" width="9.140625" style="86"/>
    <col min="3329" max="3329" width="2.5703125" style="86" customWidth="1"/>
    <col min="3330" max="3330" width="1.85546875" style="86" customWidth="1"/>
    <col min="3331" max="3331" width="9" style="86" customWidth="1"/>
    <col min="3332" max="3332" width="6" style="86" customWidth="1"/>
    <col min="3333" max="3333" width="5.7109375" style="86" customWidth="1"/>
    <col min="3334" max="3334" width="7.42578125" style="86" customWidth="1"/>
    <col min="3335" max="3335" width="7.7109375" style="86" customWidth="1"/>
    <col min="3336" max="3337" width="6.42578125" style="86" customWidth="1"/>
    <col min="3338" max="3338" width="6.5703125" style="86" customWidth="1"/>
    <col min="3339" max="3339" width="4.85546875" style="86" customWidth="1"/>
    <col min="3340" max="3341" width="6.42578125" style="86" customWidth="1"/>
    <col min="3342" max="3342" width="6" style="86" customWidth="1"/>
    <col min="3343" max="3343" width="8.140625" style="86" customWidth="1"/>
    <col min="3344" max="3344" width="7.140625" style="86" customWidth="1"/>
    <col min="3345" max="3345" width="5.5703125" style="86" customWidth="1"/>
    <col min="3346" max="3346" width="11.5703125" style="86" bestFit="1" customWidth="1"/>
    <col min="3347" max="3584" width="9.140625" style="86"/>
    <col min="3585" max="3585" width="2.5703125" style="86" customWidth="1"/>
    <col min="3586" max="3586" width="1.85546875" style="86" customWidth="1"/>
    <col min="3587" max="3587" width="9" style="86" customWidth="1"/>
    <col min="3588" max="3588" width="6" style="86" customWidth="1"/>
    <col min="3589" max="3589" width="5.7109375" style="86" customWidth="1"/>
    <col min="3590" max="3590" width="7.42578125" style="86" customWidth="1"/>
    <col min="3591" max="3591" width="7.7109375" style="86" customWidth="1"/>
    <col min="3592" max="3593" width="6.42578125" style="86" customWidth="1"/>
    <col min="3594" max="3594" width="6.5703125" style="86" customWidth="1"/>
    <col min="3595" max="3595" width="4.85546875" style="86" customWidth="1"/>
    <col min="3596" max="3597" width="6.42578125" style="86" customWidth="1"/>
    <col min="3598" max="3598" width="6" style="86" customWidth="1"/>
    <col min="3599" max="3599" width="8.140625" style="86" customWidth="1"/>
    <col min="3600" max="3600" width="7.140625" style="86" customWidth="1"/>
    <col min="3601" max="3601" width="5.5703125" style="86" customWidth="1"/>
    <col min="3602" max="3602" width="11.5703125" style="86" bestFit="1" customWidth="1"/>
    <col min="3603" max="3840" width="9.140625" style="86"/>
    <col min="3841" max="3841" width="2.5703125" style="86" customWidth="1"/>
    <col min="3842" max="3842" width="1.85546875" style="86" customWidth="1"/>
    <col min="3843" max="3843" width="9" style="86" customWidth="1"/>
    <col min="3844" max="3844" width="6" style="86" customWidth="1"/>
    <col min="3845" max="3845" width="5.7109375" style="86" customWidth="1"/>
    <col min="3846" max="3846" width="7.42578125" style="86" customWidth="1"/>
    <col min="3847" max="3847" width="7.7109375" style="86" customWidth="1"/>
    <col min="3848" max="3849" width="6.42578125" style="86" customWidth="1"/>
    <col min="3850" max="3850" width="6.5703125" style="86" customWidth="1"/>
    <col min="3851" max="3851" width="4.85546875" style="86" customWidth="1"/>
    <col min="3852" max="3853" width="6.42578125" style="86" customWidth="1"/>
    <col min="3854" max="3854" width="6" style="86" customWidth="1"/>
    <col min="3855" max="3855" width="8.140625" style="86" customWidth="1"/>
    <col min="3856" max="3856" width="7.140625" style="86" customWidth="1"/>
    <col min="3857" max="3857" width="5.5703125" style="86" customWidth="1"/>
    <col min="3858" max="3858" width="11.5703125" style="86" bestFit="1" customWidth="1"/>
    <col min="3859" max="4096" width="9.140625" style="86"/>
    <col min="4097" max="4097" width="2.5703125" style="86" customWidth="1"/>
    <col min="4098" max="4098" width="1.85546875" style="86" customWidth="1"/>
    <col min="4099" max="4099" width="9" style="86" customWidth="1"/>
    <col min="4100" max="4100" width="6" style="86" customWidth="1"/>
    <col min="4101" max="4101" width="5.7109375" style="86" customWidth="1"/>
    <col min="4102" max="4102" width="7.42578125" style="86" customWidth="1"/>
    <col min="4103" max="4103" width="7.7109375" style="86" customWidth="1"/>
    <col min="4104" max="4105" width="6.42578125" style="86" customWidth="1"/>
    <col min="4106" max="4106" width="6.5703125" style="86" customWidth="1"/>
    <col min="4107" max="4107" width="4.85546875" style="86" customWidth="1"/>
    <col min="4108" max="4109" width="6.42578125" style="86" customWidth="1"/>
    <col min="4110" max="4110" width="6" style="86" customWidth="1"/>
    <col min="4111" max="4111" width="8.140625" style="86" customWidth="1"/>
    <col min="4112" max="4112" width="7.140625" style="86" customWidth="1"/>
    <col min="4113" max="4113" width="5.5703125" style="86" customWidth="1"/>
    <col min="4114" max="4114" width="11.5703125" style="86" bestFit="1" customWidth="1"/>
    <col min="4115" max="4352" width="9.140625" style="86"/>
    <col min="4353" max="4353" width="2.5703125" style="86" customWidth="1"/>
    <col min="4354" max="4354" width="1.85546875" style="86" customWidth="1"/>
    <col min="4355" max="4355" width="9" style="86" customWidth="1"/>
    <col min="4356" max="4356" width="6" style="86" customWidth="1"/>
    <col min="4357" max="4357" width="5.7109375" style="86" customWidth="1"/>
    <col min="4358" max="4358" width="7.42578125" style="86" customWidth="1"/>
    <col min="4359" max="4359" width="7.7109375" style="86" customWidth="1"/>
    <col min="4360" max="4361" width="6.42578125" style="86" customWidth="1"/>
    <col min="4362" max="4362" width="6.5703125" style="86" customWidth="1"/>
    <col min="4363" max="4363" width="4.85546875" style="86" customWidth="1"/>
    <col min="4364" max="4365" width="6.42578125" style="86" customWidth="1"/>
    <col min="4366" max="4366" width="6" style="86" customWidth="1"/>
    <col min="4367" max="4367" width="8.140625" style="86" customWidth="1"/>
    <col min="4368" max="4368" width="7.140625" style="86" customWidth="1"/>
    <col min="4369" max="4369" width="5.5703125" style="86" customWidth="1"/>
    <col min="4370" max="4370" width="11.5703125" style="86" bestFit="1" customWidth="1"/>
    <col min="4371" max="4608" width="9.140625" style="86"/>
    <col min="4609" max="4609" width="2.5703125" style="86" customWidth="1"/>
    <col min="4610" max="4610" width="1.85546875" style="86" customWidth="1"/>
    <col min="4611" max="4611" width="9" style="86" customWidth="1"/>
    <col min="4612" max="4612" width="6" style="86" customWidth="1"/>
    <col min="4613" max="4613" width="5.7109375" style="86" customWidth="1"/>
    <col min="4614" max="4614" width="7.42578125" style="86" customWidth="1"/>
    <col min="4615" max="4615" width="7.7109375" style="86" customWidth="1"/>
    <col min="4616" max="4617" width="6.42578125" style="86" customWidth="1"/>
    <col min="4618" max="4618" width="6.5703125" style="86" customWidth="1"/>
    <col min="4619" max="4619" width="4.85546875" style="86" customWidth="1"/>
    <col min="4620" max="4621" width="6.42578125" style="86" customWidth="1"/>
    <col min="4622" max="4622" width="6" style="86" customWidth="1"/>
    <col min="4623" max="4623" width="8.140625" style="86" customWidth="1"/>
    <col min="4624" max="4624" width="7.140625" style="86" customWidth="1"/>
    <col min="4625" max="4625" width="5.5703125" style="86" customWidth="1"/>
    <col min="4626" max="4626" width="11.5703125" style="86" bestFit="1" customWidth="1"/>
    <col min="4627" max="4864" width="9.140625" style="86"/>
    <col min="4865" max="4865" width="2.5703125" style="86" customWidth="1"/>
    <col min="4866" max="4866" width="1.85546875" style="86" customWidth="1"/>
    <col min="4867" max="4867" width="9" style="86" customWidth="1"/>
    <col min="4868" max="4868" width="6" style="86" customWidth="1"/>
    <col min="4869" max="4869" width="5.7109375" style="86" customWidth="1"/>
    <col min="4870" max="4870" width="7.42578125" style="86" customWidth="1"/>
    <col min="4871" max="4871" width="7.7109375" style="86" customWidth="1"/>
    <col min="4872" max="4873" width="6.42578125" style="86" customWidth="1"/>
    <col min="4874" max="4874" width="6.5703125" style="86" customWidth="1"/>
    <col min="4875" max="4875" width="4.85546875" style="86" customWidth="1"/>
    <col min="4876" max="4877" width="6.42578125" style="86" customWidth="1"/>
    <col min="4878" max="4878" width="6" style="86" customWidth="1"/>
    <col min="4879" max="4879" width="8.140625" style="86" customWidth="1"/>
    <col min="4880" max="4880" width="7.140625" style="86" customWidth="1"/>
    <col min="4881" max="4881" width="5.5703125" style="86" customWidth="1"/>
    <col min="4882" max="4882" width="11.5703125" style="86" bestFit="1" customWidth="1"/>
    <col min="4883" max="5120" width="9.140625" style="86"/>
    <col min="5121" max="5121" width="2.5703125" style="86" customWidth="1"/>
    <col min="5122" max="5122" width="1.85546875" style="86" customWidth="1"/>
    <col min="5123" max="5123" width="9" style="86" customWidth="1"/>
    <col min="5124" max="5124" width="6" style="86" customWidth="1"/>
    <col min="5125" max="5125" width="5.7109375" style="86" customWidth="1"/>
    <col min="5126" max="5126" width="7.42578125" style="86" customWidth="1"/>
    <col min="5127" max="5127" width="7.7109375" style="86" customWidth="1"/>
    <col min="5128" max="5129" width="6.42578125" style="86" customWidth="1"/>
    <col min="5130" max="5130" width="6.5703125" style="86" customWidth="1"/>
    <col min="5131" max="5131" width="4.85546875" style="86" customWidth="1"/>
    <col min="5132" max="5133" width="6.42578125" style="86" customWidth="1"/>
    <col min="5134" max="5134" width="6" style="86" customWidth="1"/>
    <col min="5135" max="5135" width="8.140625" style="86" customWidth="1"/>
    <col min="5136" max="5136" width="7.140625" style="86" customWidth="1"/>
    <col min="5137" max="5137" width="5.5703125" style="86" customWidth="1"/>
    <col min="5138" max="5138" width="11.5703125" style="86" bestFit="1" customWidth="1"/>
    <col min="5139" max="5376" width="9.140625" style="86"/>
    <col min="5377" max="5377" width="2.5703125" style="86" customWidth="1"/>
    <col min="5378" max="5378" width="1.85546875" style="86" customWidth="1"/>
    <col min="5379" max="5379" width="9" style="86" customWidth="1"/>
    <col min="5380" max="5380" width="6" style="86" customWidth="1"/>
    <col min="5381" max="5381" width="5.7109375" style="86" customWidth="1"/>
    <col min="5382" max="5382" width="7.42578125" style="86" customWidth="1"/>
    <col min="5383" max="5383" width="7.7109375" style="86" customWidth="1"/>
    <col min="5384" max="5385" width="6.42578125" style="86" customWidth="1"/>
    <col min="5386" max="5386" width="6.5703125" style="86" customWidth="1"/>
    <col min="5387" max="5387" width="4.85546875" style="86" customWidth="1"/>
    <col min="5388" max="5389" width="6.42578125" style="86" customWidth="1"/>
    <col min="5390" max="5390" width="6" style="86" customWidth="1"/>
    <col min="5391" max="5391" width="8.140625" style="86" customWidth="1"/>
    <col min="5392" max="5392" width="7.140625" style="86" customWidth="1"/>
    <col min="5393" max="5393" width="5.5703125" style="86" customWidth="1"/>
    <col min="5394" max="5394" width="11.5703125" style="86" bestFit="1" customWidth="1"/>
    <col min="5395" max="5632" width="9.140625" style="86"/>
    <col min="5633" max="5633" width="2.5703125" style="86" customWidth="1"/>
    <col min="5634" max="5634" width="1.85546875" style="86" customWidth="1"/>
    <col min="5635" max="5635" width="9" style="86" customWidth="1"/>
    <col min="5636" max="5636" width="6" style="86" customWidth="1"/>
    <col min="5637" max="5637" width="5.7109375" style="86" customWidth="1"/>
    <col min="5638" max="5638" width="7.42578125" style="86" customWidth="1"/>
    <col min="5639" max="5639" width="7.7109375" style="86" customWidth="1"/>
    <col min="5640" max="5641" width="6.42578125" style="86" customWidth="1"/>
    <col min="5642" max="5642" width="6.5703125" style="86" customWidth="1"/>
    <col min="5643" max="5643" width="4.85546875" style="86" customWidth="1"/>
    <col min="5644" max="5645" width="6.42578125" style="86" customWidth="1"/>
    <col min="5646" max="5646" width="6" style="86" customWidth="1"/>
    <col min="5647" max="5647" width="8.140625" style="86" customWidth="1"/>
    <col min="5648" max="5648" width="7.140625" style="86" customWidth="1"/>
    <col min="5649" max="5649" width="5.5703125" style="86" customWidth="1"/>
    <col min="5650" max="5650" width="11.5703125" style="86" bestFit="1" customWidth="1"/>
    <col min="5651" max="5888" width="9.140625" style="86"/>
    <col min="5889" max="5889" width="2.5703125" style="86" customWidth="1"/>
    <col min="5890" max="5890" width="1.85546875" style="86" customWidth="1"/>
    <col min="5891" max="5891" width="9" style="86" customWidth="1"/>
    <col min="5892" max="5892" width="6" style="86" customWidth="1"/>
    <col min="5893" max="5893" width="5.7109375" style="86" customWidth="1"/>
    <col min="5894" max="5894" width="7.42578125" style="86" customWidth="1"/>
    <col min="5895" max="5895" width="7.7109375" style="86" customWidth="1"/>
    <col min="5896" max="5897" width="6.42578125" style="86" customWidth="1"/>
    <col min="5898" max="5898" width="6.5703125" style="86" customWidth="1"/>
    <col min="5899" max="5899" width="4.85546875" style="86" customWidth="1"/>
    <col min="5900" max="5901" width="6.42578125" style="86" customWidth="1"/>
    <col min="5902" max="5902" width="6" style="86" customWidth="1"/>
    <col min="5903" max="5903" width="8.140625" style="86" customWidth="1"/>
    <col min="5904" max="5904" width="7.140625" style="86" customWidth="1"/>
    <col min="5905" max="5905" width="5.5703125" style="86" customWidth="1"/>
    <col min="5906" max="5906" width="11.5703125" style="86" bestFit="1" customWidth="1"/>
    <col min="5907" max="6144" width="9.140625" style="86"/>
    <col min="6145" max="6145" width="2.5703125" style="86" customWidth="1"/>
    <col min="6146" max="6146" width="1.85546875" style="86" customWidth="1"/>
    <col min="6147" max="6147" width="9" style="86" customWidth="1"/>
    <col min="6148" max="6148" width="6" style="86" customWidth="1"/>
    <col min="6149" max="6149" width="5.7109375" style="86" customWidth="1"/>
    <col min="6150" max="6150" width="7.42578125" style="86" customWidth="1"/>
    <col min="6151" max="6151" width="7.7109375" style="86" customWidth="1"/>
    <col min="6152" max="6153" width="6.42578125" style="86" customWidth="1"/>
    <col min="6154" max="6154" width="6.5703125" style="86" customWidth="1"/>
    <col min="6155" max="6155" width="4.85546875" style="86" customWidth="1"/>
    <col min="6156" max="6157" width="6.42578125" style="86" customWidth="1"/>
    <col min="6158" max="6158" width="6" style="86" customWidth="1"/>
    <col min="6159" max="6159" width="8.140625" style="86" customWidth="1"/>
    <col min="6160" max="6160" width="7.140625" style="86" customWidth="1"/>
    <col min="6161" max="6161" width="5.5703125" style="86" customWidth="1"/>
    <col min="6162" max="6162" width="11.5703125" style="86" bestFit="1" customWidth="1"/>
    <col min="6163" max="6400" width="9.140625" style="86"/>
    <col min="6401" max="6401" width="2.5703125" style="86" customWidth="1"/>
    <col min="6402" max="6402" width="1.85546875" style="86" customWidth="1"/>
    <col min="6403" max="6403" width="9" style="86" customWidth="1"/>
    <col min="6404" max="6404" width="6" style="86" customWidth="1"/>
    <col min="6405" max="6405" width="5.7109375" style="86" customWidth="1"/>
    <col min="6406" max="6406" width="7.42578125" style="86" customWidth="1"/>
    <col min="6407" max="6407" width="7.7109375" style="86" customWidth="1"/>
    <col min="6408" max="6409" width="6.42578125" style="86" customWidth="1"/>
    <col min="6410" max="6410" width="6.5703125" style="86" customWidth="1"/>
    <col min="6411" max="6411" width="4.85546875" style="86" customWidth="1"/>
    <col min="6412" max="6413" width="6.42578125" style="86" customWidth="1"/>
    <col min="6414" max="6414" width="6" style="86" customWidth="1"/>
    <col min="6415" max="6415" width="8.140625" style="86" customWidth="1"/>
    <col min="6416" max="6416" width="7.140625" style="86" customWidth="1"/>
    <col min="6417" max="6417" width="5.5703125" style="86" customWidth="1"/>
    <col min="6418" max="6418" width="11.5703125" style="86" bestFit="1" customWidth="1"/>
    <col min="6419" max="6656" width="9.140625" style="86"/>
    <col min="6657" max="6657" width="2.5703125" style="86" customWidth="1"/>
    <col min="6658" max="6658" width="1.85546875" style="86" customWidth="1"/>
    <col min="6659" max="6659" width="9" style="86" customWidth="1"/>
    <col min="6660" max="6660" width="6" style="86" customWidth="1"/>
    <col min="6661" max="6661" width="5.7109375" style="86" customWidth="1"/>
    <col min="6662" max="6662" width="7.42578125" style="86" customWidth="1"/>
    <col min="6663" max="6663" width="7.7109375" style="86" customWidth="1"/>
    <col min="6664" max="6665" width="6.42578125" style="86" customWidth="1"/>
    <col min="6666" max="6666" width="6.5703125" style="86" customWidth="1"/>
    <col min="6667" max="6667" width="4.85546875" style="86" customWidth="1"/>
    <col min="6668" max="6669" width="6.42578125" style="86" customWidth="1"/>
    <col min="6670" max="6670" width="6" style="86" customWidth="1"/>
    <col min="6671" max="6671" width="8.140625" style="86" customWidth="1"/>
    <col min="6672" max="6672" width="7.140625" style="86" customWidth="1"/>
    <col min="6673" max="6673" width="5.5703125" style="86" customWidth="1"/>
    <col min="6674" max="6674" width="11.5703125" style="86" bestFit="1" customWidth="1"/>
    <col min="6675" max="6912" width="9.140625" style="86"/>
    <col min="6913" max="6913" width="2.5703125" style="86" customWidth="1"/>
    <col min="6914" max="6914" width="1.85546875" style="86" customWidth="1"/>
    <col min="6915" max="6915" width="9" style="86" customWidth="1"/>
    <col min="6916" max="6916" width="6" style="86" customWidth="1"/>
    <col min="6917" max="6917" width="5.7109375" style="86" customWidth="1"/>
    <col min="6918" max="6918" width="7.42578125" style="86" customWidth="1"/>
    <col min="6919" max="6919" width="7.7109375" style="86" customWidth="1"/>
    <col min="6920" max="6921" width="6.42578125" style="86" customWidth="1"/>
    <col min="6922" max="6922" width="6.5703125" style="86" customWidth="1"/>
    <col min="6923" max="6923" width="4.85546875" style="86" customWidth="1"/>
    <col min="6924" max="6925" width="6.42578125" style="86" customWidth="1"/>
    <col min="6926" max="6926" width="6" style="86" customWidth="1"/>
    <col min="6927" max="6927" width="8.140625" style="86" customWidth="1"/>
    <col min="6928" max="6928" width="7.140625" style="86" customWidth="1"/>
    <col min="6929" max="6929" width="5.5703125" style="86" customWidth="1"/>
    <col min="6930" max="6930" width="11.5703125" style="86" bestFit="1" customWidth="1"/>
    <col min="6931" max="7168" width="9.140625" style="86"/>
    <col min="7169" max="7169" width="2.5703125" style="86" customWidth="1"/>
    <col min="7170" max="7170" width="1.85546875" style="86" customWidth="1"/>
    <col min="7171" max="7171" width="9" style="86" customWidth="1"/>
    <col min="7172" max="7172" width="6" style="86" customWidth="1"/>
    <col min="7173" max="7173" width="5.7109375" style="86" customWidth="1"/>
    <col min="7174" max="7174" width="7.42578125" style="86" customWidth="1"/>
    <col min="7175" max="7175" width="7.7109375" style="86" customWidth="1"/>
    <col min="7176" max="7177" width="6.42578125" style="86" customWidth="1"/>
    <col min="7178" max="7178" width="6.5703125" style="86" customWidth="1"/>
    <col min="7179" max="7179" width="4.85546875" style="86" customWidth="1"/>
    <col min="7180" max="7181" width="6.42578125" style="86" customWidth="1"/>
    <col min="7182" max="7182" width="6" style="86" customWidth="1"/>
    <col min="7183" max="7183" width="8.140625" style="86" customWidth="1"/>
    <col min="7184" max="7184" width="7.140625" style="86" customWidth="1"/>
    <col min="7185" max="7185" width="5.5703125" style="86" customWidth="1"/>
    <col min="7186" max="7186" width="11.5703125" style="86" bestFit="1" customWidth="1"/>
    <col min="7187" max="7424" width="9.140625" style="86"/>
    <col min="7425" max="7425" width="2.5703125" style="86" customWidth="1"/>
    <col min="7426" max="7426" width="1.85546875" style="86" customWidth="1"/>
    <col min="7427" max="7427" width="9" style="86" customWidth="1"/>
    <col min="7428" max="7428" width="6" style="86" customWidth="1"/>
    <col min="7429" max="7429" width="5.7109375" style="86" customWidth="1"/>
    <col min="7430" max="7430" width="7.42578125" style="86" customWidth="1"/>
    <col min="7431" max="7431" width="7.7109375" style="86" customWidth="1"/>
    <col min="7432" max="7433" width="6.42578125" style="86" customWidth="1"/>
    <col min="7434" max="7434" width="6.5703125" style="86" customWidth="1"/>
    <col min="7435" max="7435" width="4.85546875" style="86" customWidth="1"/>
    <col min="7436" max="7437" width="6.42578125" style="86" customWidth="1"/>
    <col min="7438" max="7438" width="6" style="86" customWidth="1"/>
    <col min="7439" max="7439" width="8.140625" style="86" customWidth="1"/>
    <col min="7440" max="7440" width="7.140625" style="86" customWidth="1"/>
    <col min="7441" max="7441" width="5.5703125" style="86" customWidth="1"/>
    <col min="7442" max="7442" width="11.5703125" style="86" bestFit="1" customWidth="1"/>
    <col min="7443" max="7680" width="9.140625" style="86"/>
    <col min="7681" max="7681" width="2.5703125" style="86" customWidth="1"/>
    <col min="7682" max="7682" width="1.85546875" style="86" customWidth="1"/>
    <col min="7683" max="7683" width="9" style="86" customWidth="1"/>
    <col min="7684" max="7684" width="6" style="86" customWidth="1"/>
    <col min="7685" max="7685" width="5.7109375" style="86" customWidth="1"/>
    <col min="7686" max="7686" width="7.42578125" style="86" customWidth="1"/>
    <col min="7687" max="7687" width="7.7109375" style="86" customWidth="1"/>
    <col min="7688" max="7689" width="6.42578125" style="86" customWidth="1"/>
    <col min="7690" max="7690" width="6.5703125" style="86" customWidth="1"/>
    <col min="7691" max="7691" width="4.85546875" style="86" customWidth="1"/>
    <col min="7692" max="7693" width="6.42578125" style="86" customWidth="1"/>
    <col min="7694" max="7694" width="6" style="86" customWidth="1"/>
    <col min="7695" max="7695" width="8.140625" style="86" customWidth="1"/>
    <col min="7696" max="7696" width="7.140625" style="86" customWidth="1"/>
    <col min="7697" max="7697" width="5.5703125" style="86" customWidth="1"/>
    <col min="7698" max="7698" width="11.5703125" style="86" bestFit="1" customWidth="1"/>
    <col min="7699" max="7936" width="9.140625" style="86"/>
    <col min="7937" max="7937" width="2.5703125" style="86" customWidth="1"/>
    <col min="7938" max="7938" width="1.85546875" style="86" customWidth="1"/>
    <col min="7939" max="7939" width="9" style="86" customWidth="1"/>
    <col min="7940" max="7940" width="6" style="86" customWidth="1"/>
    <col min="7941" max="7941" width="5.7109375" style="86" customWidth="1"/>
    <col min="7942" max="7942" width="7.42578125" style="86" customWidth="1"/>
    <col min="7943" max="7943" width="7.7109375" style="86" customWidth="1"/>
    <col min="7944" max="7945" width="6.42578125" style="86" customWidth="1"/>
    <col min="7946" max="7946" width="6.5703125" style="86" customWidth="1"/>
    <col min="7947" max="7947" width="4.85546875" style="86" customWidth="1"/>
    <col min="7948" max="7949" width="6.42578125" style="86" customWidth="1"/>
    <col min="7950" max="7950" width="6" style="86" customWidth="1"/>
    <col min="7951" max="7951" width="8.140625" style="86" customWidth="1"/>
    <col min="7952" max="7952" width="7.140625" style="86" customWidth="1"/>
    <col min="7953" max="7953" width="5.5703125" style="86" customWidth="1"/>
    <col min="7954" max="7954" width="11.5703125" style="86" bestFit="1" customWidth="1"/>
    <col min="7955" max="8192" width="9.140625" style="86"/>
    <col min="8193" max="8193" width="2.5703125" style="86" customWidth="1"/>
    <col min="8194" max="8194" width="1.85546875" style="86" customWidth="1"/>
    <col min="8195" max="8195" width="9" style="86" customWidth="1"/>
    <col min="8196" max="8196" width="6" style="86" customWidth="1"/>
    <col min="8197" max="8197" width="5.7109375" style="86" customWidth="1"/>
    <col min="8198" max="8198" width="7.42578125" style="86" customWidth="1"/>
    <col min="8199" max="8199" width="7.7109375" style="86" customWidth="1"/>
    <col min="8200" max="8201" width="6.42578125" style="86" customWidth="1"/>
    <col min="8202" max="8202" width="6.5703125" style="86" customWidth="1"/>
    <col min="8203" max="8203" width="4.85546875" style="86" customWidth="1"/>
    <col min="8204" max="8205" width="6.42578125" style="86" customWidth="1"/>
    <col min="8206" max="8206" width="6" style="86" customWidth="1"/>
    <col min="8207" max="8207" width="8.140625" style="86" customWidth="1"/>
    <col min="8208" max="8208" width="7.140625" style="86" customWidth="1"/>
    <col min="8209" max="8209" width="5.5703125" style="86" customWidth="1"/>
    <col min="8210" max="8210" width="11.5703125" style="86" bestFit="1" customWidth="1"/>
    <col min="8211" max="8448" width="9.140625" style="86"/>
    <col min="8449" max="8449" width="2.5703125" style="86" customWidth="1"/>
    <col min="8450" max="8450" width="1.85546875" style="86" customWidth="1"/>
    <col min="8451" max="8451" width="9" style="86" customWidth="1"/>
    <col min="8452" max="8452" width="6" style="86" customWidth="1"/>
    <col min="8453" max="8453" width="5.7109375" style="86" customWidth="1"/>
    <col min="8454" max="8454" width="7.42578125" style="86" customWidth="1"/>
    <col min="8455" max="8455" width="7.7109375" style="86" customWidth="1"/>
    <col min="8456" max="8457" width="6.42578125" style="86" customWidth="1"/>
    <col min="8458" max="8458" width="6.5703125" style="86" customWidth="1"/>
    <col min="8459" max="8459" width="4.85546875" style="86" customWidth="1"/>
    <col min="8460" max="8461" width="6.42578125" style="86" customWidth="1"/>
    <col min="8462" max="8462" width="6" style="86" customWidth="1"/>
    <col min="8463" max="8463" width="8.140625" style="86" customWidth="1"/>
    <col min="8464" max="8464" width="7.140625" style="86" customWidth="1"/>
    <col min="8465" max="8465" width="5.5703125" style="86" customWidth="1"/>
    <col min="8466" max="8466" width="11.5703125" style="86" bestFit="1" customWidth="1"/>
    <col min="8467" max="8704" width="9.140625" style="86"/>
    <col min="8705" max="8705" width="2.5703125" style="86" customWidth="1"/>
    <col min="8706" max="8706" width="1.85546875" style="86" customWidth="1"/>
    <col min="8707" max="8707" width="9" style="86" customWidth="1"/>
    <col min="8708" max="8708" width="6" style="86" customWidth="1"/>
    <col min="8709" max="8709" width="5.7109375" style="86" customWidth="1"/>
    <col min="8710" max="8710" width="7.42578125" style="86" customWidth="1"/>
    <col min="8711" max="8711" width="7.7109375" style="86" customWidth="1"/>
    <col min="8712" max="8713" width="6.42578125" style="86" customWidth="1"/>
    <col min="8714" max="8714" width="6.5703125" style="86" customWidth="1"/>
    <col min="8715" max="8715" width="4.85546875" style="86" customWidth="1"/>
    <col min="8716" max="8717" width="6.42578125" style="86" customWidth="1"/>
    <col min="8718" max="8718" width="6" style="86" customWidth="1"/>
    <col min="8719" max="8719" width="8.140625" style="86" customWidth="1"/>
    <col min="8720" max="8720" width="7.140625" style="86" customWidth="1"/>
    <col min="8721" max="8721" width="5.5703125" style="86" customWidth="1"/>
    <col min="8722" max="8722" width="11.5703125" style="86" bestFit="1" customWidth="1"/>
    <col min="8723" max="8960" width="9.140625" style="86"/>
    <col min="8961" max="8961" width="2.5703125" style="86" customWidth="1"/>
    <col min="8962" max="8962" width="1.85546875" style="86" customWidth="1"/>
    <col min="8963" max="8963" width="9" style="86" customWidth="1"/>
    <col min="8964" max="8964" width="6" style="86" customWidth="1"/>
    <col min="8965" max="8965" width="5.7109375" style="86" customWidth="1"/>
    <col min="8966" max="8966" width="7.42578125" style="86" customWidth="1"/>
    <col min="8967" max="8967" width="7.7109375" style="86" customWidth="1"/>
    <col min="8968" max="8969" width="6.42578125" style="86" customWidth="1"/>
    <col min="8970" max="8970" width="6.5703125" style="86" customWidth="1"/>
    <col min="8971" max="8971" width="4.85546875" style="86" customWidth="1"/>
    <col min="8972" max="8973" width="6.42578125" style="86" customWidth="1"/>
    <col min="8974" max="8974" width="6" style="86" customWidth="1"/>
    <col min="8975" max="8975" width="8.140625" style="86" customWidth="1"/>
    <col min="8976" max="8976" width="7.140625" style="86" customWidth="1"/>
    <col min="8977" max="8977" width="5.5703125" style="86" customWidth="1"/>
    <col min="8978" max="8978" width="11.5703125" style="86" bestFit="1" customWidth="1"/>
    <col min="8979" max="9216" width="9.140625" style="86"/>
    <col min="9217" max="9217" width="2.5703125" style="86" customWidth="1"/>
    <col min="9218" max="9218" width="1.85546875" style="86" customWidth="1"/>
    <col min="9219" max="9219" width="9" style="86" customWidth="1"/>
    <col min="9220" max="9220" width="6" style="86" customWidth="1"/>
    <col min="9221" max="9221" width="5.7109375" style="86" customWidth="1"/>
    <col min="9222" max="9222" width="7.42578125" style="86" customWidth="1"/>
    <col min="9223" max="9223" width="7.7109375" style="86" customWidth="1"/>
    <col min="9224" max="9225" width="6.42578125" style="86" customWidth="1"/>
    <col min="9226" max="9226" width="6.5703125" style="86" customWidth="1"/>
    <col min="9227" max="9227" width="4.85546875" style="86" customWidth="1"/>
    <col min="9228" max="9229" width="6.42578125" style="86" customWidth="1"/>
    <col min="9230" max="9230" width="6" style="86" customWidth="1"/>
    <col min="9231" max="9231" width="8.140625" style="86" customWidth="1"/>
    <col min="9232" max="9232" width="7.140625" style="86" customWidth="1"/>
    <col min="9233" max="9233" width="5.5703125" style="86" customWidth="1"/>
    <col min="9234" max="9234" width="11.5703125" style="86" bestFit="1" customWidth="1"/>
    <col min="9235" max="9472" width="9.140625" style="86"/>
    <col min="9473" max="9473" width="2.5703125" style="86" customWidth="1"/>
    <col min="9474" max="9474" width="1.85546875" style="86" customWidth="1"/>
    <col min="9475" max="9475" width="9" style="86" customWidth="1"/>
    <col min="9476" max="9476" width="6" style="86" customWidth="1"/>
    <col min="9477" max="9477" width="5.7109375" style="86" customWidth="1"/>
    <col min="9478" max="9478" width="7.42578125" style="86" customWidth="1"/>
    <col min="9479" max="9479" width="7.7109375" style="86" customWidth="1"/>
    <col min="9480" max="9481" width="6.42578125" style="86" customWidth="1"/>
    <col min="9482" max="9482" width="6.5703125" style="86" customWidth="1"/>
    <col min="9483" max="9483" width="4.85546875" style="86" customWidth="1"/>
    <col min="9484" max="9485" width="6.42578125" style="86" customWidth="1"/>
    <col min="9486" max="9486" width="6" style="86" customWidth="1"/>
    <col min="9487" max="9487" width="8.140625" style="86" customWidth="1"/>
    <col min="9488" max="9488" width="7.140625" style="86" customWidth="1"/>
    <col min="9489" max="9489" width="5.5703125" style="86" customWidth="1"/>
    <col min="9490" max="9490" width="11.5703125" style="86" bestFit="1" customWidth="1"/>
    <col min="9491" max="9728" width="9.140625" style="86"/>
    <col min="9729" max="9729" width="2.5703125" style="86" customWidth="1"/>
    <col min="9730" max="9730" width="1.85546875" style="86" customWidth="1"/>
    <col min="9731" max="9731" width="9" style="86" customWidth="1"/>
    <col min="9732" max="9732" width="6" style="86" customWidth="1"/>
    <col min="9733" max="9733" width="5.7109375" style="86" customWidth="1"/>
    <col min="9734" max="9734" width="7.42578125" style="86" customWidth="1"/>
    <col min="9735" max="9735" width="7.7109375" style="86" customWidth="1"/>
    <col min="9736" max="9737" width="6.42578125" style="86" customWidth="1"/>
    <col min="9738" max="9738" width="6.5703125" style="86" customWidth="1"/>
    <col min="9739" max="9739" width="4.85546875" style="86" customWidth="1"/>
    <col min="9740" max="9741" width="6.42578125" style="86" customWidth="1"/>
    <col min="9742" max="9742" width="6" style="86" customWidth="1"/>
    <col min="9743" max="9743" width="8.140625" style="86" customWidth="1"/>
    <col min="9744" max="9744" width="7.140625" style="86" customWidth="1"/>
    <col min="9745" max="9745" width="5.5703125" style="86" customWidth="1"/>
    <col min="9746" max="9746" width="11.5703125" style="86" bestFit="1" customWidth="1"/>
    <col min="9747" max="9984" width="9.140625" style="86"/>
    <col min="9985" max="9985" width="2.5703125" style="86" customWidth="1"/>
    <col min="9986" max="9986" width="1.85546875" style="86" customWidth="1"/>
    <col min="9987" max="9987" width="9" style="86" customWidth="1"/>
    <col min="9988" max="9988" width="6" style="86" customWidth="1"/>
    <col min="9989" max="9989" width="5.7109375" style="86" customWidth="1"/>
    <col min="9990" max="9990" width="7.42578125" style="86" customWidth="1"/>
    <col min="9991" max="9991" width="7.7109375" style="86" customWidth="1"/>
    <col min="9992" max="9993" width="6.42578125" style="86" customWidth="1"/>
    <col min="9994" max="9994" width="6.5703125" style="86" customWidth="1"/>
    <col min="9995" max="9995" width="4.85546875" style="86" customWidth="1"/>
    <col min="9996" max="9997" width="6.42578125" style="86" customWidth="1"/>
    <col min="9998" max="9998" width="6" style="86" customWidth="1"/>
    <col min="9999" max="9999" width="8.140625" style="86" customWidth="1"/>
    <col min="10000" max="10000" width="7.140625" style="86" customWidth="1"/>
    <col min="10001" max="10001" width="5.5703125" style="86" customWidth="1"/>
    <col min="10002" max="10002" width="11.5703125" style="86" bestFit="1" customWidth="1"/>
    <col min="10003" max="10240" width="9.140625" style="86"/>
    <col min="10241" max="10241" width="2.5703125" style="86" customWidth="1"/>
    <col min="10242" max="10242" width="1.85546875" style="86" customWidth="1"/>
    <col min="10243" max="10243" width="9" style="86" customWidth="1"/>
    <col min="10244" max="10244" width="6" style="86" customWidth="1"/>
    <col min="10245" max="10245" width="5.7109375" style="86" customWidth="1"/>
    <col min="10246" max="10246" width="7.42578125" style="86" customWidth="1"/>
    <col min="10247" max="10247" width="7.7109375" style="86" customWidth="1"/>
    <col min="10248" max="10249" width="6.42578125" style="86" customWidth="1"/>
    <col min="10250" max="10250" width="6.5703125" style="86" customWidth="1"/>
    <col min="10251" max="10251" width="4.85546875" style="86" customWidth="1"/>
    <col min="10252" max="10253" width="6.42578125" style="86" customWidth="1"/>
    <col min="10254" max="10254" width="6" style="86" customWidth="1"/>
    <col min="10255" max="10255" width="8.140625" style="86" customWidth="1"/>
    <col min="10256" max="10256" width="7.140625" style="86" customWidth="1"/>
    <col min="10257" max="10257" width="5.5703125" style="86" customWidth="1"/>
    <col min="10258" max="10258" width="11.5703125" style="86" bestFit="1" customWidth="1"/>
    <col min="10259" max="10496" width="9.140625" style="86"/>
    <col min="10497" max="10497" width="2.5703125" style="86" customWidth="1"/>
    <col min="10498" max="10498" width="1.85546875" style="86" customWidth="1"/>
    <col min="10499" max="10499" width="9" style="86" customWidth="1"/>
    <col min="10500" max="10500" width="6" style="86" customWidth="1"/>
    <col min="10501" max="10501" width="5.7109375" style="86" customWidth="1"/>
    <col min="10502" max="10502" width="7.42578125" style="86" customWidth="1"/>
    <col min="10503" max="10503" width="7.7109375" style="86" customWidth="1"/>
    <col min="10504" max="10505" width="6.42578125" style="86" customWidth="1"/>
    <col min="10506" max="10506" width="6.5703125" style="86" customWidth="1"/>
    <col min="10507" max="10507" width="4.85546875" style="86" customWidth="1"/>
    <col min="10508" max="10509" width="6.42578125" style="86" customWidth="1"/>
    <col min="10510" max="10510" width="6" style="86" customWidth="1"/>
    <col min="10511" max="10511" width="8.140625" style="86" customWidth="1"/>
    <col min="10512" max="10512" width="7.140625" style="86" customWidth="1"/>
    <col min="10513" max="10513" width="5.5703125" style="86" customWidth="1"/>
    <col min="10514" max="10514" width="11.5703125" style="86" bestFit="1" customWidth="1"/>
    <col min="10515" max="10752" width="9.140625" style="86"/>
    <col min="10753" max="10753" width="2.5703125" style="86" customWidth="1"/>
    <col min="10754" max="10754" width="1.85546875" style="86" customWidth="1"/>
    <col min="10755" max="10755" width="9" style="86" customWidth="1"/>
    <col min="10756" max="10756" width="6" style="86" customWidth="1"/>
    <col min="10757" max="10757" width="5.7109375" style="86" customWidth="1"/>
    <col min="10758" max="10758" width="7.42578125" style="86" customWidth="1"/>
    <col min="10759" max="10759" width="7.7109375" style="86" customWidth="1"/>
    <col min="10760" max="10761" width="6.42578125" style="86" customWidth="1"/>
    <col min="10762" max="10762" width="6.5703125" style="86" customWidth="1"/>
    <col min="10763" max="10763" width="4.85546875" style="86" customWidth="1"/>
    <col min="10764" max="10765" width="6.42578125" style="86" customWidth="1"/>
    <col min="10766" max="10766" width="6" style="86" customWidth="1"/>
    <col min="10767" max="10767" width="8.140625" style="86" customWidth="1"/>
    <col min="10768" max="10768" width="7.140625" style="86" customWidth="1"/>
    <col min="10769" max="10769" width="5.5703125" style="86" customWidth="1"/>
    <col min="10770" max="10770" width="11.5703125" style="86" bestFit="1" customWidth="1"/>
    <col min="10771" max="11008" width="9.140625" style="86"/>
    <col min="11009" max="11009" width="2.5703125" style="86" customWidth="1"/>
    <col min="11010" max="11010" width="1.85546875" style="86" customWidth="1"/>
    <col min="11011" max="11011" width="9" style="86" customWidth="1"/>
    <col min="11012" max="11012" width="6" style="86" customWidth="1"/>
    <col min="11013" max="11013" width="5.7109375" style="86" customWidth="1"/>
    <col min="11014" max="11014" width="7.42578125" style="86" customWidth="1"/>
    <col min="11015" max="11015" width="7.7109375" style="86" customWidth="1"/>
    <col min="11016" max="11017" width="6.42578125" style="86" customWidth="1"/>
    <col min="11018" max="11018" width="6.5703125" style="86" customWidth="1"/>
    <col min="11019" max="11019" width="4.85546875" style="86" customWidth="1"/>
    <col min="11020" max="11021" width="6.42578125" style="86" customWidth="1"/>
    <col min="11022" max="11022" width="6" style="86" customWidth="1"/>
    <col min="11023" max="11023" width="8.140625" style="86" customWidth="1"/>
    <col min="11024" max="11024" width="7.140625" style="86" customWidth="1"/>
    <col min="11025" max="11025" width="5.5703125" style="86" customWidth="1"/>
    <col min="11026" max="11026" width="11.5703125" style="86" bestFit="1" customWidth="1"/>
    <col min="11027" max="11264" width="9.140625" style="86"/>
    <col min="11265" max="11265" width="2.5703125" style="86" customWidth="1"/>
    <col min="11266" max="11266" width="1.85546875" style="86" customWidth="1"/>
    <col min="11267" max="11267" width="9" style="86" customWidth="1"/>
    <col min="11268" max="11268" width="6" style="86" customWidth="1"/>
    <col min="11269" max="11269" width="5.7109375" style="86" customWidth="1"/>
    <col min="11270" max="11270" width="7.42578125" style="86" customWidth="1"/>
    <col min="11271" max="11271" width="7.7109375" style="86" customWidth="1"/>
    <col min="11272" max="11273" width="6.42578125" style="86" customWidth="1"/>
    <col min="11274" max="11274" width="6.5703125" style="86" customWidth="1"/>
    <col min="11275" max="11275" width="4.85546875" style="86" customWidth="1"/>
    <col min="11276" max="11277" width="6.42578125" style="86" customWidth="1"/>
    <col min="11278" max="11278" width="6" style="86" customWidth="1"/>
    <col min="11279" max="11279" width="8.140625" style="86" customWidth="1"/>
    <col min="11280" max="11280" width="7.140625" style="86" customWidth="1"/>
    <col min="11281" max="11281" width="5.5703125" style="86" customWidth="1"/>
    <col min="11282" max="11282" width="11.5703125" style="86" bestFit="1" customWidth="1"/>
    <col min="11283" max="11520" width="9.140625" style="86"/>
    <col min="11521" max="11521" width="2.5703125" style="86" customWidth="1"/>
    <col min="11522" max="11522" width="1.85546875" style="86" customWidth="1"/>
    <col min="11523" max="11523" width="9" style="86" customWidth="1"/>
    <col min="11524" max="11524" width="6" style="86" customWidth="1"/>
    <col min="11525" max="11525" width="5.7109375" style="86" customWidth="1"/>
    <col min="11526" max="11526" width="7.42578125" style="86" customWidth="1"/>
    <col min="11527" max="11527" width="7.7109375" style="86" customWidth="1"/>
    <col min="11528" max="11529" width="6.42578125" style="86" customWidth="1"/>
    <col min="11530" max="11530" width="6.5703125" style="86" customWidth="1"/>
    <col min="11531" max="11531" width="4.85546875" style="86" customWidth="1"/>
    <col min="11532" max="11533" width="6.42578125" style="86" customWidth="1"/>
    <col min="11534" max="11534" width="6" style="86" customWidth="1"/>
    <col min="11535" max="11535" width="8.140625" style="86" customWidth="1"/>
    <col min="11536" max="11536" width="7.140625" style="86" customWidth="1"/>
    <col min="11537" max="11537" width="5.5703125" style="86" customWidth="1"/>
    <col min="11538" max="11538" width="11.5703125" style="86" bestFit="1" customWidth="1"/>
    <col min="11539" max="11776" width="9.140625" style="86"/>
    <col min="11777" max="11777" width="2.5703125" style="86" customWidth="1"/>
    <col min="11778" max="11778" width="1.85546875" style="86" customWidth="1"/>
    <col min="11779" max="11779" width="9" style="86" customWidth="1"/>
    <col min="11780" max="11780" width="6" style="86" customWidth="1"/>
    <col min="11781" max="11781" width="5.7109375" style="86" customWidth="1"/>
    <col min="11782" max="11782" width="7.42578125" style="86" customWidth="1"/>
    <col min="11783" max="11783" width="7.7109375" style="86" customWidth="1"/>
    <col min="11784" max="11785" width="6.42578125" style="86" customWidth="1"/>
    <col min="11786" max="11786" width="6.5703125" style="86" customWidth="1"/>
    <col min="11787" max="11787" width="4.85546875" style="86" customWidth="1"/>
    <col min="11788" max="11789" width="6.42578125" style="86" customWidth="1"/>
    <col min="11790" max="11790" width="6" style="86" customWidth="1"/>
    <col min="11791" max="11791" width="8.140625" style="86" customWidth="1"/>
    <col min="11792" max="11792" width="7.140625" style="86" customWidth="1"/>
    <col min="11793" max="11793" width="5.5703125" style="86" customWidth="1"/>
    <col min="11794" max="11794" width="11.5703125" style="86" bestFit="1" customWidth="1"/>
    <col min="11795" max="12032" width="9.140625" style="86"/>
    <col min="12033" max="12033" width="2.5703125" style="86" customWidth="1"/>
    <col min="12034" max="12034" width="1.85546875" style="86" customWidth="1"/>
    <col min="12035" max="12035" width="9" style="86" customWidth="1"/>
    <col min="12036" max="12036" width="6" style="86" customWidth="1"/>
    <col min="12037" max="12037" width="5.7109375" style="86" customWidth="1"/>
    <col min="12038" max="12038" width="7.42578125" style="86" customWidth="1"/>
    <col min="12039" max="12039" width="7.7109375" style="86" customWidth="1"/>
    <col min="12040" max="12041" width="6.42578125" style="86" customWidth="1"/>
    <col min="12042" max="12042" width="6.5703125" style="86" customWidth="1"/>
    <col min="12043" max="12043" width="4.85546875" style="86" customWidth="1"/>
    <col min="12044" max="12045" width="6.42578125" style="86" customWidth="1"/>
    <col min="12046" max="12046" width="6" style="86" customWidth="1"/>
    <col min="12047" max="12047" width="8.140625" style="86" customWidth="1"/>
    <col min="12048" max="12048" width="7.140625" style="86" customWidth="1"/>
    <col min="12049" max="12049" width="5.5703125" style="86" customWidth="1"/>
    <col min="12050" max="12050" width="11.5703125" style="86" bestFit="1" customWidth="1"/>
    <col min="12051" max="12288" width="9.140625" style="86"/>
    <col min="12289" max="12289" width="2.5703125" style="86" customWidth="1"/>
    <col min="12290" max="12290" width="1.85546875" style="86" customWidth="1"/>
    <col min="12291" max="12291" width="9" style="86" customWidth="1"/>
    <col min="12292" max="12292" width="6" style="86" customWidth="1"/>
    <col min="12293" max="12293" width="5.7109375" style="86" customWidth="1"/>
    <col min="12294" max="12294" width="7.42578125" style="86" customWidth="1"/>
    <col min="12295" max="12295" width="7.7109375" style="86" customWidth="1"/>
    <col min="12296" max="12297" width="6.42578125" style="86" customWidth="1"/>
    <col min="12298" max="12298" width="6.5703125" style="86" customWidth="1"/>
    <col min="12299" max="12299" width="4.85546875" style="86" customWidth="1"/>
    <col min="12300" max="12301" width="6.42578125" style="86" customWidth="1"/>
    <col min="12302" max="12302" width="6" style="86" customWidth="1"/>
    <col min="12303" max="12303" width="8.140625" style="86" customWidth="1"/>
    <col min="12304" max="12304" width="7.140625" style="86" customWidth="1"/>
    <col min="12305" max="12305" width="5.5703125" style="86" customWidth="1"/>
    <col min="12306" max="12306" width="11.5703125" style="86" bestFit="1" customWidth="1"/>
    <col min="12307" max="12544" width="9.140625" style="86"/>
    <col min="12545" max="12545" width="2.5703125" style="86" customWidth="1"/>
    <col min="12546" max="12546" width="1.85546875" style="86" customWidth="1"/>
    <col min="12547" max="12547" width="9" style="86" customWidth="1"/>
    <col min="12548" max="12548" width="6" style="86" customWidth="1"/>
    <col min="12549" max="12549" width="5.7109375" style="86" customWidth="1"/>
    <col min="12550" max="12550" width="7.42578125" style="86" customWidth="1"/>
    <col min="12551" max="12551" width="7.7109375" style="86" customWidth="1"/>
    <col min="12552" max="12553" width="6.42578125" style="86" customWidth="1"/>
    <col min="12554" max="12554" width="6.5703125" style="86" customWidth="1"/>
    <col min="12555" max="12555" width="4.85546875" style="86" customWidth="1"/>
    <col min="12556" max="12557" width="6.42578125" style="86" customWidth="1"/>
    <col min="12558" max="12558" width="6" style="86" customWidth="1"/>
    <col min="12559" max="12559" width="8.140625" style="86" customWidth="1"/>
    <col min="12560" max="12560" width="7.140625" style="86" customWidth="1"/>
    <col min="12561" max="12561" width="5.5703125" style="86" customWidth="1"/>
    <col min="12562" max="12562" width="11.5703125" style="86" bestFit="1" customWidth="1"/>
    <col min="12563" max="12800" width="9.140625" style="86"/>
    <col min="12801" max="12801" width="2.5703125" style="86" customWidth="1"/>
    <col min="12802" max="12802" width="1.85546875" style="86" customWidth="1"/>
    <col min="12803" max="12803" width="9" style="86" customWidth="1"/>
    <col min="12804" max="12804" width="6" style="86" customWidth="1"/>
    <col min="12805" max="12805" width="5.7109375" style="86" customWidth="1"/>
    <col min="12806" max="12806" width="7.42578125" style="86" customWidth="1"/>
    <col min="12807" max="12807" width="7.7109375" style="86" customWidth="1"/>
    <col min="12808" max="12809" width="6.42578125" style="86" customWidth="1"/>
    <col min="12810" max="12810" width="6.5703125" style="86" customWidth="1"/>
    <col min="12811" max="12811" width="4.85546875" style="86" customWidth="1"/>
    <col min="12812" max="12813" width="6.42578125" style="86" customWidth="1"/>
    <col min="12814" max="12814" width="6" style="86" customWidth="1"/>
    <col min="12815" max="12815" width="8.140625" style="86" customWidth="1"/>
    <col min="12816" max="12816" width="7.140625" style="86" customWidth="1"/>
    <col min="12817" max="12817" width="5.5703125" style="86" customWidth="1"/>
    <col min="12818" max="12818" width="11.5703125" style="86" bestFit="1" customWidth="1"/>
    <col min="12819" max="13056" width="9.140625" style="86"/>
    <col min="13057" max="13057" width="2.5703125" style="86" customWidth="1"/>
    <col min="13058" max="13058" width="1.85546875" style="86" customWidth="1"/>
    <col min="13059" max="13059" width="9" style="86" customWidth="1"/>
    <col min="13060" max="13060" width="6" style="86" customWidth="1"/>
    <col min="13061" max="13061" width="5.7109375" style="86" customWidth="1"/>
    <col min="13062" max="13062" width="7.42578125" style="86" customWidth="1"/>
    <col min="13063" max="13063" width="7.7109375" style="86" customWidth="1"/>
    <col min="13064" max="13065" width="6.42578125" style="86" customWidth="1"/>
    <col min="13066" max="13066" width="6.5703125" style="86" customWidth="1"/>
    <col min="13067" max="13067" width="4.85546875" style="86" customWidth="1"/>
    <col min="13068" max="13069" width="6.42578125" style="86" customWidth="1"/>
    <col min="13070" max="13070" width="6" style="86" customWidth="1"/>
    <col min="13071" max="13071" width="8.140625" style="86" customWidth="1"/>
    <col min="13072" max="13072" width="7.140625" style="86" customWidth="1"/>
    <col min="13073" max="13073" width="5.5703125" style="86" customWidth="1"/>
    <col min="13074" max="13074" width="11.5703125" style="86" bestFit="1" customWidth="1"/>
    <col min="13075" max="13312" width="9.140625" style="86"/>
    <col min="13313" max="13313" width="2.5703125" style="86" customWidth="1"/>
    <col min="13314" max="13314" width="1.85546875" style="86" customWidth="1"/>
    <col min="13315" max="13315" width="9" style="86" customWidth="1"/>
    <col min="13316" max="13316" width="6" style="86" customWidth="1"/>
    <col min="13317" max="13317" width="5.7109375" style="86" customWidth="1"/>
    <col min="13318" max="13318" width="7.42578125" style="86" customWidth="1"/>
    <col min="13319" max="13319" width="7.7109375" style="86" customWidth="1"/>
    <col min="13320" max="13321" width="6.42578125" style="86" customWidth="1"/>
    <col min="13322" max="13322" width="6.5703125" style="86" customWidth="1"/>
    <col min="13323" max="13323" width="4.85546875" style="86" customWidth="1"/>
    <col min="13324" max="13325" width="6.42578125" style="86" customWidth="1"/>
    <col min="13326" max="13326" width="6" style="86" customWidth="1"/>
    <col min="13327" max="13327" width="8.140625" style="86" customWidth="1"/>
    <col min="13328" max="13328" width="7.140625" style="86" customWidth="1"/>
    <col min="13329" max="13329" width="5.5703125" style="86" customWidth="1"/>
    <col min="13330" max="13330" width="11.5703125" style="86" bestFit="1" customWidth="1"/>
    <col min="13331" max="13568" width="9.140625" style="86"/>
    <col min="13569" max="13569" width="2.5703125" style="86" customWidth="1"/>
    <col min="13570" max="13570" width="1.85546875" style="86" customWidth="1"/>
    <col min="13571" max="13571" width="9" style="86" customWidth="1"/>
    <col min="13572" max="13572" width="6" style="86" customWidth="1"/>
    <col min="13573" max="13573" width="5.7109375" style="86" customWidth="1"/>
    <col min="13574" max="13574" width="7.42578125" style="86" customWidth="1"/>
    <col min="13575" max="13575" width="7.7109375" style="86" customWidth="1"/>
    <col min="13576" max="13577" width="6.42578125" style="86" customWidth="1"/>
    <col min="13578" max="13578" width="6.5703125" style="86" customWidth="1"/>
    <col min="13579" max="13579" width="4.85546875" style="86" customWidth="1"/>
    <col min="13580" max="13581" width="6.42578125" style="86" customWidth="1"/>
    <col min="13582" max="13582" width="6" style="86" customWidth="1"/>
    <col min="13583" max="13583" width="8.140625" style="86" customWidth="1"/>
    <col min="13584" max="13584" width="7.140625" style="86" customWidth="1"/>
    <col min="13585" max="13585" width="5.5703125" style="86" customWidth="1"/>
    <col min="13586" max="13586" width="11.5703125" style="86" bestFit="1" customWidth="1"/>
    <col min="13587" max="13824" width="9.140625" style="86"/>
    <col min="13825" max="13825" width="2.5703125" style="86" customWidth="1"/>
    <col min="13826" max="13826" width="1.85546875" style="86" customWidth="1"/>
    <col min="13827" max="13827" width="9" style="86" customWidth="1"/>
    <col min="13828" max="13828" width="6" style="86" customWidth="1"/>
    <col min="13829" max="13829" width="5.7109375" style="86" customWidth="1"/>
    <col min="13830" max="13830" width="7.42578125" style="86" customWidth="1"/>
    <col min="13831" max="13831" width="7.7109375" style="86" customWidth="1"/>
    <col min="13832" max="13833" width="6.42578125" style="86" customWidth="1"/>
    <col min="13834" max="13834" width="6.5703125" style="86" customWidth="1"/>
    <col min="13835" max="13835" width="4.85546875" style="86" customWidth="1"/>
    <col min="13836" max="13837" width="6.42578125" style="86" customWidth="1"/>
    <col min="13838" max="13838" width="6" style="86" customWidth="1"/>
    <col min="13839" max="13839" width="8.140625" style="86" customWidth="1"/>
    <col min="13840" max="13840" width="7.140625" style="86" customWidth="1"/>
    <col min="13841" max="13841" width="5.5703125" style="86" customWidth="1"/>
    <col min="13842" max="13842" width="11.5703125" style="86" bestFit="1" customWidth="1"/>
    <col min="13843" max="14080" width="9.140625" style="86"/>
    <col min="14081" max="14081" width="2.5703125" style="86" customWidth="1"/>
    <col min="14082" max="14082" width="1.85546875" style="86" customWidth="1"/>
    <col min="14083" max="14083" width="9" style="86" customWidth="1"/>
    <col min="14084" max="14084" width="6" style="86" customWidth="1"/>
    <col min="14085" max="14085" width="5.7109375" style="86" customWidth="1"/>
    <col min="14086" max="14086" width="7.42578125" style="86" customWidth="1"/>
    <col min="14087" max="14087" width="7.7109375" style="86" customWidth="1"/>
    <col min="14088" max="14089" width="6.42578125" style="86" customWidth="1"/>
    <col min="14090" max="14090" width="6.5703125" style="86" customWidth="1"/>
    <col min="14091" max="14091" width="4.85546875" style="86" customWidth="1"/>
    <col min="14092" max="14093" width="6.42578125" style="86" customWidth="1"/>
    <col min="14094" max="14094" width="6" style="86" customWidth="1"/>
    <col min="14095" max="14095" width="8.140625" style="86" customWidth="1"/>
    <col min="14096" max="14096" width="7.140625" style="86" customWidth="1"/>
    <col min="14097" max="14097" width="5.5703125" style="86" customWidth="1"/>
    <col min="14098" max="14098" width="11.5703125" style="86" bestFit="1" customWidth="1"/>
    <col min="14099" max="14336" width="9.140625" style="86"/>
    <col min="14337" max="14337" width="2.5703125" style="86" customWidth="1"/>
    <col min="14338" max="14338" width="1.85546875" style="86" customWidth="1"/>
    <col min="14339" max="14339" width="9" style="86" customWidth="1"/>
    <col min="14340" max="14340" width="6" style="86" customWidth="1"/>
    <col min="14341" max="14341" width="5.7109375" style="86" customWidth="1"/>
    <col min="14342" max="14342" width="7.42578125" style="86" customWidth="1"/>
    <col min="14343" max="14343" width="7.7109375" style="86" customWidth="1"/>
    <col min="14344" max="14345" width="6.42578125" style="86" customWidth="1"/>
    <col min="14346" max="14346" width="6.5703125" style="86" customWidth="1"/>
    <col min="14347" max="14347" width="4.85546875" style="86" customWidth="1"/>
    <col min="14348" max="14349" width="6.42578125" style="86" customWidth="1"/>
    <col min="14350" max="14350" width="6" style="86" customWidth="1"/>
    <col min="14351" max="14351" width="8.140625" style="86" customWidth="1"/>
    <col min="14352" max="14352" width="7.140625" style="86" customWidth="1"/>
    <col min="14353" max="14353" width="5.5703125" style="86" customWidth="1"/>
    <col min="14354" max="14354" width="11.5703125" style="86" bestFit="1" customWidth="1"/>
    <col min="14355" max="14592" width="9.140625" style="86"/>
    <col min="14593" max="14593" width="2.5703125" style="86" customWidth="1"/>
    <col min="14594" max="14594" width="1.85546875" style="86" customWidth="1"/>
    <col min="14595" max="14595" width="9" style="86" customWidth="1"/>
    <col min="14596" max="14596" width="6" style="86" customWidth="1"/>
    <col min="14597" max="14597" width="5.7109375" style="86" customWidth="1"/>
    <col min="14598" max="14598" width="7.42578125" style="86" customWidth="1"/>
    <col min="14599" max="14599" width="7.7109375" style="86" customWidth="1"/>
    <col min="14600" max="14601" width="6.42578125" style="86" customWidth="1"/>
    <col min="14602" max="14602" width="6.5703125" style="86" customWidth="1"/>
    <col min="14603" max="14603" width="4.85546875" style="86" customWidth="1"/>
    <col min="14604" max="14605" width="6.42578125" style="86" customWidth="1"/>
    <col min="14606" max="14606" width="6" style="86" customWidth="1"/>
    <col min="14607" max="14607" width="8.140625" style="86" customWidth="1"/>
    <col min="14608" max="14608" width="7.140625" style="86" customWidth="1"/>
    <col min="14609" max="14609" width="5.5703125" style="86" customWidth="1"/>
    <col min="14610" max="14610" width="11.5703125" style="86" bestFit="1" customWidth="1"/>
    <col min="14611" max="14848" width="9.140625" style="86"/>
    <col min="14849" max="14849" width="2.5703125" style="86" customWidth="1"/>
    <col min="14850" max="14850" width="1.85546875" style="86" customWidth="1"/>
    <col min="14851" max="14851" width="9" style="86" customWidth="1"/>
    <col min="14852" max="14852" width="6" style="86" customWidth="1"/>
    <col min="14853" max="14853" width="5.7109375" style="86" customWidth="1"/>
    <col min="14854" max="14854" width="7.42578125" style="86" customWidth="1"/>
    <col min="14855" max="14855" width="7.7109375" style="86" customWidth="1"/>
    <col min="14856" max="14857" width="6.42578125" style="86" customWidth="1"/>
    <col min="14858" max="14858" width="6.5703125" style="86" customWidth="1"/>
    <col min="14859" max="14859" width="4.85546875" style="86" customWidth="1"/>
    <col min="14860" max="14861" width="6.42578125" style="86" customWidth="1"/>
    <col min="14862" max="14862" width="6" style="86" customWidth="1"/>
    <col min="14863" max="14863" width="8.140625" style="86" customWidth="1"/>
    <col min="14864" max="14864" width="7.140625" style="86" customWidth="1"/>
    <col min="14865" max="14865" width="5.5703125" style="86" customWidth="1"/>
    <col min="14866" max="14866" width="11.5703125" style="86" bestFit="1" customWidth="1"/>
    <col min="14867" max="15104" width="9.140625" style="86"/>
    <col min="15105" max="15105" width="2.5703125" style="86" customWidth="1"/>
    <col min="15106" max="15106" width="1.85546875" style="86" customWidth="1"/>
    <col min="15107" max="15107" width="9" style="86" customWidth="1"/>
    <col min="15108" max="15108" width="6" style="86" customWidth="1"/>
    <col min="15109" max="15109" width="5.7109375" style="86" customWidth="1"/>
    <col min="15110" max="15110" width="7.42578125" style="86" customWidth="1"/>
    <col min="15111" max="15111" width="7.7109375" style="86" customWidth="1"/>
    <col min="15112" max="15113" width="6.42578125" style="86" customWidth="1"/>
    <col min="15114" max="15114" width="6.5703125" style="86" customWidth="1"/>
    <col min="15115" max="15115" width="4.85546875" style="86" customWidth="1"/>
    <col min="15116" max="15117" width="6.42578125" style="86" customWidth="1"/>
    <col min="15118" max="15118" width="6" style="86" customWidth="1"/>
    <col min="15119" max="15119" width="8.140625" style="86" customWidth="1"/>
    <col min="15120" max="15120" width="7.140625" style="86" customWidth="1"/>
    <col min="15121" max="15121" width="5.5703125" style="86" customWidth="1"/>
    <col min="15122" max="15122" width="11.5703125" style="86" bestFit="1" customWidth="1"/>
    <col min="15123" max="15360" width="9.140625" style="86"/>
    <col min="15361" max="15361" width="2.5703125" style="86" customWidth="1"/>
    <col min="15362" max="15362" width="1.85546875" style="86" customWidth="1"/>
    <col min="15363" max="15363" width="9" style="86" customWidth="1"/>
    <col min="15364" max="15364" width="6" style="86" customWidth="1"/>
    <col min="15365" max="15365" width="5.7109375" style="86" customWidth="1"/>
    <col min="15366" max="15366" width="7.42578125" style="86" customWidth="1"/>
    <col min="15367" max="15367" width="7.7109375" style="86" customWidth="1"/>
    <col min="15368" max="15369" width="6.42578125" style="86" customWidth="1"/>
    <col min="15370" max="15370" width="6.5703125" style="86" customWidth="1"/>
    <col min="15371" max="15371" width="4.85546875" style="86" customWidth="1"/>
    <col min="15372" max="15373" width="6.42578125" style="86" customWidth="1"/>
    <col min="15374" max="15374" width="6" style="86" customWidth="1"/>
    <col min="15375" max="15375" width="8.140625" style="86" customWidth="1"/>
    <col min="15376" max="15376" width="7.140625" style="86" customWidth="1"/>
    <col min="15377" max="15377" width="5.5703125" style="86" customWidth="1"/>
    <col min="15378" max="15378" width="11.5703125" style="86" bestFit="1" customWidth="1"/>
    <col min="15379" max="15616" width="9.140625" style="86"/>
    <col min="15617" max="15617" width="2.5703125" style="86" customWidth="1"/>
    <col min="15618" max="15618" width="1.85546875" style="86" customWidth="1"/>
    <col min="15619" max="15619" width="9" style="86" customWidth="1"/>
    <col min="15620" max="15620" width="6" style="86" customWidth="1"/>
    <col min="15621" max="15621" width="5.7109375" style="86" customWidth="1"/>
    <col min="15622" max="15622" width="7.42578125" style="86" customWidth="1"/>
    <col min="15623" max="15623" width="7.7109375" style="86" customWidth="1"/>
    <col min="15624" max="15625" width="6.42578125" style="86" customWidth="1"/>
    <col min="15626" max="15626" width="6.5703125" style="86" customWidth="1"/>
    <col min="15627" max="15627" width="4.85546875" style="86" customWidth="1"/>
    <col min="15628" max="15629" width="6.42578125" style="86" customWidth="1"/>
    <col min="15630" max="15630" width="6" style="86" customWidth="1"/>
    <col min="15631" max="15631" width="8.140625" style="86" customWidth="1"/>
    <col min="15632" max="15632" width="7.140625" style="86" customWidth="1"/>
    <col min="15633" max="15633" width="5.5703125" style="86" customWidth="1"/>
    <col min="15634" max="15634" width="11.5703125" style="86" bestFit="1" customWidth="1"/>
    <col min="15635" max="15872" width="9.140625" style="86"/>
    <col min="15873" max="15873" width="2.5703125" style="86" customWidth="1"/>
    <col min="15874" max="15874" width="1.85546875" style="86" customWidth="1"/>
    <col min="15875" max="15875" width="9" style="86" customWidth="1"/>
    <col min="15876" max="15876" width="6" style="86" customWidth="1"/>
    <col min="15877" max="15877" width="5.7109375" style="86" customWidth="1"/>
    <col min="15878" max="15878" width="7.42578125" style="86" customWidth="1"/>
    <col min="15879" max="15879" width="7.7109375" style="86" customWidth="1"/>
    <col min="15880" max="15881" width="6.42578125" style="86" customWidth="1"/>
    <col min="15882" max="15882" width="6.5703125" style="86" customWidth="1"/>
    <col min="15883" max="15883" width="4.85546875" style="86" customWidth="1"/>
    <col min="15884" max="15885" width="6.42578125" style="86" customWidth="1"/>
    <col min="15886" max="15886" width="6" style="86" customWidth="1"/>
    <col min="15887" max="15887" width="8.140625" style="86" customWidth="1"/>
    <col min="15888" max="15888" width="7.140625" style="86" customWidth="1"/>
    <col min="15889" max="15889" width="5.5703125" style="86" customWidth="1"/>
    <col min="15890" max="15890" width="11.5703125" style="86" bestFit="1" customWidth="1"/>
    <col min="15891" max="16128" width="9.140625" style="86"/>
    <col min="16129" max="16129" width="2.5703125" style="86" customWidth="1"/>
    <col min="16130" max="16130" width="1.85546875" style="86" customWidth="1"/>
    <col min="16131" max="16131" width="9" style="86" customWidth="1"/>
    <col min="16132" max="16132" width="6" style="86" customWidth="1"/>
    <col min="16133" max="16133" width="5.7109375" style="86" customWidth="1"/>
    <col min="16134" max="16134" width="7.42578125" style="86" customWidth="1"/>
    <col min="16135" max="16135" width="7.7109375" style="86" customWidth="1"/>
    <col min="16136" max="16137" width="6.42578125" style="86" customWidth="1"/>
    <col min="16138" max="16138" width="6.5703125" style="86" customWidth="1"/>
    <col min="16139" max="16139" width="4.85546875" style="86" customWidth="1"/>
    <col min="16140" max="16141" width="6.42578125" style="86" customWidth="1"/>
    <col min="16142" max="16142" width="6" style="86" customWidth="1"/>
    <col min="16143" max="16143" width="8.140625" style="86" customWidth="1"/>
    <col min="16144" max="16144" width="7.140625" style="86" customWidth="1"/>
    <col min="16145" max="16145" width="5.5703125" style="86" customWidth="1"/>
    <col min="16146" max="16146" width="11.5703125" style="86" bestFit="1" customWidth="1"/>
    <col min="16147" max="16384" width="9.140625" style="86"/>
  </cols>
  <sheetData>
    <row r="32" ht="14.25" customHeight="1"/>
    <row r="33" spans="1:19" ht="14.25" customHeight="1"/>
    <row r="34" spans="1:19" ht="14.25" customHeight="1"/>
    <row r="35" spans="1:19" ht="18.75" customHeight="1"/>
    <row r="36" spans="1:19" ht="26.25" customHeight="1">
      <c r="C36" s="88" t="s">
        <v>91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</row>
    <row r="37" spans="1:19" ht="12.75" customHeight="1">
      <c r="C37" s="88" t="s">
        <v>92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</row>
    <row r="38" spans="1:19" ht="23.25" customHeight="1">
      <c r="C38" s="89" t="s">
        <v>93</v>
      </c>
      <c r="J38" s="90" t="s">
        <v>94</v>
      </c>
      <c r="K38" s="90"/>
      <c r="L38" s="90"/>
      <c r="M38" s="90"/>
      <c r="N38" s="90"/>
    </row>
    <row r="39" spans="1:19" s="96" customFormat="1" ht="31.5" customHeight="1">
      <c r="A39" s="91" t="s">
        <v>95</v>
      </c>
      <c r="B39" s="91" t="s">
        <v>3</v>
      </c>
      <c r="C39" s="91"/>
      <c r="D39" s="92" t="s">
        <v>96</v>
      </c>
      <c r="E39" s="92"/>
      <c r="F39" s="92" t="s">
        <v>97</v>
      </c>
      <c r="G39" s="92"/>
      <c r="H39" s="92" t="s">
        <v>98</v>
      </c>
      <c r="I39" s="92"/>
      <c r="J39" s="92" t="s">
        <v>99</v>
      </c>
      <c r="K39" s="92"/>
      <c r="L39" s="93" t="s">
        <v>100</v>
      </c>
      <c r="M39" s="94"/>
      <c r="N39" s="95" t="s">
        <v>101</v>
      </c>
      <c r="O39" s="92" t="s">
        <v>102</v>
      </c>
      <c r="P39" s="92"/>
      <c r="Q39" s="92"/>
    </row>
    <row r="40" spans="1:19" s="96" customFormat="1" ht="37.5" customHeight="1">
      <c r="A40" s="7"/>
      <c r="B40" s="91"/>
      <c r="C40" s="91"/>
      <c r="D40" s="97">
        <v>2013</v>
      </c>
      <c r="E40" s="97">
        <v>2014</v>
      </c>
      <c r="F40" s="97">
        <v>2013</v>
      </c>
      <c r="G40" s="97">
        <v>2014</v>
      </c>
      <c r="H40" s="97">
        <v>2013</v>
      </c>
      <c r="I40" s="97">
        <v>2014</v>
      </c>
      <c r="J40" s="97">
        <v>2013</v>
      </c>
      <c r="K40" s="97">
        <v>2014</v>
      </c>
      <c r="L40" s="97">
        <v>2013</v>
      </c>
      <c r="M40" s="98">
        <v>2014</v>
      </c>
      <c r="N40" s="98">
        <v>2014</v>
      </c>
      <c r="O40" s="97">
        <v>2013</v>
      </c>
      <c r="P40" s="99">
        <v>2014</v>
      </c>
      <c r="Q40" s="98" t="s">
        <v>103</v>
      </c>
    </row>
    <row r="41" spans="1:19" s="105" customFormat="1" ht="43.5" customHeight="1">
      <c r="A41" s="100">
        <v>1</v>
      </c>
      <c r="B41" s="101" t="s">
        <v>104</v>
      </c>
      <c r="C41" s="102" t="s">
        <v>105</v>
      </c>
      <c r="D41" s="103">
        <v>0</v>
      </c>
      <c r="E41" s="103">
        <v>0</v>
      </c>
      <c r="F41" s="103">
        <v>7157.8</v>
      </c>
      <c r="G41" s="103">
        <v>6964.7</v>
      </c>
      <c r="H41" s="103">
        <v>1340</v>
      </c>
      <c r="I41" s="103">
        <v>1781.6</v>
      </c>
      <c r="J41" s="103">
        <v>5915.6</v>
      </c>
      <c r="K41" s="103">
        <v>0</v>
      </c>
      <c r="L41" s="103">
        <v>4733.3999999999996</v>
      </c>
      <c r="M41" s="104">
        <v>11376.5</v>
      </c>
      <c r="N41" s="104">
        <v>0</v>
      </c>
      <c r="O41" s="103">
        <f>SUM(D41+F41+H41+J41+L41)</f>
        <v>19146.8</v>
      </c>
      <c r="P41" s="103">
        <f>SUM(E41+G41+I41+K41+M41+N41)</f>
        <v>20122.8</v>
      </c>
      <c r="Q41" s="103">
        <f>P41/O41*100</f>
        <v>105.09745753859652</v>
      </c>
    </row>
    <row r="42" spans="1:19" s="105" customFormat="1" ht="27" customHeight="1">
      <c r="A42" s="106"/>
      <c r="B42" s="107"/>
      <c r="C42" s="108" t="s">
        <v>106</v>
      </c>
      <c r="D42" s="109">
        <v>0.18</v>
      </c>
      <c r="E42" s="109">
        <v>0.25</v>
      </c>
      <c r="F42" s="109">
        <v>129882.4</v>
      </c>
      <c r="G42" s="109">
        <v>144982.1</v>
      </c>
      <c r="H42" s="109">
        <v>11387.7</v>
      </c>
      <c r="I42" s="109">
        <v>12623.6</v>
      </c>
      <c r="J42" s="109">
        <v>49424.1</v>
      </c>
      <c r="K42" s="109">
        <v>0</v>
      </c>
      <c r="L42" s="109">
        <v>28713</v>
      </c>
      <c r="M42" s="110">
        <v>79279.5</v>
      </c>
      <c r="N42" s="110">
        <v>65.3</v>
      </c>
      <c r="O42" s="109">
        <f t="shared" ref="O42:O48" si="0">SUM(D42+F42+H42+J42+L42)</f>
        <v>219407.38</v>
      </c>
      <c r="P42" s="109">
        <f t="shared" ref="P42:P48" si="1">SUM(E42+G42+I42+K42+M42+N42)</f>
        <v>236950.75</v>
      </c>
      <c r="Q42" s="109">
        <f t="shared" ref="Q42:Q48" si="2">P42/O42*100</f>
        <v>107.99579758894163</v>
      </c>
    </row>
    <row r="43" spans="1:19" s="105" customFormat="1" ht="33.75" customHeight="1">
      <c r="A43" s="106">
        <v>2</v>
      </c>
      <c r="B43" s="107" t="s">
        <v>107</v>
      </c>
      <c r="C43" s="108" t="s">
        <v>108</v>
      </c>
      <c r="D43" s="109">
        <v>0</v>
      </c>
      <c r="E43" s="109">
        <v>0</v>
      </c>
      <c r="F43" s="109">
        <v>7182.9</v>
      </c>
      <c r="G43" s="109">
        <v>9571.5</v>
      </c>
      <c r="H43" s="109">
        <v>2511.6999999999998</v>
      </c>
      <c r="I43" s="109">
        <v>2394.1</v>
      </c>
      <c r="J43" s="109">
        <v>2204.3000000000002</v>
      </c>
      <c r="K43" s="109">
        <v>0</v>
      </c>
      <c r="L43" s="109">
        <v>133.1</v>
      </c>
      <c r="M43" s="110">
        <v>1904</v>
      </c>
      <c r="N43" s="110">
        <v>0</v>
      </c>
      <c r="O43" s="109">
        <f t="shared" si="0"/>
        <v>12031.999999999998</v>
      </c>
      <c r="P43" s="109">
        <f t="shared" si="1"/>
        <v>13869.6</v>
      </c>
      <c r="Q43" s="109">
        <f t="shared" si="2"/>
        <v>115.27260638297874</v>
      </c>
    </row>
    <row r="44" spans="1:19" s="105" customFormat="1" ht="24" customHeight="1">
      <c r="A44" s="106"/>
      <c r="B44" s="107"/>
      <c r="C44" s="108" t="s">
        <v>109</v>
      </c>
      <c r="D44" s="109">
        <v>2.5920000000000001</v>
      </c>
      <c r="E44" s="109">
        <v>0.46</v>
      </c>
      <c r="F44" s="109">
        <v>129989.5</v>
      </c>
      <c r="G44" s="109">
        <v>142907.6</v>
      </c>
      <c r="H44" s="109">
        <v>10248.299999999999</v>
      </c>
      <c r="I44" s="109">
        <v>12010.8</v>
      </c>
      <c r="J44" s="109">
        <v>52775.6</v>
      </c>
      <c r="K44" s="109">
        <v>0</v>
      </c>
      <c r="L44" s="109">
        <v>30465.8</v>
      </c>
      <c r="M44" s="110">
        <v>88235.9</v>
      </c>
      <c r="N44" s="110">
        <v>14.95</v>
      </c>
      <c r="O44" s="109">
        <f>SUM(D44+F44+H44+J44+L44)</f>
        <v>223481.79199999999</v>
      </c>
      <c r="P44" s="109">
        <f t="shared" si="1"/>
        <v>243169.71</v>
      </c>
      <c r="Q44" s="109">
        <f t="shared" si="2"/>
        <v>108.80962955586109</v>
      </c>
    </row>
    <row r="45" spans="1:19" s="105" customFormat="1" ht="34.5" customHeight="1">
      <c r="A45" s="111">
        <v>3</v>
      </c>
      <c r="B45" s="112" t="s">
        <v>110</v>
      </c>
      <c r="C45" s="112"/>
      <c r="D45" s="109">
        <v>0</v>
      </c>
      <c r="E45" s="109">
        <v>0</v>
      </c>
      <c r="F45" s="109">
        <v>37967.9</v>
      </c>
      <c r="G45" s="109">
        <v>46563.7</v>
      </c>
      <c r="H45" s="109">
        <v>4473</v>
      </c>
      <c r="I45" s="109">
        <v>6726.3</v>
      </c>
      <c r="J45" s="109">
        <v>0</v>
      </c>
      <c r="K45" s="109">
        <v>0</v>
      </c>
      <c r="L45" s="109">
        <v>13497.2</v>
      </c>
      <c r="M45" s="110">
        <v>15434.2</v>
      </c>
      <c r="N45" s="110">
        <v>0</v>
      </c>
      <c r="O45" s="109">
        <f t="shared" si="0"/>
        <v>55938.100000000006</v>
      </c>
      <c r="P45" s="109">
        <f t="shared" si="1"/>
        <v>68724.2</v>
      </c>
      <c r="Q45" s="109">
        <f t="shared" si="2"/>
        <v>122.85758722588002</v>
      </c>
      <c r="R45" s="113"/>
      <c r="S45" s="113"/>
    </row>
    <row r="46" spans="1:19" s="105" customFormat="1" ht="32.25" customHeight="1">
      <c r="A46" s="111"/>
      <c r="B46" s="112" t="s">
        <v>111</v>
      </c>
      <c r="C46" s="112"/>
      <c r="D46" s="109">
        <v>0</v>
      </c>
      <c r="E46" s="109">
        <v>0</v>
      </c>
      <c r="F46" s="109">
        <v>14.7</v>
      </c>
      <c r="G46" s="109">
        <v>63.3</v>
      </c>
      <c r="H46" s="109">
        <v>1.7</v>
      </c>
      <c r="I46" s="109">
        <v>17.98</v>
      </c>
      <c r="J46" s="109">
        <v>0</v>
      </c>
      <c r="K46" s="109">
        <v>0</v>
      </c>
      <c r="L46" s="109">
        <v>6.7</v>
      </c>
      <c r="M46" s="110">
        <v>169</v>
      </c>
      <c r="N46" s="110">
        <v>0</v>
      </c>
      <c r="O46" s="109">
        <f t="shared" si="0"/>
        <v>23.099999999999998</v>
      </c>
      <c r="P46" s="109">
        <f t="shared" si="1"/>
        <v>250.28</v>
      </c>
      <c r="Q46" s="109">
        <f t="shared" si="2"/>
        <v>1083.4632034632034</v>
      </c>
      <c r="R46" s="113"/>
    </row>
    <row r="47" spans="1:19" s="105" customFormat="1" ht="24" customHeight="1">
      <c r="A47" s="111"/>
      <c r="B47" s="112" t="s">
        <v>112</v>
      </c>
      <c r="C47" s="112"/>
      <c r="D47" s="109">
        <v>0</v>
      </c>
      <c r="E47" s="109">
        <v>0</v>
      </c>
      <c r="F47" s="109">
        <v>26.9</v>
      </c>
      <c r="G47" s="109">
        <v>76.3</v>
      </c>
      <c r="H47" s="109">
        <v>38.700000000000003</v>
      </c>
      <c r="I47" s="109">
        <v>11.8</v>
      </c>
      <c r="J47" s="109">
        <v>0</v>
      </c>
      <c r="K47" s="109">
        <v>0</v>
      </c>
      <c r="L47" s="109">
        <v>8.9</v>
      </c>
      <c r="M47" s="110">
        <v>14.2</v>
      </c>
      <c r="N47" s="110">
        <v>0</v>
      </c>
      <c r="O47" s="109">
        <f t="shared" si="0"/>
        <v>74.5</v>
      </c>
      <c r="P47" s="109">
        <f t="shared" si="1"/>
        <v>102.3</v>
      </c>
      <c r="Q47" s="109">
        <f t="shared" si="2"/>
        <v>137.31543624161074</v>
      </c>
    </row>
    <row r="48" spans="1:19" s="105" customFormat="1" ht="45" customHeight="1" thickBot="1">
      <c r="A48" s="114">
        <v>4</v>
      </c>
      <c r="B48" s="115" t="s">
        <v>113</v>
      </c>
      <c r="C48" s="115"/>
      <c r="D48" s="116">
        <v>0</v>
      </c>
      <c r="E48" s="116">
        <v>0</v>
      </c>
      <c r="F48" s="116">
        <v>13098.5</v>
      </c>
      <c r="G48" s="116">
        <v>13746.2</v>
      </c>
      <c r="H48" s="116">
        <v>2511.9</v>
      </c>
      <c r="I48" s="116">
        <v>2947.4</v>
      </c>
      <c r="J48" s="116">
        <v>0</v>
      </c>
      <c r="K48" s="116">
        <v>0</v>
      </c>
      <c r="L48" s="116">
        <v>5367</v>
      </c>
      <c r="M48" s="117">
        <v>6745.9</v>
      </c>
      <c r="N48" s="117">
        <v>5.37</v>
      </c>
      <c r="O48" s="116">
        <f t="shared" si="0"/>
        <v>20977.4</v>
      </c>
      <c r="P48" s="116">
        <f t="shared" si="1"/>
        <v>23444.87</v>
      </c>
      <c r="Q48" s="116">
        <f t="shared" si="2"/>
        <v>111.76251585039137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7:C47"/>
    <mergeCell ref="B48:C48"/>
    <mergeCell ref="A41:A42"/>
    <mergeCell ref="B41:B42"/>
    <mergeCell ref="A43:A44"/>
    <mergeCell ref="B43:B44"/>
    <mergeCell ref="B45:C45"/>
    <mergeCell ref="B46:C46"/>
    <mergeCell ref="C36:O36"/>
    <mergeCell ref="C37:O37"/>
    <mergeCell ref="A39:A40"/>
    <mergeCell ref="B39:C40"/>
    <mergeCell ref="D39:E39"/>
    <mergeCell ref="F39:G39"/>
    <mergeCell ref="H39:I39"/>
    <mergeCell ref="J39:K39"/>
    <mergeCell ref="L39:M39"/>
    <mergeCell ref="O39:Q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L5" sqref="L5"/>
    </sheetView>
  </sheetViews>
  <sheetFormatPr defaultRowHeight="14.25"/>
  <cols>
    <col min="1" max="1" width="16.140625" style="136" customWidth="1"/>
    <col min="2" max="3" width="18.140625" style="136" customWidth="1"/>
    <col min="4" max="4" width="15.7109375" style="136" customWidth="1"/>
    <col min="5" max="5" width="12.7109375" style="136" customWidth="1"/>
    <col min="6" max="6" width="17.42578125" style="136" customWidth="1"/>
    <col min="7" max="256" width="9.140625" style="119"/>
    <col min="257" max="257" width="16.140625" style="119" customWidth="1"/>
    <col min="258" max="259" width="18.140625" style="119" customWidth="1"/>
    <col min="260" max="260" width="15.7109375" style="119" customWidth="1"/>
    <col min="261" max="261" width="12.7109375" style="119" customWidth="1"/>
    <col min="262" max="262" width="17.42578125" style="119" customWidth="1"/>
    <col min="263" max="512" width="9.140625" style="119"/>
    <col min="513" max="513" width="16.140625" style="119" customWidth="1"/>
    <col min="514" max="515" width="18.140625" style="119" customWidth="1"/>
    <col min="516" max="516" width="15.7109375" style="119" customWidth="1"/>
    <col min="517" max="517" width="12.7109375" style="119" customWidth="1"/>
    <col min="518" max="518" width="17.42578125" style="119" customWidth="1"/>
    <col min="519" max="768" width="9.140625" style="119"/>
    <col min="769" max="769" width="16.140625" style="119" customWidth="1"/>
    <col min="770" max="771" width="18.140625" style="119" customWidth="1"/>
    <col min="772" max="772" width="15.7109375" style="119" customWidth="1"/>
    <col min="773" max="773" width="12.7109375" style="119" customWidth="1"/>
    <col min="774" max="774" width="17.42578125" style="119" customWidth="1"/>
    <col min="775" max="1024" width="9.140625" style="119"/>
    <col min="1025" max="1025" width="16.140625" style="119" customWidth="1"/>
    <col min="1026" max="1027" width="18.140625" style="119" customWidth="1"/>
    <col min="1028" max="1028" width="15.7109375" style="119" customWidth="1"/>
    <col min="1029" max="1029" width="12.7109375" style="119" customWidth="1"/>
    <col min="1030" max="1030" width="17.42578125" style="119" customWidth="1"/>
    <col min="1031" max="1280" width="9.140625" style="119"/>
    <col min="1281" max="1281" width="16.140625" style="119" customWidth="1"/>
    <col min="1282" max="1283" width="18.140625" style="119" customWidth="1"/>
    <col min="1284" max="1284" width="15.7109375" style="119" customWidth="1"/>
    <col min="1285" max="1285" width="12.7109375" style="119" customWidth="1"/>
    <col min="1286" max="1286" width="17.42578125" style="119" customWidth="1"/>
    <col min="1287" max="1536" width="9.140625" style="119"/>
    <col min="1537" max="1537" width="16.140625" style="119" customWidth="1"/>
    <col min="1538" max="1539" width="18.140625" style="119" customWidth="1"/>
    <col min="1540" max="1540" width="15.7109375" style="119" customWidth="1"/>
    <col min="1541" max="1541" width="12.7109375" style="119" customWidth="1"/>
    <col min="1542" max="1542" width="17.42578125" style="119" customWidth="1"/>
    <col min="1543" max="1792" width="9.140625" style="119"/>
    <col min="1793" max="1793" width="16.140625" style="119" customWidth="1"/>
    <col min="1794" max="1795" width="18.140625" style="119" customWidth="1"/>
    <col min="1796" max="1796" width="15.7109375" style="119" customWidth="1"/>
    <col min="1797" max="1797" width="12.7109375" style="119" customWidth="1"/>
    <col min="1798" max="1798" width="17.42578125" style="119" customWidth="1"/>
    <col min="1799" max="2048" width="9.140625" style="119"/>
    <col min="2049" max="2049" width="16.140625" style="119" customWidth="1"/>
    <col min="2050" max="2051" width="18.140625" style="119" customWidth="1"/>
    <col min="2052" max="2052" width="15.7109375" style="119" customWidth="1"/>
    <col min="2053" max="2053" width="12.7109375" style="119" customWidth="1"/>
    <col min="2054" max="2054" width="17.42578125" style="119" customWidth="1"/>
    <col min="2055" max="2304" width="9.140625" style="119"/>
    <col min="2305" max="2305" width="16.140625" style="119" customWidth="1"/>
    <col min="2306" max="2307" width="18.140625" style="119" customWidth="1"/>
    <col min="2308" max="2308" width="15.7109375" style="119" customWidth="1"/>
    <col min="2309" max="2309" width="12.7109375" style="119" customWidth="1"/>
    <col min="2310" max="2310" width="17.42578125" style="119" customWidth="1"/>
    <col min="2311" max="2560" width="9.140625" style="119"/>
    <col min="2561" max="2561" width="16.140625" style="119" customWidth="1"/>
    <col min="2562" max="2563" width="18.140625" style="119" customWidth="1"/>
    <col min="2564" max="2564" width="15.7109375" style="119" customWidth="1"/>
    <col min="2565" max="2565" width="12.7109375" style="119" customWidth="1"/>
    <col min="2566" max="2566" width="17.42578125" style="119" customWidth="1"/>
    <col min="2567" max="2816" width="9.140625" style="119"/>
    <col min="2817" max="2817" width="16.140625" style="119" customWidth="1"/>
    <col min="2818" max="2819" width="18.140625" style="119" customWidth="1"/>
    <col min="2820" max="2820" width="15.7109375" style="119" customWidth="1"/>
    <col min="2821" max="2821" width="12.7109375" style="119" customWidth="1"/>
    <col min="2822" max="2822" width="17.42578125" style="119" customWidth="1"/>
    <col min="2823" max="3072" width="9.140625" style="119"/>
    <col min="3073" max="3073" width="16.140625" style="119" customWidth="1"/>
    <col min="3074" max="3075" width="18.140625" style="119" customWidth="1"/>
    <col min="3076" max="3076" width="15.7109375" style="119" customWidth="1"/>
    <col min="3077" max="3077" width="12.7109375" style="119" customWidth="1"/>
    <col min="3078" max="3078" width="17.42578125" style="119" customWidth="1"/>
    <col min="3079" max="3328" width="9.140625" style="119"/>
    <col min="3329" max="3329" width="16.140625" style="119" customWidth="1"/>
    <col min="3330" max="3331" width="18.140625" style="119" customWidth="1"/>
    <col min="3332" max="3332" width="15.7109375" style="119" customWidth="1"/>
    <col min="3333" max="3333" width="12.7109375" style="119" customWidth="1"/>
    <col min="3334" max="3334" width="17.42578125" style="119" customWidth="1"/>
    <col min="3335" max="3584" width="9.140625" style="119"/>
    <col min="3585" max="3585" width="16.140625" style="119" customWidth="1"/>
    <col min="3586" max="3587" width="18.140625" style="119" customWidth="1"/>
    <col min="3588" max="3588" width="15.7109375" style="119" customWidth="1"/>
    <col min="3589" max="3589" width="12.7109375" style="119" customWidth="1"/>
    <col min="3590" max="3590" width="17.42578125" style="119" customWidth="1"/>
    <col min="3591" max="3840" width="9.140625" style="119"/>
    <col min="3841" max="3841" width="16.140625" style="119" customWidth="1"/>
    <col min="3842" max="3843" width="18.140625" style="119" customWidth="1"/>
    <col min="3844" max="3844" width="15.7109375" style="119" customWidth="1"/>
    <col min="3845" max="3845" width="12.7109375" style="119" customWidth="1"/>
    <col min="3846" max="3846" width="17.42578125" style="119" customWidth="1"/>
    <col min="3847" max="4096" width="9.140625" style="119"/>
    <col min="4097" max="4097" width="16.140625" style="119" customWidth="1"/>
    <col min="4098" max="4099" width="18.140625" style="119" customWidth="1"/>
    <col min="4100" max="4100" width="15.7109375" style="119" customWidth="1"/>
    <col min="4101" max="4101" width="12.7109375" style="119" customWidth="1"/>
    <col min="4102" max="4102" width="17.42578125" style="119" customWidth="1"/>
    <col min="4103" max="4352" width="9.140625" style="119"/>
    <col min="4353" max="4353" width="16.140625" style="119" customWidth="1"/>
    <col min="4354" max="4355" width="18.140625" style="119" customWidth="1"/>
    <col min="4356" max="4356" width="15.7109375" style="119" customWidth="1"/>
    <col min="4357" max="4357" width="12.7109375" style="119" customWidth="1"/>
    <col min="4358" max="4358" width="17.42578125" style="119" customWidth="1"/>
    <col min="4359" max="4608" width="9.140625" style="119"/>
    <col min="4609" max="4609" width="16.140625" style="119" customWidth="1"/>
    <col min="4610" max="4611" width="18.140625" style="119" customWidth="1"/>
    <col min="4612" max="4612" width="15.7109375" style="119" customWidth="1"/>
    <col min="4613" max="4613" width="12.7109375" style="119" customWidth="1"/>
    <col min="4614" max="4614" width="17.42578125" style="119" customWidth="1"/>
    <col min="4615" max="4864" width="9.140625" style="119"/>
    <col min="4865" max="4865" width="16.140625" style="119" customWidth="1"/>
    <col min="4866" max="4867" width="18.140625" style="119" customWidth="1"/>
    <col min="4868" max="4868" width="15.7109375" style="119" customWidth="1"/>
    <col min="4869" max="4869" width="12.7109375" style="119" customWidth="1"/>
    <col min="4870" max="4870" width="17.42578125" style="119" customWidth="1"/>
    <col min="4871" max="5120" width="9.140625" style="119"/>
    <col min="5121" max="5121" width="16.140625" style="119" customWidth="1"/>
    <col min="5122" max="5123" width="18.140625" style="119" customWidth="1"/>
    <col min="5124" max="5124" width="15.7109375" style="119" customWidth="1"/>
    <col min="5125" max="5125" width="12.7109375" style="119" customWidth="1"/>
    <col min="5126" max="5126" width="17.42578125" style="119" customWidth="1"/>
    <col min="5127" max="5376" width="9.140625" style="119"/>
    <col min="5377" max="5377" width="16.140625" style="119" customWidth="1"/>
    <col min="5378" max="5379" width="18.140625" style="119" customWidth="1"/>
    <col min="5380" max="5380" width="15.7109375" style="119" customWidth="1"/>
    <col min="5381" max="5381" width="12.7109375" style="119" customWidth="1"/>
    <col min="5382" max="5382" width="17.42578125" style="119" customWidth="1"/>
    <col min="5383" max="5632" width="9.140625" style="119"/>
    <col min="5633" max="5633" width="16.140625" style="119" customWidth="1"/>
    <col min="5634" max="5635" width="18.140625" style="119" customWidth="1"/>
    <col min="5636" max="5636" width="15.7109375" style="119" customWidth="1"/>
    <col min="5637" max="5637" width="12.7109375" style="119" customWidth="1"/>
    <col min="5638" max="5638" width="17.42578125" style="119" customWidth="1"/>
    <col min="5639" max="5888" width="9.140625" style="119"/>
    <col min="5889" max="5889" width="16.140625" style="119" customWidth="1"/>
    <col min="5890" max="5891" width="18.140625" style="119" customWidth="1"/>
    <col min="5892" max="5892" width="15.7109375" style="119" customWidth="1"/>
    <col min="5893" max="5893" width="12.7109375" style="119" customWidth="1"/>
    <col min="5894" max="5894" width="17.42578125" style="119" customWidth="1"/>
    <col min="5895" max="6144" width="9.140625" style="119"/>
    <col min="6145" max="6145" width="16.140625" style="119" customWidth="1"/>
    <col min="6146" max="6147" width="18.140625" style="119" customWidth="1"/>
    <col min="6148" max="6148" width="15.7109375" style="119" customWidth="1"/>
    <col min="6149" max="6149" width="12.7109375" style="119" customWidth="1"/>
    <col min="6150" max="6150" width="17.42578125" style="119" customWidth="1"/>
    <col min="6151" max="6400" width="9.140625" style="119"/>
    <col min="6401" max="6401" width="16.140625" style="119" customWidth="1"/>
    <col min="6402" max="6403" width="18.140625" style="119" customWidth="1"/>
    <col min="6404" max="6404" width="15.7109375" style="119" customWidth="1"/>
    <col min="6405" max="6405" width="12.7109375" style="119" customWidth="1"/>
    <col min="6406" max="6406" width="17.42578125" style="119" customWidth="1"/>
    <col min="6407" max="6656" width="9.140625" style="119"/>
    <col min="6657" max="6657" width="16.140625" style="119" customWidth="1"/>
    <col min="6658" max="6659" width="18.140625" style="119" customWidth="1"/>
    <col min="6660" max="6660" width="15.7109375" style="119" customWidth="1"/>
    <col min="6661" max="6661" width="12.7109375" style="119" customWidth="1"/>
    <col min="6662" max="6662" width="17.42578125" style="119" customWidth="1"/>
    <col min="6663" max="6912" width="9.140625" style="119"/>
    <col min="6913" max="6913" width="16.140625" style="119" customWidth="1"/>
    <col min="6914" max="6915" width="18.140625" style="119" customWidth="1"/>
    <col min="6916" max="6916" width="15.7109375" style="119" customWidth="1"/>
    <col min="6917" max="6917" width="12.7109375" style="119" customWidth="1"/>
    <col min="6918" max="6918" width="17.42578125" style="119" customWidth="1"/>
    <col min="6919" max="7168" width="9.140625" style="119"/>
    <col min="7169" max="7169" width="16.140625" style="119" customWidth="1"/>
    <col min="7170" max="7171" width="18.140625" style="119" customWidth="1"/>
    <col min="7172" max="7172" width="15.7109375" style="119" customWidth="1"/>
    <col min="7173" max="7173" width="12.7109375" style="119" customWidth="1"/>
    <col min="7174" max="7174" width="17.42578125" style="119" customWidth="1"/>
    <col min="7175" max="7424" width="9.140625" style="119"/>
    <col min="7425" max="7425" width="16.140625" style="119" customWidth="1"/>
    <col min="7426" max="7427" width="18.140625" style="119" customWidth="1"/>
    <col min="7428" max="7428" width="15.7109375" style="119" customWidth="1"/>
    <col min="7429" max="7429" width="12.7109375" style="119" customWidth="1"/>
    <col min="7430" max="7430" width="17.42578125" style="119" customWidth="1"/>
    <col min="7431" max="7680" width="9.140625" style="119"/>
    <col min="7681" max="7681" width="16.140625" style="119" customWidth="1"/>
    <col min="7682" max="7683" width="18.140625" style="119" customWidth="1"/>
    <col min="7684" max="7684" width="15.7109375" style="119" customWidth="1"/>
    <col min="7685" max="7685" width="12.7109375" style="119" customWidth="1"/>
    <col min="7686" max="7686" width="17.42578125" style="119" customWidth="1"/>
    <col min="7687" max="7936" width="9.140625" style="119"/>
    <col min="7937" max="7937" width="16.140625" style="119" customWidth="1"/>
    <col min="7938" max="7939" width="18.140625" style="119" customWidth="1"/>
    <col min="7940" max="7940" width="15.7109375" style="119" customWidth="1"/>
    <col min="7941" max="7941" width="12.7109375" style="119" customWidth="1"/>
    <col min="7942" max="7942" width="17.42578125" style="119" customWidth="1"/>
    <col min="7943" max="8192" width="9.140625" style="119"/>
    <col min="8193" max="8193" width="16.140625" style="119" customWidth="1"/>
    <col min="8194" max="8195" width="18.140625" style="119" customWidth="1"/>
    <col min="8196" max="8196" width="15.7109375" style="119" customWidth="1"/>
    <col min="8197" max="8197" width="12.7109375" style="119" customWidth="1"/>
    <col min="8198" max="8198" width="17.42578125" style="119" customWidth="1"/>
    <col min="8199" max="8448" width="9.140625" style="119"/>
    <col min="8449" max="8449" width="16.140625" style="119" customWidth="1"/>
    <col min="8450" max="8451" width="18.140625" style="119" customWidth="1"/>
    <col min="8452" max="8452" width="15.7109375" style="119" customWidth="1"/>
    <col min="8453" max="8453" width="12.7109375" style="119" customWidth="1"/>
    <col min="8454" max="8454" width="17.42578125" style="119" customWidth="1"/>
    <col min="8455" max="8704" width="9.140625" style="119"/>
    <col min="8705" max="8705" width="16.140625" style="119" customWidth="1"/>
    <col min="8706" max="8707" width="18.140625" style="119" customWidth="1"/>
    <col min="8708" max="8708" width="15.7109375" style="119" customWidth="1"/>
    <col min="8709" max="8709" width="12.7109375" style="119" customWidth="1"/>
    <col min="8710" max="8710" width="17.42578125" style="119" customWidth="1"/>
    <col min="8711" max="8960" width="9.140625" style="119"/>
    <col min="8961" max="8961" width="16.140625" style="119" customWidth="1"/>
    <col min="8962" max="8963" width="18.140625" style="119" customWidth="1"/>
    <col min="8964" max="8964" width="15.7109375" style="119" customWidth="1"/>
    <col min="8965" max="8965" width="12.7109375" style="119" customWidth="1"/>
    <col min="8966" max="8966" width="17.42578125" style="119" customWidth="1"/>
    <col min="8967" max="9216" width="9.140625" style="119"/>
    <col min="9217" max="9217" width="16.140625" style="119" customWidth="1"/>
    <col min="9218" max="9219" width="18.140625" style="119" customWidth="1"/>
    <col min="9220" max="9220" width="15.7109375" style="119" customWidth="1"/>
    <col min="9221" max="9221" width="12.7109375" style="119" customWidth="1"/>
    <col min="9222" max="9222" width="17.42578125" style="119" customWidth="1"/>
    <col min="9223" max="9472" width="9.140625" style="119"/>
    <col min="9473" max="9473" width="16.140625" style="119" customWidth="1"/>
    <col min="9474" max="9475" width="18.140625" style="119" customWidth="1"/>
    <col min="9476" max="9476" width="15.7109375" style="119" customWidth="1"/>
    <col min="9477" max="9477" width="12.7109375" style="119" customWidth="1"/>
    <col min="9478" max="9478" width="17.42578125" style="119" customWidth="1"/>
    <col min="9479" max="9728" width="9.140625" style="119"/>
    <col min="9729" max="9729" width="16.140625" style="119" customWidth="1"/>
    <col min="9730" max="9731" width="18.140625" style="119" customWidth="1"/>
    <col min="9732" max="9732" width="15.7109375" style="119" customWidth="1"/>
    <col min="9733" max="9733" width="12.7109375" style="119" customWidth="1"/>
    <col min="9734" max="9734" width="17.42578125" style="119" customWidth="1"/>
    <col min="9735" max="9984" width="9.140625" style="119"/>
    <col min="9985" max="9985" width="16.140625" style="119" customWidth="1"/>
    <col min="9986" max="9987" width="18.140625" style="119" customWidth="1"/>
    <col min="9988" max="9988" width="15.7109375" style="119" customWidth="1"/>
    <col min="9989" max="9989" width="12.7109375" style="119" customWidth="1"/>
    <col min="9990" max="9990" width="17.42578125" style="119" customWidth="1"/>
    <col min="9991" max="10240" width="9.140625" style="119"/>
    <col min="10241" max="10241" width="16.140625" style="119" customWidth="1"/>
    <col min="10242" max="10243" width="18.140625" style="119" customWidth="1"/>
    <col min="10244" max="10244" width="15.7109375" style="119" customWidth="1"/>
    <col min="10245" max="10245" width="12.7109375" style="119" customWidth="1"/>
    <col min="10246" max="10246" width="17.42578125" style="119" customWidth="1"/>
    <col min="10247" max="10496" width="9.140625" style="119"/>
    <col min="10497" max="10497" width="16.140625" style="119" customWidth="1"/>
    <col min="10498" max="10499" width="18.140625" style="119" customWidth="1"/>
    <col min="10500" max="10500" width="15.7109375" style="119" customWidth="1"/>
    <col min="10501" max="10501" width="12.7109375" style="119" customWidth="1"/>
    <col min="10502" max="10502" width="17.42578125" style="119" customWidth="1"/>
    <col min="10503" max="10752" width="9.140625" style="119"/>
    <col min="10753" max="10753" width="16.140625" style="119" customWidth="1"/>
    <col min="10754" max="10755" width="18.140625" style="119" customWidth="1"/>
    <col min="10756" max="10756" width="15.7109375" style="119" customWidth="1"/>
    <col min="10757" max="10757" width="12.7109375" style="119" customWidth="1"/>
    <col min="10758" max="10758" width="17.42578125" style="119" customWidth="1"/>
    <col min="10759" max="11008" width="9.140625" style="119"/>
    <col min="11009" max="11009" width="16.140625" style="119" customWidth="1"/>
    <col min="11010" max="11011" width="18.140625" style="119" customWidth="1"/>
    <col min="11012" max="11012" width="15.7109375" style="119" customWidth="1"/>
    <col min="11013" max="11013" width="12.7109375" style="119" customWidth="1"/>
    <col min="11014" max="11014" width="17.42578125" style="119" customWidth="1"/>
    <col min="11015" max="11264" width="9.140625" style="119"/>
    <col min="11265" max="11265" width="16.140625" style="119" customWidth="1"/>
    <col min="11266" max="11267" width="18.140625" style="119" customWidth="1"/>
    <col min="11268" max="11268" width="15.7109375" style="119" customWidth="1"/>
    <col min="11269" max="11269" width="12.7109375" style="119" customWidth="1"/>
    <col min="11270" max="11270" width="17.42578125" style="119" customWidth="1"/>
    <col min="11271" max="11520" width="9.140625" style="119"/>
    <col min="11521" max="11521" width="16.140625" style="119" customWidth="1"/>
    <col min="11522" max="11523" width="18.140625" style="119" customWidth="1"/>
    <col min="11524" max="11524" width="15.7109375" style="119" customWidth="1"/>
    <col min="11525" max="11525" width="12.7109375" style="119" customWidth="1"/>
    <col min="11526" max="11526" width="17.42578125" style="119" customWidth="1"/>
    <col min="11527" max="11776" width="9.140625" style="119"/>
    <col min="11777" max="11777" width="16.140625" style="119" customWidth="1"/>
    <col min="11778" max="11779" width="18.140625" style="119" customWidth="1"/>
    <col min="11780" max="11780" width="15.7109375" style="119" customWidth="1"/>
    <col min="11781" max="11781" width="12.7109375" style="119" customWidth="1"/>
    <col min="11782" max="11782" width="17.42578125" style="119" customWidth="1"/>
    <col min="11783" max="12032" width="9.140625" style="119"/>
    <col min="12033" max="12033" width="16.140625" style="119" customWidth="1"/>
    <col min="12034" max="12035" width="18.140625" style="119" customWidth="1"/>
    <col min="12036" max="12036" width="15.7109375" style="119" customWidth="1"/>
    <col min="12037" max="12037" width="12.7109375" style="119" customWidth="1"/>
    <col min="12038" max="12038" width="17.42578125" style="119" customWidth="1"/>
    <col min="12039" max="12288" width="9.140625" style="119"/>
    <col min="12289" max="12289" width="16.140625" style="119" customWidth="1"/>
    <col min="12290" max="12291" width="18.140625" style="119" customWidth="1"/>
    <col min="12292" max="12292" width="15.7109375" style="119" customWidth="1"/>
    <col min="12293" max="12293" width="12.7109375" style="119" customWidth="1"/>
    <col min="12294" max="12294" width="17.42578125" style="119" customWidth="1"/>
    <col min="12295" max="12544" width="9.140625" style="119"/>
    <col min="12545" max="12545" width="16.140625" style="119" customWidth="1"/>
    <col min="12546" max="12547" width="18.140625" style="119" customWidth="1"/>
    <col min="12548" max="12548" width="15.7109375" style="119" customWidth="1"/>
    <col min="12549" max="12549" width="12.7109375" style="119" customWidth="1"/>
    <col min="12550" max="12550" width="17.42578125" style="119" customWidth="1"/>
    <col min="12551" max="12800" width="9.140625" style="119"/>
    <col min="12801" max="12801" width="16.140625" style="119" customWidth="1"/>
    <col min="12802" max="12803" width="18.140625" style="119" customWidth="1"/>
    <col min="12804" max="12804" width="15.7109375" style="119" customWidth="1"/>
    <col min="12805" max="12805" width="12.7109375" style="119" customWidth="1"/>
    <col min="12806" max="12806" width="17.42578125" style="119" customWidth="1"/>
    <col min="12807" max="13056" width="9.140625" style="119"/>
    <col min="13057" max="13057" width="16.140625" style="119" customWidth="1"/>
    <col min="13058" max="13059" width="18.140625" style="119" customWidth="1"/>
    <col min="13060" max="13060" width="15.7109375" style="119" customWidth="1"/>
    <col min="13061" max="13061" width="12.7109375" style="119" customWidth="1"/>
    <col min="13062" max="13062" width="17.42578125" style="119" customWidth="1"/>
    <col min="13063" max="13312" width="9.140625" style="119"/>
    <col min="13313" max="13313" width="16.140625" style="119" customWidth="1"/>
    <col min="13314" max="13315" width="18.140625" style="119" customWidth="1"/>
    <col min="13316" max="13316" width="15.7109375" style="119" customWidth="1"/>
    <col min="13317" max="13317" width="12.7109375" style="119" customWidth="1"/>
    <col min="13318" max="13318" width="17.42578125" style="119" customWidth="1"/>
    <col min="13319" max="13568" width="9.140625" style="119"/>
    <col min="13569" max="13569" width="16.140625" style="119" customWidth="1"/>
    <col min="13570" max="13571" width="18.140625" style="119" customWidth="1"/>
    <col min="13572" max="13572" width="15.7109375" style="119" customWidth="1"/>
    <col min="13573" max="13573" width="12.7109375" style="119" customWidth="1"/>
    <col min="13574" max="13574" width="17.42578125" style="119" customWidth="1"/>
    <col min="13575" max="13824" width="9.140625" style="119"/>
    <col min="13825" max="13825" width="16.140625" style="119" customWidth="1"/>
    <col min="13826" max="13827" width="18.140625" style="119" customWidth="1"/>
    <col min="13828" max="13828" width="15.7109375" style="119" customWidth="1"/>
    <col min="13829" max="13829" width="12.7109375" style="119" customWidth="1"/>
    <col min="13830" max="13830" width="17.42578125" style="119" customWidth="1"/>
    <col min="13831" max="14080" width="9.140625" style="119"/>
    <col min="14081" max="14081" width="16.140625" style="119" customWidth="1"/>
    <col min="14082" max="14083" width="18.140625" style="119" customWidth="1"/>
    <col min="14084" max="14084" width="15.7109375" style="119" customWidth="1"/>
    <col min="14085" max="14085" width="12.7109375" style="119" customWidth="1"/>
    <col min="14086" max="14086" width="17.42578125" style="119" customWidth="1"/>
    <col min="14087" max="14336" width="9.140625" style="119"/>
    <col min="14337" max="14337" width="16.140625" style="119" customWidth="1"/>
    <col min="14338" max="14339" width="18.140625" style="119" customWidth="1"/>
    <col min="14340" max="14340" width="15.7109375" style="119" customWidth="1"/>
    <col min="14341" max="14341" width="12.7109375" style="119" customWidth="1"/>
    <col min="14342" max="14342" width="17.42578125" style="119" customWidth="1"/>
    <col min="14343" max="14592" width="9.140625" style="119"/>
    <col min="14593" max="14593" width="16.140625" style="119" customWidth="1"/>
    <col min="14594" max="14595" width="18.140625" style="119" customWidth="1"/>
    <col min="14596" max="14596" width="15.7109375" style="119" customWidth="1"/>
    <col min="14597" max="14597" width="12.7109375" style="119" customWidth="1"/>
    <col min="14598" max="14598" width="17.42578125" style="119" customWidth="1"/>
    <col min="14599" max="14848" width="9.140625" style="119"/>
    <col min="14849" max="14849" width="16.140625" style="119" customWidth="1"/>
    <col min="14850" max="14851" width="18.140625" style="119" customWidth="1"/>
    <col min="14852" max="14852" width="15.7109375" style="119" customWidth="1"/>
    <col min="14853" max="14853" width="12.7109375" style="119" customWidth="1"/>
    <col min="14854" max="14854" width="17.42578125" style="119" customWidth="1"/>
    <col min="14855" max="15104" width="9.140625" style="119"/>
    <col min="15105" max="15105" width="16.140625" style="119" customWidth="1"/>
    <col min="15106" max="15107" width="18.140625" style="119" customWidth="1"/>
    <col min="15108" max="15108" width="15.7109375" style="119" customWidth="1"/>
    <col min="15109" max="15109" width="12.7109375" style="119" customWidth="1"/>
    <col min="15110" max="15110" width="17.42578125" style="119" customWidth="1"/>
    <col min="15111" max="15360" width="9.140625" style="119"/>
    <col min="15361" max="15361" width="16.140625" style="119" customWidth="1"/>
    <col min="15362" max="15363" width="18.140625" style="119" customWidth="1"/>
    <col min="15364" max="15364" width="15.7109375" style="119" customWidth="1"/>
    <col min="15365" max="15365" width="12.7109375" style="119" customWidth="1"/>
    <col min="15366" max="15366" width="17.42578125" style="119" customWidth="1"/>
    <col min="15367" max="15616" width="9.140625" style="119"/>
    <col min="15617" max="15617" width="16.140625" style="119" customWidth="1"/>
    <col min="15618" max="15619" width="18.140625" style="119" customWidth="1"/>
    <col min="15620" max="15620" width="15.7109375" style="119" customWidth="1"/>
    <col min="15621" max="15621" width="12.7109375" style="119" customWidth="1"/>
    <col min="15622" max="15622" width="17.42578125" style="119" customWidth="1"/>
    <col min="15623" max="15872" width="9.140625" style="119"/>
    <col min="15873" max="15873" width="16.140625" style="119" customWidth="1"/>
    <col min="15874" max="15875" width="18.140625" style="119" customWidth="1"/>
    <col min="15876" max="15876" width="15.7109375" style="119" customWidth="1"/>
    <col min="15877" max="15877" width="12.7109375" style="119" customWidth="1"/>
    <col min="15878" max="15878" width="17.42578125" style="119" customWidth="1"/>
    <col min="15879" max="16128" width="9.140625" style="119"/>
    <col min="16129" max="16129" width="16.140625" style="119" customWidth="1"/>
    <col min="16130" max="16131" width="18.140625" style="119" customWidth="1"/>
    <col min="16132" max="16132" width="15.7109375" style="119" customWidth="1"/>
    <col min="16133" max="16133" width="12.7109375" style="119" customWidth="1"/>
    <col min="16134" max="16134" width="17.42578125" style="119" customWidth="1"/>
    <col min="16135" max="16384" width="9.140625" style="119"/>
  </cols>
  <sheetData>
    <row r="1" spans="1:13">
      <c r="A1" s="118" t="s">
        <v>114</v>
      </c>
      <c r="B1" s="118"/>
      <c r="C1" s="118"/>
      <c r="D1" s="118"/>
      <c r="E1" s="118"/>
      <c r="F1" s="118"/>
    </row>
    <row r="2" spans="1:13">
      <c r="A2" s="120" t="s">
        <v>115</v>
      </c>
      <c r="B2" s="120"/>
      <c r="C2" s="120"/>
      <c r="D2" s="120"/>
      <c r="E2" s="120"/>
      <c r="F2" s="120"/>
    </row>
    <row r="3" spans="1:13" ht="13.5" customHeight="1">
      <c r="A3" s="120"/>
      <c r="B3" s="120"/>
      <c r="C3" s="120"/>
      <c r="D3" s="120"/>
      <c r="E3" s="120"/>
      <c r="F3" s="120"/>
    </row>
    <row r="4" spans="1:13" ht="13.5" customHeight="1">
      <c r="A4" s="121" t="s">
        <v>116</v>
      </c>
      <c r="B4" s="121" t="s">
        <v>117</v>
      </c>
      <c r="C4" s="121" t="s">
        <v>118</v>
      </c>
      <c r="D4" s="121" t="s">
        <v>119</v>
      </c>
      <c r="E4" s="121" t="s">
        <v>120</v>
      </c>
      <c r="F4" s="121" t="s">
        <v>121</v>
      </c>
    </row>
    <row r="5" spans="1:13" s="123" customFormat="1" ht="44.25" customHeight="1">
      <c r="A5" s="122"/>
      <c r="B5" s="122"/>
      <c r="C5" s="122"/>
      <c r="D5" s="122"/>
      <c r="E5" s="122"/>
      <c r="F5" s="122"/>
    </row>
    <row r="6" spans="1:13" s="125" customFormat="1" ht="2.25" customHeight="1">
      <c r="A6" s="122"/>
      <c r="B6" s="124"/>
      <c r="C6" s="122"/>
      <c r="D6" s="122"/>
      <c r="E6" s="122"/>
      <c r="F6" s="122"/>
    </row>
    <row r="7" spans="1:13" s="125" customFormat="1" ht="13.5" customHeight="1">
      <c r="A7" s="126" t="s">
        <v>51</v>
      </c>
      <c r="B7" s="127">
        <v>1043</v>
      </c>
      <c r="C7" s="128">
        <v>7</v>
      </c>
      <c r="D7" s="128">
        <v>2</v>
      </c>
      <c r="E7" s="128">
        <v>2</v>
      </c>
      <c r="F7" s="129">
        <f>D7/B7*10000</f>
        <v>19.175455417066154</v>
      </c>
      <c r="K7" s="130"/>
      <c r="L7" s="131"/>
      <c r="M7" s="131"/>
    </row>
    <row r="8" spans="1:13" s="125" customFormat="1" ht="13.5" customHeight="1">
      <c r="A8" s="132" t="s">
        <v>52</v>
      </c>
      <c r="B8" s="127">
        <v>1329</v>
      </c>
      <c r="C8" s="133">
        <v>40</v>
      </c>
      <c r="D8" s="133">
        <v>42</v>
      </c>
      <c r="E8" s="133">
        <v>25</v>
      </c>
      <c r="F8" s="134">
        <f t="shared" ref="F8:F21" si="0">D8/B8*10000</f>
        <v>316.02708803611739</v>
      </c>
      <c r="K8" s="130"/>
      <c r="L8" s="131"/>
      <c r="M8" s="131"/>
    </row>
    <row r="9" spans="1:13" s="125" customFormat="1" ht="13.5" customHeight="1">
      <c r="A9" s="132" t="s">
        <v>53</v>
      </c>
      <c r="B9" s="127">
        <v>1028</v>
      </c>
      <c r="C9" s="133">
        <v>11</v>
      </c>
      <c r="D9" s="133">
        <v>44</v>
      </c>
      <c r="E9" s="133">
        <v>23</v>
      </c>
      <c r="F9" s="134">
        <f t="shared" si="0"/>
        <v>428.01556420233464</v>
      </c>
      <c r="K9" s="130"/>
      <c r="L9" s="131"/>
      <c r="M9" s="131"/>
    </row>
    <row r="10" spans="1:13" s="125" customFormat="1" ht="13.5" customHeight="1">
      <c r="A10" s="132" t="s">
        <v>54</v>
      </c>
      <c r="B10" s="127">
        <v>660</v>
      </c>
      <c r="C10" s="133">
        <v>1</v>
      </c>
      <c r="D10" s="133">
        <v>3</v>
      </c>
      <c r="E10" s="133">
        <v>2</v>
      </c>
      <c r="F10" s="134">
        <f t="shared" si="0"/>
        <v>45.454545454545453</v>
      </c>
      <c r="K10" s="130"/>
      <c r="L10" s="131"/>
      <c r="M10" s="131"/>
    </row>
    <row r="11" spans="1:13" s="125" customFormat="1" ht="13.5" customHeight="1">
      <c r="A11" s="132" t="s">
        <v>55</v>
      </c>
      <c r="B11" s="127">
        <v>751</v>
      </c>
      <c r="C11" s="133">
        <v>43</v>
      </c>
      <c r="D11" s="133">
        <v>35</v>
      </c>
      <c r="E11" s="133">
        <v>17</v>
      </c>
      <c r="F11" s="134">
        <f>D11/B11*10000</f>
        <v>466.0452729693742</v>
      </c>
      <c r="K11" s="130"/>
      <c r="L11" s="131"/>
      <c r="M11" s="131"/>
    </row>
    <row r="12" spans="1:13" s="125" customFormat="1" ht="13.5" customHeight="1">
      <c r="A12" s="132" t="s">
        <v>56</v>
      </c>
      <c r="B12" s="127">
        <v>976</v>
      </c>
      <c r="C12" s="133">
        <v>58</v>
      </c>
      <c r="D12" s="133">
        <v>58</v>
      </c>
      <c r="E12" s="133">
        <v>29</v>
      </c>
      <c r="F12" s="134">
        <f t="shared" si="0"/>
        <v>594.26229508196718</v>
      </c>
      <c r="K12" s="130"/>
      <c r="L12" s="131"/>
      <c r="M12" s="131"/>
    </row>
    <row r="13" spans="1:13" s="125" customFormat="1" ht="13.5" customHeight="1">
      <c r="A13" s="132" t="s">
        <v>57</v>
      </c>
      <c r="B13" s="127">
        <v>1403</v>
      </c>
      <c r="C13" s="133">
        <v>16</v>
      </c>
      <c r="D13" s="133">
        <v>15</v>
      </c>
      <c r="E13" s="133">
        <v>8</v>
      </c>
      <c r="F13" s="134">
        <f t="shared" si="0"/>
        <v>106.91375623663579</v>
      </c>
      <c r="K13" s="130"/>
      <c r="L13" s="131"/>
      <c r="M13" s="131"/>
    </row>
    <row r="14" spans="1:13" s="125" customFormat="1" ht="13.5" customHeight="1">
      <c r="A14" s="132" t="s">
        <v>58</v>
      </c>
      <c r="B14" s="127">
        <v>1544</v>
      </c>
      <c r="C14" s="133">
        <v>42</v>
      </c>
      <c r="D14" s="133">
        <v>11</v>
      </c>
      <c r="E14" s="133">
        <v>2</v>
      </c>
      <c r="F14" s="134">
        <f t="shared" si="0"/>
        <v>71.243523316062181</v>
      </c>
      <c r="K14" s="130"/>
      <c r="L14" s="131"/>
      <c r="M14" s="131"/>
    </row>
    <row r="15" spans="1:13" s="125" customFormat="1" ht="13.5" customHeight="1">
      <c r="A15" s="132" t="s">
        <v>59</v>
      </c>
      <c r="B15" s="127">
        <v>1556</v>
      </c>
      <c r="C15" s="133">
        <v>15</v>
      </c>
      <c r="D15" s="133">
        <v>16</v>
      </c>
      <c r="E15" s="133">
        <v>10</v>
      </c>
      <c r="F15" s="134">
        <f t="shared" si="0"/>
        <v>102.82776349614394</v>
      </c>
      <c r="K15" s="130"/>
      <c r="L15" s="131"/>
      <c r="M15" s="131"/>
    </row>
    <row r="16" spans="1:13" s="125" customFormat="1" ht="13.5" customHeight="1">
      <c r="A16" s="132" t="s">
        <v>60</v>
      </c>
      <c r="B16" s="127">
        <v>1257</v>
      </c>
      <c r="C16" s="133">
        <v>15</v>
      </c>
      <c r="D16" s="133">
        <v>16</v>
      </c>
      <c r="E16" s="133">
        <v>10</v>
      </c>
      <c r="F16" s="134">
        <f t="shared" si="0"/>
        <v>127.28719172633254</v>
      </c>
      <c r="K16" s="130"/>
      <c r="L16" s="131"/>
      <c r="M16" s="131"/>
    </row>
    <row r="17" spans="1:13" s="125" customFormat="1" ht="13.5" customHeight="1">
      <c r="A17" s="132" t="s">
        <v>61</v>
      </c>
      <c r="B17" s="127">
        <v>1438</v>
      </c>
      <c r="C17" s="133">
        <v>20</v>
      </c>
      <c r="D17" s="133">
        <v>28</v>
      </c>
      <c r="E17" s="133">
        <v>9</v>
      </c>
      <c r="F17" s="134">
        <f t="shared" si="0"/>
        <v>194.71488178025035</v>
      </c>
      <c r="K17" s="130"/>
      <c r="L17" s="131"/>
      <c r="M17" s="131"/>
    </row>
    <row r="18" spans="1:13" s="125" customFormat="1" ht="13.5" customHeight="1">
      <c r="A18" s="132" t="s">
        <v>62</v>
      </c>
      <c r="B18" s="127">
        <v>1528</v>
      </c>
      <c r="C18" s="133">
        <v>43</v>
      </c>
      <c r="D18" s="133">
        <v>40</v>
      </c>
      <c r="E18" s="133">
        <v>22</v>
      </c>
      <c r="F18" s="134">
        <f t="shared" si="0"/>
        <v>261.78010471204186</v>
      </c>
      <c r="K18" s="130"/>
      <c r="L18" s="131"/>
      <c r="M18" s="131"/>
    </row>
    <row r="19" spans="1:13" s="125" customFormat="1" ht="13.5" customHeight="1">
      <c r="A19" s="132" t="s">
        <v>63</v>
      </c>
      <c r="B19" s="127">
        <v>3767</v>
      </c>
      <c r="C19" s="133">
        <v>72</v>
      </c>
      <c r="D19" s="133">
        <v>74</v>
      </c>
      <c r="E19" s="133">
        <v>52</v>
      </c>
      <c r="F19" s="134">
        <f t="shared" si="0"/>
        <v>196.44279267321474</v>
      </c>
      <c r="K19" s="130"/>
      <c r="L19" s="131"/>
      <c r="M19" s="131"/>
    </row>
    <row r="20" spans="1:13" s="125" customFormat="1" ht="13.5" customHeight="1">
      <c r="A20" s="132" t="s">
        <v>64</v>
      </c>
      <c r="B20" s="127">
        <v>9506</v>
      </c>
      <c r="C20" s="133">
        <v>216</v>
      </c>
      <c r="D20" s="133">
        <v>164</v>
      </c>
      <c r="E20" s="133">
        <v>89</v>
      </c>
      <c r="F20" s="134">
        <f t="shared" si="0"/>
        <v>172.52261729434042</v>
      </c>
      <c r="K20" s="130"/>
      <c r="L20" s="131"/>
      <c r="M20" s="131"/>
    </row>
    <row r="21" spans="1:13" s="125" customFormat="1" ht="13.5" customHeight="1">
      <c r="A21" s="132" t="s">
        <v>65</v>
      </c>
      <c r="B21" s="127">
        <v>1947</v>
      </c>
      <c r="C21" s="133">
        <v>13</v>
      </c>
      <c r="D21" s="133">
        <v>11</v>
      </c>
      <c r="E21" s="133">
        <v>8</v>
      </c>
      <c r="F21" s="134">
        <f t="shared" si="0"/>
        <v>56.497175141242934</v>
      </c>
      <c r="K21" s="130"/>
      <c r="L21" s="131"/>
      <c r="M21" s="131"/>
    </row>
    <row r="22" spans="1:13" ht="13.5" customHeight="1">
      <c r="A22" s="135" t="s">
        <v>67</v>
      </c>
      <c r="B22" s="135">
        <f>SUM(B7:B21)</f>
        <v>29733</v>
      </c>
      <c r="C22" s="135">
        <v>612</v>
      </c>
      <c r="D22" s="135">
        <f>SUM(D7:D21)</f>
        <v>559</v>
      </c>
      <c r="E22" s="135">
        <f>SUM(E7:E21)</f>
        <v>308</v>
      </c>
      <c r="F22" s="135">
        <f>D22/B22*10000</f>
        <v>188.00659200215247</v>
      </c>
    </row>
    <row r="23" spans="1:13" ht="13.5" customHeight="1"/>
    <row r="32" spans="1:13">
      <c r="B32" s="137"/>
      <c r="C32" s="137"/>
    </row>
    <row r="33" spans="2:3">
      <c r="B33" s="137"/>
      <c r="C33" s="137"/>
    </row>
    <row r="34" spans="2:3">
      <c r="B34" s="137"/>
      <c r="C34" s="137"/>
    </row>
    <row r="35" spans="2:3">
      <c r="B35" s="137"/>
      <c r="C35" s="137"/>
    </row>
    <row r="36" spans="2:3">
      <c r="B36" s="137"/>
      <c r="C36" s="137"/>
    </row>
    <row r="37" spans="2:3">
      <c r="B37" s="137"/>
      <c r="C37" s="137"/>
    </row>
    <row r="38" spans="2:3">
      <c r="B38" s="137"/>
      <c r="C38" s="137"/>
    </row>
    <row r="39" spans="2:3">
      <c r="B39" s="137"/>
      <c r="C39" s="137"/>
    </row>
    <row r="40" spans="2:3">
      <c r="B40" s="137"/>
      <c r="C40" s="137"/>
    </row>
    <row r="41" spans="2:3">
      <c r="B41" s="137"/>
      <c r="C41" s="137"/>
    </row>
    <row r="42" spans="2:3">
      <c r="B42" s="137"/>
      <c r="C42" s="137"/>
    </row>
    <row r="43" spans="2:3">
      <c r="B43" s="137"/>
      <c r="C43" s="137"/>
    </row>
    <row r="44" spans="2:3">
      <c r="B44" s="137"/>
      <c r="C44" s="137"/>
    </row>
    <row r="45" spans="2:3">
      <c r="B45" s="137"/>
      <c r="C45" s="137"/>
    </row>
    <row r="46" spans="2:3">
      <c r="B46" s="137"/>
      <c r="C46" s="137"/>
    </row>
    <row r="47" spans="2:3">
      <c r="B47" s="137"/>
      <c r="C47" s="137"/>
    </row>
    <row r="48" spans="2:3">
      <c r="B48" s="137"/>
      <c r="C48" s="137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31" workbookViewId="0">
      <selection activeCell="F39" sqref="F39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138" t="s">
        <v>122</v>
      </c>
      <c r="B37" s="138"/>
      <c r="C37" s="138"/>
    </row>
    <row r="38" spans="1:3" ht="12.75" customHeight="1">
      <c r="A38" s="51" t="s">
        <v>123</v>
      </c>
      <c r="B38" s="51"/>
      <c r="C38" s="51"/>
    </row>
    <row r="39" spans="1:3" ht="49.5" customHeight="1">
      <c r="A39" s="46" t="s">
        <v>124</v>
      </c>
      <c r="B39" s="139" t="s">
        <v>125</v>
      </c>
      <c r="C39" s="139" t="s">
        <v>126</v>
      </c>
    </row>
    <row r="40" spans="1:3" ht="13.5" customHeight="1">
      <c r="A40" s="140" t="s">
        <v>127</v>
      </c>
      <c r="B40" s="141">
        <v>242</v>
      </c>
      <c r="C40" s="46">
        <f>B40/B61*100</f>
        <v>30.906768837803323</v>
      </c>
    </row>
    <row r="41" spans="1:3" ht="13.5" customHeight="1">
      <c r="A41" s="140" t="s">
        <v>128</v>
      </c>
      <c r="B41" s="141">
        <v>5</v>
      </c>
      <c r="C41" s="46">
        <f>B41/B61*100</f>
        <v>0.63856960408684549</v>
      </c>
    </row>
    <row r="42" spans="1:3" ht="13.5" customHeight="1">
      <c r="A42" s="140" t="s">
        <v>129</v>
      </c>
      <c r="B42" s="141">
        <v>282</v>
      </c>
      <c r="C42" s="46">
        <f>B42/$B$61*100</f>
        <v>36.015325670498086</v>
      </c>
    </row>
    <row r="43" spans="1:3" ht="13.5" customHeight="1">
      <c r="A43" s="140" t="s">
        <v>130</v>
      </c>
      <c r="B43" s="141">
        <v>1</v>
      </c>
      <c r="C43" s="46">
        <f>B43/$B$61*100</f>
        <v>0.1277139208173691</v>
      </c>
    </row>
    <row r="44" spans="1:3" ht="13.5" customHeight="1">
      <c r="A44" s="140" t="s">
        <v>131</v>
      </c>
      <c r="B44" s="141">
        <v>5</v>
      </c>
      <c r="C44" s="46">
        <f>B44/$B$61*100</f>
        <v>0.63856960408684549</v>
      </c>
    </row>
    <row r="45" spans="1:3" ht="12" customHeight="1">
      <c r="A45" s="140" t="s">
        <v>132</v>
      </c>
      <c r="B45" s="141">
        <v>16</v>
      </c>
      <c r="C45" s="46">
        <f t="shared" ref="C45:C60" si="0">B45/$B$61*100</f>
        <v>2.0434227330779056</v>
      </c>
    </row>
    <row r="46" spans="1:3" ht="13.5" customHeight="1">
      <c r="A46" s="140" t="s">
        <v>133</v>
      </c>
      <c r="B46" s="141">
        <v>41</v>
      </c>
      <c r="C46" s="46">
        <f t="shared" si="0"/>
        <v>5.2362707535121329</v>
      </c>
    </row>
    <row r="47" spans="1:3" ht="13.5" customHeight="1">
      <c r="A47" s="140" t="s">
        <v>134</v>
      </c>
      <c r="B47" s="141">
        <v>2</v>
      </c>
      <c r="C47" s="46">
        <f t="shared" si="0"/>
        <v>0.2554278416347382</v>
      </c>
    </row>
    <row r="48" spans="1:3" ht="13.5" customHeight="1">
      <c r="A48" s="140" t="s">
        <v>135</v>
      </c>
      <c r="B48" s="141">
        <v>44</v>
      </c>
      <c r="C48" s="46">
        <f t="shared" si="0"/>
        <v>5.6194125159642399</v>
      </c>
    </row>
    <row r="49" spans="1:3" ht="13.5" customHeight="1">
      <c r="A49" s="140" t="s">
        <v>136</v>
      </c>
      <c r="B49" s="141">
        <v>1</v>
      </c>
      <c r="C49" s="46">
        <f t="shared" si="0"/>
        <v>0.1277139208173691</v>
      </c>
    </row>
    <row r="50" spans="1:3" ht="13.5" customHeight="1">
      <c r="A50" s="140" t="s">
        <v>137</v>
      </c>
      <c r="B50" s="141">
        <v>9</v>
      </c>
      <c r="C50" s="46">
        <f t="shared" si="0"/>
        <v>1.1494252873563218</v>
      </c>
    </row>
    <row r="51" spans="1:3" ht="13.5" hidden="1" customHeight="1">
      <c r="A51" s="140" t="s">
        <v>138</v>
      </c>
      <c r="B51" s="141">
        <v>0</v>
      </c>
      <c r="C51" s="46">
        <f t="shared" si="0"/>
        <v>0</v>
      </c>
    </row>
    <row r="52" spans="1:3" ht="14.25" customHeight="1">
      <c r="A52" s="140" t="s">
        <v>139</v>
      </c>
      <c r="B52" s="141">
        <v>0</v>
      </c>
      <c r="C52" s="46">
        <f t="shared" si="0"/>
        <v>0</v>
      </c>
    </row>
    <row r="53" spans="1:3" ht="15" customHeight="1">
      <c r="A53" s="140" t="s">
        <v>140</v>
      </c>
      <c r="B53" s="141">
        <v>6</v>
      </c>
      <c r="C53" s="46">
        <f t="shared" si="0"/>
        <v>0.76628352490421447</v>
      </c>
    </row>
    <row r="54" spans="1:3" ht="15" customHeight="1">
      <c r="A54" s="140" t="s">
        <v>141</v>
      </c>
      <c r="B54" s="141">
        <v>10</v>
      </c>
      <c r="C54" s="46">
        <f t="shared" si="0"/>
        <v>1.277139208173691</v>
      </c>
    </row>
    <row r="55" spans="1:3" ht="13.5" customHeight="1">
      <c r="A55" s="140" t="s">
        <v>142</v>
      </c>
      <c r="B55" s="141">
        <v>32</v>
      </c>
      <c r="C55" s="46">
        <f t="shared" si="0"/>
        <v>4.0868454661558111</v>
      </c>
    </row>
    <row r="56" spans="1:3" ht="15" customHeight="1">
      <c r="A56" s="140" t="s">
        <v>143</v>
      </c>
      <c r="B56" s="141">
        <v>4</v>
      </c>
      <c r="C56" s="46">
        <f t="shared" si="0"/>
        <v>0.51085568326947639</v>
      </c>
    </row>
    <row r="57" spans="1:3" ht="13.5" customHeight="1">
      <c r="A57" s="140" t="s">
        <v>144</v>
      </c>
      <c r="B57" s="141">
        <v>3</v>
      </c>
      <c r="C57" s="46">
        <f t="shared" si="0"/>
        <v>0.38314176245210724</v>
      </c>
    </row>
    <row r="58" spans="1:3" ht="13.5" customHeight="1">
      <c r="A58" s="140" t="s">
        <v>145</v>
      </c>
      <c r="B58" s="141">
        <v>55</v>
      </c>
      <c r="C58" s="46">
        <f t="shared" si="0"/>
        <v>7.0242656449553005</v>
      </c>
    </row>
    <row r="59" spans="1:3" ht="13.5" customHeight="1">
      <c r="A59" s="140" t="s">
        <v>146</v>
      </c>
      <c r="B59" s="141">
        <v>25</v>
      </c>
      <c r="C59" s="46">
        <f t="shared" si="0"/>
        <v>3.1928480204342273</v>
      </c>
    </row>
    <row r="60" spans="1:3" ht="12" customHeight="1">
      <c r="A60" s="140" t="s">
        <v>147</v>
      </c>
      <c r="B60" s="141">
        <v>0</v>
      </c>
      <c r="C60" s="46">
        <f t="shared" si="0"/>
        <v>0</v>
      </c>
    </row>
    <row r="61" spans="1:3" ht="13.5" customHeight="1">
      <c r="A61" s="139" t="s">
        <v>148</v>
      </c>
      <c r="B61" s="141">
        <f>SUM(B40:B60)</f>
        <v>783</v>
      </c>
      <c r="C61" s="46">
        <f>SUM(C40:C60)</f>
        <v>100.00000000000001</v>
      </c>
    </row>
  </sheetData>
  <mergeCells count="1">
    <mergeCell ref="A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Y93"/>
  <sheetViews>
    <sheetView workbookViewId="0">
      <selection activeCell="R2" sqref="R2"/>
    </sheetView>
  </sheetViews>
  <sheetFormatPr defaultRowHeight="11.25"/>
  <cols>
    <col min="1" max="9" width="9.140625" style="142"/>
    <col min="10" max="10" width="4.85546875" style="142" customWidth="1"/>
    <col min="11" max="11" width="6.7109375" style="142" customWidth="1"/>
    <col min="12" max="12" width="31.42578125" style="142" customWidth="1"/>
    <col min="13" max="13" width="9" style="142" customWidth="1"/>
    <col min="14" max="14" width="7.7109375" style="142" customWidth="1"/>
    <col min="15" max="265" width="9.140625" style="142"/>
    <col min="266" max="266" width="4.85546875" style="142" customWidth="1"/>
    <col min="267" max="267" width="6.7109375" style="142" customWidth="1"/>
    <col min="268" max="268" width="31.42578125" style="142" customWidth="1"/>
    <col min="269" max="269" width="9" style="142" customWidth="1"/>
    <col min="270" max="270" width="7.7109375" style="142" customWidth="1"/>
    <col min="271" max="521" width="9.140625" style="142"/>
    <col min="522" max="522" width="4.85546875" style="142" customWidth="1"/>
    <col min="523" max="523" width="6.7109375" style="142" customWidth="1"/>
    <col min="524" max="524" width="31.42578125" style="142" customWidth="1"/>
    <col min="525" max="525" width="9" style="142" customWidth="1"/>
    <col min="526" max="526" width="7.7109375" style="142" customWidth="1"/>
    <col min="527" max="777" width="9.140625" style="142"/>
    <col min="778" max="778" width="4.85546875" style="142" customWidth="1"/>
    <col min="779" max="779" width="6.7109375" style="142" customWidth="1"/>
    <col min="780" max="780" width="31.42578125" style="142" customWidth="1"/>
    <col min="781" max="781" width="9" style="142" customWidth="1"/>
    <col min="782" max="782" width="7.7109375" style="142" customWidth="1"/>
    <col min="783" max="1033" width="9.140625" style="142"/>
    <col min="1034" max="1034" width="4.85546875" style="142" customWidth="1"/>
    <col min="1035" max="1035" width="6.7109375" style="142" customWidth="1"/>
    <col min="1036" max="1036" width="31.42578125" style="142" customWidth="1"/>
    <col min="1037" max="1037" width="9" style="142" customWidth="1"/>
    <col min="1038" max="1038" width="7.7109375" style="142" customWidth="1"/>
    <col min="1039" max="1289" width="9.140625" style="142"/>
    <col min="1290" max="1290" width="4.85546875" style="142" customWidth="1"/>
    <col min="1291" max="1291" width="6.7109375" style="142" customWidth="1"/>
    <col min="1292" max="1292" width="31.42578125" style="142" customWidth="1"/>
    <col min="1293" max="1293" width="9" style="142" customWidth="1"/>
    <col min="1294" max="1294" width="7.7109375" style="142" customWidth="1"/>
    <col min="1295" max="1545" width="9.140625" style="142"/>
    <col min="1546" max="1546" width="4.85546875" style="142" customWidth="1"/>
    <col min="1547" max="1547" width="6.7109375" style="142" customWidth="1"/>
    <col min="1548" max="1548" width="31.42578125" style="142" customWidth="1"/>
    <col min="1549" max="1549" width="9" style="142" customWidth="1"/>
    <col min="1550" max="1550" width="7.7109375" style="142" customWidth="1"/>
    <col min="1551" max="1801" width="9.140625" style="142"/>
    <col min="1802" max="1802" width="4.85546875" style="142" customWidth="1"/>
    <col min="1803" max="1803" width="6.7109375" style="142" customWidth="1"/>
    <col min="1804" max="1804" width="31.42578125" style="142" customWidth="1"/>
    <col min="1805" max="1805" width="9" style="142" customWidth="1"/>
    <col min="1806" max="1806" width="7.7109375" style="142" customWidth="1"/>
    <col min="1807" max="2057" width="9.140625" style="142"/>
    <col min="2058" max="2058" width="4.85546875" style="142" customWidth="1"/>
    <col min="2059" max="2059" width="6.7109375" style="142" customWidth="1"/>
    <col min="2060" max="2060" width="31.42578125" style="142" customWidth="1"/>
    <col min="2061" max="2061" width="9" style="142" customWidth="1"/>
    <col min="2062" max="2062" width="7.7109375" style="142" customWidth="1"/>
    <col min="2063" max="2313" width="9.140625" style="142"/>
    <col min="2314" max="2314" width="4.85546875" style="142" customWidth="1"/>
    <col min="2315" max="2315" width="6.7109375" style="142" customWidth="1"/>
    <col min="2316" max="2316" width="31.42578125" style="142" customWidth="1"/>
    <col min="2317" max="2317" width="9" style="142" customWidth="1"/>
    <col min="2318" max="2318" width="7.7109375" style="142" customWidth="1"/>
    <col min="2319" max="2569" width="9.140625" style="142"/>
    <col min="2570" max="2570" width="4.85546875" style="142" customWidth="1"/>
    <col min="2571" max="2571" width="6.7109375" style="142" customWidth="1"/>
    <col min="2572" max="2572" width="31.42578125" style="142" customWidth="1"/>
    <col min="2573" max="2573" width="9" style="142" customWidth="1"/>
    <col min="2574" max="2574" width="7.7109375" style="142" customWidth="1"/>
    <col min="2575" max="2825" width="9.140625" style="142"/>
    <col min="2826" max="2826" width="4.85546875" style="142" customWidth="1"/>
    <col min="2827" max="2827" width="6.7109375" style="142" customWidth="1"/>
    <col min="2828" max="2828" width="31.42578125" style="142" customWidth="1"/>
    <col min="2829" max="2829" width="9" style="142" customWidth="1"/>
    <col min="2830" max="2830" width="7.7109375" style="142" customWidth="1"/>
    <col min="2831" max="3081" width="9.140625" style="142"/>
    <col min="3082" max="3082" width="4.85546875" style="142" customWidth="1"/>
    <col min="3083" max="3083" width="6.7109375" style="142" customWidth="1"/>
    <col min="3084" max="3084" width="31.42578125" style="142" customWidth="1"/>
    <col min="3085" max="3085" width="9" style="142" customWidth="1"/>
    <col min="3086" max="3086" width="7.7109375" style="142" customWidth="1"/>
    <col min="3087" max="3337" width="9.140625" style="142"/>
    <col min="3338" max="3338" width="4.85546875" style="142" customWidth="1"/>
    <col min="3339" max="3339" width="6.7109375" style="142" customWidth="1"/>
    <col min="3340" max="3340" width="31.42578125" style="142" customWidth="1"/>
    <col min="3341" max="3341" width="9" style="142" customWidth="1"/>
    <col min="3342" max="3342" width="7.7109375" style="142" customWidth="1"/>
    <col min="3343" max="3593" width="9.140625" style="142"/>
    <col min="3594" max="3594" width="4.85546875" style="142" customWidth="1"/>
    <col min="3595" max="3595" width="6.7109375" style="142" customWidth="1"/>
    <col min="3596" max="3596" width="31.42578125" style="142" customWidth="1"/>
    <col min="3597" max="3597" width="9" style="142" customWidth="1"/>
    <col min="3598" max="3598" width="7.7109375" style="142" customWidth="1"/>
    <col min="3599" max="3849" width="9.140625" style="142"/>
    <col min="3850" max="3850" width="4.85546875" style="142" customWidth="1"/>
    <col min="3851" max="3851" width="6.7109375" style="142" customWidth="1"/>
    <col min="3852" max="3852" width="31.42578125" style="142" customWidth="1"/>
    <col min="3853" max="3853" width="9" style="142" customWidth="1"/>
    <col min="3854" max="3854" width="7.7109375" style="142" customWidth="1"/>
    <col min="3855" max="4105" width="9.140625" style="142"/>
    <col min="4106" max="4106" width="4.85546875" style="142" customWidth="1"/>
    <col min="4107" max="4107" width="6.7109375" style="142" customWidth="1"/>
    <col min="4108" max="4108" width="31.42578125" style="142" customWidth="1"/>
    <col min="4109" max="4109" width="9" style="142" customWidth="1"/>
    <col min="4110" max="4110" width="7.7109375" style="142" customWidth="1"/>
    <col min="4111" max="4361" width="9.140625" style="142"/>
    <col min="4362" max="4362" width="4.85546875" style="142" customWidth="1"/>
    <col min="4363" max="4363" width="6.7109375" style="142" customWidth="1"/>
    <col min="4364" max="4364" width="31.42578125" style="142" customWidth="1"/>
    <col min="4365" max="4365" width="9" style="142" customWidth="1"/>
    <col min="4366" max="4366" width="7.7109375" style="142" customWidth="1"/>
    <col min="4367" max="4617" width="9.140625" style="142"/>
    <col min="4618" max="4618" width="4.85546875" style="142" customWidth="1"/>
    <col min="4619" max="4619" width="6.7109375" style="142" customWidth="1"/>
    <col min="4620" max="4620" width="31.42578125" style="142" customWidth="1"/>
    <col min="4621" max="4621" width="9" style="142" customWidth="1"/>
    <col min="4622" max="4622" width="7.7109375" style="142" customWidth="1"/>
    <col min="4623" max="4873" width="9.140625" style="142"/>
    <col min="4874" max="4874" width="4.85546875" style="142" customWidth="1"/>
    <col min="4875" max="4875" width="6.7109375" style="142" customWidth="1"/>
    <col min="4876" max="4876" width="31.42578125" style="142" customWidth="1"/>
    <col min="4877" max="4877" width="9" style="142" customWidth="1"/>
    <col min="4878" max="4878" width="7.7109375" style="142" customWidth="1"/>
    <col min="4879" max="5129" width="9.140625" style="142"/>
    <col min="5130" max="5130" width="4.85546875" style="142" customWidth="1"/>
    <col min="5131" max="5131" width="6.7109375" style="142" customWidth="1"/>
    <col min="5132" max="5132" width="31.42578125" style="142" customWidth="1"/>
    <col min="5133" max="5133" width="9" style="142" customWidth="1"/>
    <col min="5134" max="5134" width="7.7109375" style="142" customWidth="1"/>
    <col min="5135" max="5385" width="9.140625" style="142"/>
    <col min="5386" max="5386" width="4.85546875" style="142" customWidth="1"/>
    <col min="5387" max="5387" width="6.7109375" style="142" customWidth="1"/>
    <col min="5388" max="5388" width="31.42578125" style="142" customWidth="1"/>
    <col min="5389" max="5389" width="9" style="142" customWidth="1"/>
    <col min="5390" max="5390" width="7.7109375" style="142" customWidth="1"/>
    <col min="5391" max="5641" width="9.140625" style="142"/>
    <col min="5642" max="5642" width="4.85546875" style="142" customWidth="1"/>
    <col min="5643" max="5643" width="6.7109375" style="142" customWidth="1"/>
    <col min="5644" max="5644" width="31.42578125" style="142" customWidth="1"/>
    <col min="5645" max="5645" width="9" style="142" customWidth="1"/>
    <col min="5646" max="5646" width="7.7109375" style="142" customWidth="1"/>
    <col min="5647" max="5897" width="9.140625" style="142"/>
    <col min="5898" max="5898" width="4.85546875" style="142" customWidth="1"/>
    <col min="5899" max="5899" width="6.7109375" style="142" customWidth="1"/>
    <col min="5900" max="5900" width="31.42578125" style="142" customWidth="1"/>
    <col min="5901" max="5901" width="9" style="142" customWidth="1"/>
    <col min="5902" max="5902" width="7.7109375" style="142" customWidth="1"/>
    <col min="5903" max="6153" width="9.140625" style="142"/>
    <col min="6154" max="6154" width="4.85546875" style="142" customWidth="1"/>
    <col min="6155" max="6155" width="6.7109375" style="142" customWidth="1"/>
    <col min="6156" max="6156" width="31.42578125" style="142" customWidth="1"/>
    <col min="6157" max="6157" width="9" style="142" customWidth="1"/>
    <col min="6158" max="6158" width="7.7109375" style="142" customWidth="1"/>
    <col min="6159" max="6409" width="9.140625" style="142"/>
    <col min="6410" max="6410" width="4.85546875" style="142" customWidth="1"/>
    <col min="6411" max="6411" width="6.7109375" style="142" customWidth="1"/>
    <col min="6412" max="6412" width="31.42578125" style="142" customWidth="1"/>
    <col min="6413" max="6413" width="9" style="142" customWidth="1"/>
    <col min="6414" max="6414" width="7.7109375" style="142" customWidth="1"/>
    <col min="6415" max="6665" width="9.140625" style="142"/>
    <col min="6666" max="6666" width="4.85546875" style="142" customWidth="1"/>
    <col min="6667" max="6667" width="6.7109375" style="142" customWidth="1"/>
    <col min="6668" max="6668" width="31.42578125" style="142" customWidth="1"/>
    <col min="6669" max="6669" width="9" style="142" customWidth="1"/>
    <col min="6670" max="6670" width="7.7109375" style="142" customWidth="1"/>
    <col min="6671" max="6921" width="9.140625" style="142"/>
    <col min="6922" max="6922" width="4.85546875" style="142" customWidth="1"/>
    <col min="6923" max="6923" width="6.7109375" style="142" customWidth="1"/>
    <col min="6924" max="6924" width="31.42578125" style="142" customWidth="1"/>
    <col min="6925" max="6925" width="9" style="142" customWidth="1"/>
    <col min="6926" max="6926" width="7.7109375" style="142" customWidth="1"/>
    <col min="6927" max="7177" width="9.140625" style="142"/>
    <col min="7178" max="7178" width="4.85546875" style="142" customWidth="1"/>
    <col min="7179" max="7179" width="6.7109375" style="142" customWidth="1"/>
    <col min="7180" max="7180" width="31.42578125" style="142" customWidth="1"/>
    <col min="7181" max="7181" width="9" style="142" customWidth="1"/>
    <col min="7182" max="7182" width="7.7109375" style="142" customWidth="1"/>
    <col min="7183" max="7433" width="9.140625" style="142"/>
    <col min="7434" max="7434" width="4.85546875" style="142" customWidth="1"/>
    <col min="7435" max="7435" width="6.7109375" style="142" customWidth="1"/>
    <col min="7436" max="7436" width="31.42578125" style="142" customWidth="1"/>
    <col min="7437" max="7437" width="9" style="142" customWidth="1"/>
    <col min="7438" max="7438" width="7.7109375" style="142" customWidth="1"/>
    <col min="7439" max="7689" width="9.140625" style="142"/>
    <col min="7690" max="7690" width="4.85546875" style="142" customWidth="1"/>
    <col min="7691" max="7691" width="6.7109375" style="142" customWidth="1"/>
    <col min="7692" max="7692" width="31.42578125" style="142" customWidth="1"/>
    <col min="7693" max="7693" width="9" style="142" customWidth="1"/>
    <col min="7694" max="7694" width="7.7109375" style="142" customWidth="1"/>
    <col min="7695" max="7945" width="9.140625" style="142"/>
    <col min="7946" max="7946" width="4.85546875" style="142" customWidth="1"/>
    <col min="7947" max="7947" width="6.7109375" style="142" customWidth="1"/>
    <col min="7948" max="7948" width="31.42578125" style="142" customWidth="1"/>
    <col min="7949" max="7949" width="9" style="142" customWidth="1"/>
    <col min="7950" max="7950" width="7.7109375" style="142" customWidth="1"/>
    <col min="7951" max="8201" width="9.140625" style="142"/>
    <col min="8202" max="8202" width="4.85546875" style="142" customWidth="1"/>
    <col min="8203" max="8203" width="6.7109375" style="142" customWidth="1"/>
    <col min="8204" max="8204" width="31.42578125" style="142" customWidth="1"/>
    <col min="8205" max="8205" width="9" style="142" customWidth="1"/>
    <col min="8206" max="8206" width="7.7109375" style="142" customWidth="1"/>
    <col min="8207" max="8457" width="9.140625" style="142"/>
    <col min="8458" max="8458" width="4.85546875" style="142" customWidth="1"/>
    <col min="8459" max="8459" width="6.7109375" style="142" customWidth="1"/>
    <col min="8460" max="8460" width="31.42578125" style="142" customWidth="1"/>
    <col min="8461" max="8461" width="9" style="142" customWidth="1"/>
    <col min="8462" max="8462" width="7.7109375" style="142" customWidth="1"/>
    <col min="8463" max="8713" width="9.140625" style="142"/>
    <col min="8714" max="8714" width="4.85546875" style="142" customWidth="1"/>
    <col min="8715" max="8715" width="6.7109375" style="142" customWidth="1"/>
    <col min="8716" max="8716" width="31.42578125" style="142" customWidth="1"/>
    <col min="8717" max="8717" width="9" style="142" customWidth="1"/>
    <col min="8718" max="8718" width="7.7109375" style="142" customWidth="1"/>
    <col min="8719" max="8969" width="9.140625" style="142"/>
    <col min="8970" max="8970" width="4.85546875" style="142" customWidth="1"/>
    <col min="8971" max="8971" width="6.7109375" style="142" customWidth="1"/>
    <col min="8972" max="8972" width="31.42578125" style="142" customWidth="1"/>
    <col min="8973" max="8973" width="9" style="142" customWidth="1"/>
    <col min="8974" max="8974" width="7.7109375" style="142" customWidth="1"/>
    <col min="8975" max="9225" width="9.140625" style="142"/>
    <col min="9226" max="9226" width="4.85546875" style="142" customWidth="1"/>
    <col min="9227" max="9227" width="6.7109375" style="142" customWidth="1"/>
    <col min="9228" max="9228" width="31.42578125" style="142" customWidth="1"/>
    <col min="9229" max="9229" width="9" style="142" customWidth="1"/>
    <col min="9230" max="9230" width="7.7109375" style="142" customWidth="1"/>
    <col min="9231" max="9481" width="9.140625" style="142"/>
    <col min="9482" max="9482" width="4.85546875" style="142" customWidth="1"/>
    <col min="9483" max="9483" width="6.7109375" style="142" customWidth="1"/>
    <col min="9484" max="9484" width="31.42578125" style="142" customWidth="1"/>
    <col min="9485" max="9485" width="9" style="142" customWidth="1"/>
    <col min="9486" max="9486" width="7.7109375" style="142" customWidth="1"/>
    <col min="9487" max="9737" width="9.140625" style="142"/>
    <col min="9738" max="9738" width="4.85546875" style="142" customWidth="1"/>
    <col min="9739" max="9739" width="6.7109375" style="142" customWidth="1"/>
    <col min="9740" max="9740" width="31.42578125" style="142" customWidth="1"/>
    <col min="9741" max="9741" width="9" style="142" customWidth="1"/>
    <col min="9742" max="9742" width="7.7109375" style="142" customWidth="1"/>
    <col min="9743" max="9993" width="9.140625" style="142"/>
    <col min="9994" max="9994" width="4.85546875" style="142" customWidth="1"/>
    <col min="9995" max="9995" width="6.7109375" style="142" customWidth="1"/>
    <col min="9996" max="9996" width="31.42578125" style="142" customWidth="1"/>
    <col min="9997" max="9997" width="9" style="142" customWidth="1"/>
    <col min="9998" max="9998" width="7.7109375" style="142" customWidth="1"/>
    <col min="9999" max="10249" width="9.140625" style="142"/>
    <col min="10250" max="10250" width="4.85546875" style="142" customWidth="1"/>
    <col min="10251" max="10251" width="6.7109375" style="142" customWidth="1"/>
    <col min="10252" max="10252" width="31.42578125" style="142" customWidth="1"/>
    <col min="10253" max="10253" width="9" style="142" customWidth="1"/>
    <col min="10254" max="10254" width="7.7109375" style="142" customWidth="1"/>
    <col min="10255" max="10505" width="9.140625" style="142"/>
    <col min="10506" max="10506" width="4.85546875" style="142" customWidth="1"/>
    <col min="10507" max="10507" width="6.7109375" style="142" customWidth="1"/>
    <col min="10508" max="10508" width="31.42578125" style="142" customWidth="1"/>
    <col min="10509" max="10509" width="9" style="142" customWidth="1"/>
    <col min="10510" max="10510" width="7.7109375" style="142" customWidth="1"/>
    <col min="10511" max="10761" width="9.140625" style="142"/>
    <col min="10762" max="10762" width="4.85546875" style="142" customWidth="1"/>
    <col min="10763" max="10763" width="6.7109375" style="142" customWidth="1"/>
    <col min="10764" max="10764" width="31.42578125" style="142" customWidth="1"/>
    <col min="10765" max="10765" width="9" style="142" customWidth="1"/>
    <col min="10766" max="10766" width="7.7109375" style="142" customWidth="1"/>
    <col min="10767" max="11017" width="9.140625" style="142"/>
    <col min="11018" max="11018" width="4.85546875" style="142" customWidth="1"/>
    <col min="11019" max="11019" width="6.7109375" style="142" customWidth="1"/>
    <col min="11020" max="11020" width="31.42578125" style="142" customWidth="1"/>
    <col min="11021" max="11021" width="9" style="142" customWidth="1"/>
    <col min="11022" max="11022" width="7.7109375" style="142" customWidth="1"/>
    <col min="11023" max="11273" width="9.140625" style="142"/>
    <col min="11274" max="11274" width="4.85546875" style="142" customWidth="1"/>
    <col min="11275" max="11275" width="6.7109375" style="142" customWidth="1"/>
    <col min="11276" max="11276" width="31.42578125" style="142" customWidth="1"/>
    <col min="11277" max="11277" width="9" style="142" customWidth="1"/>
    <col min="11278" max="11278" width="7.7109375" style="142" customWidth="1"/>
    <col min="11279" max="11529" width="9.140625" style="142"/>
    <col min="11530" max="11530" width="4.85546875" style="142" customWidth="1"/>
    <col min="11531" max="11531" width="6.7109375" style="142" customWidth="1"/>
    <col min="11532" max="11532" width="31.42578125" style="142" customWidth="1"/>
    <col min="11533" max="11533" width="9" style="142" customWidth="1"/>
    <col min="11534" max="11534" width="7.7109375" style="142" customWidth="1"/>
    <col min="11535" max="11785" width="9.140625" style="142"/>
    <col min="11786" max="11786" width="4.85546875" style="142" customWidth="1"/>
    <col min="11787" max="11787" width="6.7109375" style="142" customWidth="1"/>
    <col min="11788" max="11788" width="31.42578125" style="142" customWidth="1"/>
    <col min="11789" max="11789" width="9" style="142" customWidth="1"/>
    <col min="11790" max="11790" width="7.7109375" style="142" customWidth="1"/>
    <col min="11791" max="12041" width="9.140625" style="142"/>
    <col min="12042" max="12042" width="4.85546875" style="142" customWidth="1"/>
    <col min="12043" max="12043" width="6.7109375" style="142" customWidth="1"/>
    <col min="12044" max="12044" width="31.42578125" style="142" customWidth="1"/>
    <col min="12045" max="12045" width="9" style="142" customWidth="1"/>
    <col min="12046" max="12046" width="7.7109375" style="142" customWidth="1"/>
    <col min="12047" max="12297" width="9.140625" style="142"/>
    <col min="12298" max="12298" width="4.85546875" style="142" customWidth="1"/>
    <col min="12299" max="12299" width="6.7109375" style="142" customWidth="1"/>
    <col min="12300" max="12300" width="31.42578125" style="142" customWidth="1"/>
    <col min="12301" max="12301" width="9" style="142" customWidth="1"/>
    <col min="12302" max="12302" width="7.7109375" style="142" customWidth="1"/>
    <col min="12303" max="12553" width="9.140625" style="142"/>
    <col min="12554" max="12554" width="4.85546875" style="142" customWidth="1"/>
    <col min="12555" max="12555" width="6.7109375" style="142" customWidth="1"/>
    <col min="12556" max="12556" width="31.42578125" style="142" customWidth="1"/>
    <col min="12557" max="12557" width="9" style="142" customWidth="1"/>
    <col min="12558" max="12558" width="7.7109375" style="142" customWidth="1"/>
    <col min="12559" max="12809" width="9.140625" style="142"/>
    <col min="12810" max="12810" width="4.85546875" style="142" customWidth="1"/>
    <col min="12811" max="12811" width="6.7109375" style="142" customWidth="1"/>
    <col min="12812" max="12812" width="31.42578125" style="142" customWidth="1"/>
    <col min="12813" max="12813" width="9" style="142" customWidth="1"/>
    <col min="12814" max="12814" width="7.7109375" style="142" customWidth="1"/>
    <col min="12815" max="13065" width="9.140625" style="142"/>
    <col min="13066" max="13066" width="4.85546875" style="142" customWidth="1"/>
    <col min="13067" max="13067" width="6.7109375" style="142" customWidth="1"/>
    <col min="13068" max="13068" width="31.42578125" style="142" customWidth="1"/>
    <col min="13069" max="13069" width="9" style="142" customWidth="1"/>
    <col min="13070" max="13070" width="7.7109375" style="142" customWidth="1"/>
    <col min="13071" max="13321" width="9.140625" style="142"/>
    <col min="13322" max="13322" width="4.85546875" style="142" customWidth="1"/>
    <col min="13323" max="13323" width="6.7109375" style="142" customWidth="1"/>
    <col min="13324" max="13324" width="31.42578125" style="142" customWidth="1"/>
    <col min="13325" max="13325" width="9" style="142" customWidth="1"/>
    <col min="13326" max="13326" width="7.7109375" style="142" customWidth="1"/>
    <col min="13327" max="13577" width="9.140625" style="142"/>
    <col min="13578" max="13578" width="4.85546875" style="142" customWidth="1"/>
    <col min="13579" max="13579" width="6.7109375" style="142" customWidth="1"/>
    <col min="13580" max="13580" width="31.42578125" style="142" customWidth="1"/>
    <col min="13581" max="13581" width="9" style="142" customWidth="1"/>
    <col min="13582" max="13582" width="7.7109375" style="142" customWidth="1"/>
    <col min="13583" max="13833" width="9.140625" style="142"/>
    <col min="13834" max="13834" width="4.85546875" style="142" customWidth="1"/>
    <col min="13835" max="13835" width="6.7109375" style="142" customWidth="1"/>
    <col min="13836" max="13836" width="31.42578125" style="142" customWidth="1"/>
    <col min="13837" max="13837" width="9" style="142" customWidth="1"/>
    <col min="13838" max="13838" width="7.7109375" style="142" customWidth="1"/>
    <col min="13839" max="14089" width="9.140625" style="142"/>
    <col min="14090" max="14090" width="4.85546875" style="142" customWidth="1"/>
    <col min="14091" max="14091" width="6.7109375" style="142" customWidth="1"/>
    <col min="14092" max="14092" width="31.42578125" style="142" customWidth="1"/>
    <col min="14093" max="14093" width="9" style="142" customWidth="1"/>
    <col min="14094" max="14094" width="7.7109375" style="142" customWidth="1"/>
    <col min="14095" max="14345" width="9.140625" style="142"/>
    <col min="14346" max="14346" width="4.85546875" style="142" customWidth="1"/>
    <col min="14347" max="14347" width="6.7109375" style="142" customWidth="1"/>
    <col min="14348" max="14348" width="31.42578125" style="142" customWidth="1"/>
    <col min="14349" max="14349" width="9" style="142" customWidth="1"/>
    <col min="14350" max="14350" width="7.7109375" style="142" customWidth="1"/>
    <col min="14351" max="14601" width="9.140625" style="142"/>
    <col min="14602" max="14602" width="4.85546875" style="142" customWidth="1"/>
    <col min="14603" max="14603" width="6.7109375" style="142" customWidth="1"/>
    <col min="14604" max="14604" width="31.42578125" style="142" customWidth="1"/>
    <col min="14605" max="14605" width="9" style="142" customWidth="1"/>
    <col min="14606" max="14606" width="7.7109375" style="142" customWidth="1"/>
    <col min="14607" max="14857" width="9.140625" style="142"/>
    <col min="14858" max="14858" width="4.85546875" style="142" customWidth="1"/>
    <col min="14859" max="14859" width="6.7109375" style="142" customWidth="1"/>
    <col min="14860" max="14860" width="31.42578125" style="142" customWidth="1"/>
    <col min="14861" max="14861" width="9" style="142" customWidth="1"/>
    <col min="14862" max="14862" width="7.7109375" style="142" customWidth="1"/>
    <col min="14863" max="15113" width="9.140625" style="142"/>
    <col min="15114" max="15114" width="4.85546875" style="142" customWidth="1"/>
    <col min="15115" max="15115" width="6.7109375" style="142" customWidth="1"/>
    <col min="15116" max="15116" width="31.42578125" style="142" customWidth="1"/>
    <col min="15117" max="15117" width="9" style="142" customWidth="1"/>
    <col min="15118" max="15118" width="7.7109375" style="142" customWidth="1"/>
    <col min="15119" max="15369" width="9.140625" style="142"/>
    <col min="15370" max="15370" width="4.85546875" style="142" customWidth="1"/>
    <col min="15371" max="15371" width="6.7109375" style="142" customWidth="1"/>
    <col min="15372" max="15372" width="31.42578125" style="142" customWidth="1"/>
    <col min="15373" max="15373" width="9" style="142" customWidth="1"/>
    <col min="15374" max="15374" width="7.7109375" style="142" customWidth="1"/>
    <col min="15375" max="15625" width="9.140625" style="142"/>
    <col min="15626" max="15626" width="4.85546875" style="142" customWidth="1"/>
    <col min="15627" max="15627" width="6.7109375" style="142" customWidth="1"/>
    <col min="15628" max="15628" width="31.42578125" style="142" customWidth="1"/>
    <col min="15629" max="15629" width="9" style="142" customWidth="1"/>
    <col min="15630" max="15630" width="7.7109375" style="142" customWidth="1"/>
    <col min="15631" max="15881" width="9.140625" style="142"/>
    <col min="15882" max="15882" width="4.85546875" style="142" customWidth="1"/>
    <col min="15883" max="15883" width="6.7109375" style="142" customWidth="1"/>
    <col min="15884" max="15884" width="31.42578125" style="142" customWidth="1"/>
    <col min="15885" max="15885" width="9" style="142" customWidth="1"/>
    <col min="15886" max="15886" width="7.7109375" style="142" customWidth="1"/>
    <col min="15887" max="16137" width="9.140625" style="142"/>
    <col min="16138" max="16138" width="4.85546875" style="142" customWidth="1"/>
    <col min="16139" max="16139" width="6.7109375" style="142" customWidth="1"/>
    <col min="16140" max="16140" width="31.42578125" style="142" customWidth="1"/>
    <col min="16141" max="16141" width="9" style="142" customWidth="1"/>
    <col min="16142" max="16142" width="7.7109375" style="142" customWidth="1"/>
    <col min="16143" max="16384" width="9.140625" style="142"/>
  </cols>
  <sheetData>
    <row r="1" spans="10:25">
      <c r="J1" s="143" t="s">
        <v>149</v>
      </c>
      <c r="K1" s="143"/>
      <c r="L1" s="143"/>
      <c r="M1" s="143"/>
      <c r="N1" s="143"/>
    </row>
    <row r="2" spans="10:25">
      <c r="M2" s="142" t="s">
        <v>150</v>
      </c>
    </row>
    <row r="3" spans="10:25" ht="15">
      <c r="J3" s="144" t="s">
        <v>151</v>
      </c>
      <c r="K3" s="145"/>
      <c r="L3" s="146"/>
      <c r="M3" s="147" t="s">
        <v>152</v>
      </c>
      <c r="N3" s="148"/>
      <c r="U3" s="149"/>
      <c r="V3" s="149"/>
      <c r="W3" s="150"/>
      <c r="X3" s="150"/>
      <c r="Y3" s="150"/>
    </row>
    <row r="4" spans="10:25" ht="22.5" customHeight="1">
      <c r="J4" s="151"/>
      <c r="K4" s="152"/>
      <c r="L4" s="153"/>
      <c r="M4" s="154" t="s">
        <v>153</v>
      </c>
      <c r="N4" s="154" t="s">
        <v>154</v>
      </c>
      <c r="U4" s="149"/>
      <c r="V4" s="149"/>
      <c r="W4" s="150"/>
      <c r="X4" s="150"/>
      <c r="Y4" s="150"/>
    </row>
    <row r="5" spans="10:25" ht="12">
      <c r="J5" s="147" t="s">
        <v>155</v>
      </c>
      <c r="K5" s="155"/>
      <c r="L5" s="155"/>
      <c r="M5" s="155"/>
      <c r="N5" s="148"/>
      <c r="U5" s="156"/>
      <c r="V5" s="156"/>
      <c r="W5" s="156"/>
      <c r="X5" s="157"/>
      <c r="Y5" s="157"/>
    </row>
    <row r="6" spans="10:25" ht="12">
      <c r="J6" s="158" t="s">
        <v>156</v>
      </c>
      <c r="K6" s="159" t="s">
        <v>157</v>
      </c>
      <c r="L6" s="160"/>
      <c r="M6" s="161">
        <v>1054</v>
      </c>
      <c r="N6" s="162">
        <v>1205</v>
      </c>
      <c r="P6" s="163"/>
      <c r="Q6" s="163"/>
      <c r="U6" s="164"/>
      <c r="V6" s="164"/>
      <c r="W6" s="164"/>
      <c r="X6" s="157"/>
      <c r="Y6" s="157"/>
    </row>
    <row r="7" spans="10:25" ht="15">
      <c r="J7" s="165"/>
      <c r="K7" s="159" t="s">
        <v>158</v>
      </c>
      <c r="L7" s="160"/>
      <c r="M7" s="166">
        <f>SUM(M8:M12)</f>
        <v>493</v>
      </c>
      <c r="N7" s="167">
        <f>SUM(N8:N12)</f>
        <v>131.4</v>
      </c>
      <c r="P7" s="168"/>
      <c r="Q7" s="169"/>
      <c r="U7" s="149"/>
      <c r="V7" s="149"/>
      <c r="W7" s="149"/>
      <c r="X7" s="149"/>
      <c r="Y7" s="149"/>
    </row>
    <row r="8" spans="10:25" ht="15">
      <c r="J8" s="165"/>
      <c r="K8" s="170" t="s">
        <v>159</v>
      </c>
      <c r="L8" s="171"/>
      <c r="M8" s="172">
        <v>0</v>
      </c>
      <c r="N8" s="173">
        <v>0</v>
      </c>
      <c r="P8" s="174"/>
      <c r="Q8" s="174"/>
      <c r="U8" s="149"/>
      <c r="V8" s="149"/>
      <c r="W8" s="149"/>
      <c r="X8" s="149"/>
      <c r="Y8" s="149"/>
    </row>
    <row r="9" spans="10:25" ht="19.5" customHeight="1">
      <c r="J9" s="165"/>
      <c r="K9" s="175" t="s">
        <v>160</v>
      </c>
      <c r="L9" s="176"/>
      <c r="M9" s="172">
        <v>432</v>
      </c>
      <c r="N9" s="173">
        <v>75.099999999999994</v>
      </c>
      <c r="P9" s="174"/>
      <c r="Q9" s="174"/>
      <c r="U9" s="177"/>
      <c r="V9" s="177"/>
      <c r="W9" s="178"/>
      <c r="X9" s="179"/>
      <c r="Y9" s="179"/>
    </row>
    <row r="10" spans="10:25" ht="21" customHeight="1">
      <c r="J10" s="165"/>
      <c r="K10" s="175" t="s">
        <v>161</v>
      </c>
      <c r="L10" s="176"/>
      <c r="M10" s="172">
        <v>34</v>
      </c>
      <c r="N10" s="173">
        <v>21.5</v>
      </c>
      <c r="P10" s="174"/>
      <c r="Q10" s="174"/>
      <c r="U10" s="177"/>
      <c r="V10" s="177"/>
      <c r="W10" s="178"/>
      <c r="X10" s="180"/>
      <c r="Y10" s="180"/>
    </row>
    <row r="11" spans="10:25" ht="19.5" customHeight="1">
      <c r="J11" s="165"/>
      <c r="K11" s="175" t="s">
        <v>162</v>
      </c>
      <c r="L11" s="176"/>
      <c r="M11" s="172">
        <v>2</v>
      </c>
      <c r="N11" s="173">
        <v>7.2</v>
      </c>
      <c r="P11" s="181"/>
      <c r="Q11" s="181"/>
      <c r="U11" s="182"/>
      <c r="V11" s="182"/>
      <c r="W11" s="180"/>
      <c r="X11" s="180"/>
      <c r="Y11" s="180"/>
    </row>
    <row r="12" spans="10:25" ht="19.5" customHeight="1">
      <c r="J12" s="165"/>
      <c r="K12" s="175" t="s">
        <v>163</v>
      </c>
      <c r="L12" s="176"/>
      <c r="M12" s="172">
        <v>25</v>
      </c>
      <c r="N12" s="173">
        <v>27.6</v>
      </c>
      <c r="P12" s="183"/>
      <c r="Q12" s="183"/>
      <c r="U12" s="184"/>
      <c r="V12" s="184"/>
      <c r="W12" s="185"/>
      <c r="X12" s="186"/>
      <c r="Y12" s="186"/>
    </row>
    <row r="13" spans="10:25" ht="20.25" customHeight="1">
      <c r="J13" s="165"/>
      <c r="K13" s="187" t="s">
        <v>164</v>
      </c>
      <c r="L13" s="188"/>
      <c r="M13" s="166">
        <f>SUM(M14:M20)</f>
        <v>757</v>
      </c>
      <c r="N13" s="167">
        <f>SUM(N14:N20)</f>
        <v>416.7</v>
      </c>
      <c r="P13" s="168"/>
      <c r="Q13" s="169"/>
      <c r="U13" s="184"/>
      <c r="V13" s="184"/>
      <c r="W13" s="185"/>
      <c r="X13" s="185"/>
      <c r="Y13" s="185"/>
    </row>
    <row r="14" spans="10:25" ht="20.25" customHeight="1">
      <c r="J14" s="165"/>
      <c r="K14" s="189" t="s">
        <v>165</v>
      </c>
      <c r="L14" s="190" t="s">
        <v>166</v>
      </c>
      <c r="M14" s="172">
        <v>361</v>
      </c>
      <c r="N14" s="173">
        <v>201.2</v>
      </c>
      <c r="P14" s="174"/>
      <c r="Q14" s="174"/>
      <c r="U14" s="182"/>
      <c r="V14" s="182"/>
      <c r="W14" s="185"/>
      <c r="X14" s="174"/>
      <c r="Y14" s="174"/>
    </row>
    <row r="15" spans="10:25" ht="21.75" customHeight="1">
      <c r="J15" s="165"/>
      <c r="K15" s="191"/>
      <c r="L15" s="190" t="s">
        <v>167</v>
      </c>
      <c r="M15" s="172">
        <v>0</v>
      </c>
      <c r="N15" s="173">
        <v>0</v>
      </c>
      <c r="P15" s="174"/>
      <c r="Q15" s="174"/>
      <c r="U15" s="182"/>
      <c r="V15" s="182"/>
      <c r="W15" s="185"/>
      <c r="X15" s="186"/>
      <c r="Y15" s="186"/>
    </row>
    <row r="16" spans="10:25" ht="21.75" customHeight="1">
      <c r="J16" s="165"/>
      <c r="K16" s="192"/>
      <c r="L16" s="190" t="s">
        <v>168</v>
      </c>
      <c r="M16" s="172">
        <v>142</v>
      </c>
      <c r="N16" s="173">
        <v>77.400000000000006</v>
      </c>
      <c r="P16" s="174"/>
      <c r="Q16" s="174"/>
      <c r="U16" s="193"/>
      <c r="V16" s="193"/>
      <c r="W16" s="185"/>
      <c r="X16" s="174"/>
      <c r="Y16" s="174"/>
    </row>
    <row r="17" spans="10:25" ht="21" customHeight="1">
      <c r="J17" s="165"/>
      <c r="K17" s="175" t="s">
        <v>169</v>
      </c>
      <c r="L17" s="176"/>
      <c r="M17" s="172">
        <v>204</v>
      </c>
      <c r="N17" s="173">
        <v>112.7</v>
      </c>
      <c r="P17" s="174"/>
      <c r="Q17" s="174"/>
      <c r="U17" s="194"/>
      <c r="V17" s="194"/>
      <c r="W17" s="185"/>
      <c r="X17" s="174"/>
      <c r="Y17" s="174"/>
    </row>
    <row r="18" spans="10:25" ht="22.5" customHeight="1">
      <c r="J18" s="165"/>
      <c r="K18" s="175" t="s">
        <v>170</v>
      </c>
      <c r="L18" s="176"/>
      <c r="M18" s="172">
        <v>32</v>
      </c>
      <c r="N18" s="173">
        <v>18.100000000000001</v>
      </c>
      <c r="P18" s="174"/>
      <c r="Q18" s="174"/>
      <c r="U18" s="193"/>
      <c r="V18" s="193"/>
      <c r="W18" s="185"/>
      <c r="X18" s="174"/>
      <c r="Y18" s="174"/>
    </row>
    <row r="19" spans="10:25" ht="21" customHeight="1">
      <c r="J19" s="165"/>
      <c r="K19" s="175" t="s">
        <v>171</v>
      </c>
      <c r="L19" s="195"/>
      <c r="M19" s="172">
        <v>6</v>
      </c>
      <c r="N19" s="173">
        <v>2.9</v>
      </c>
      <c r="P19" s="174"/>
      <c r="Q19" s="174"/>
      <c r="U19" s="193"/>
      <c r="V19" s="193"/>
      <c r="W19" s="185"/>
      <c r="X19" s="174"/>
      <c r="Y19" s="174"/>
    </row>
    <row r="20" spans="10:25" ht="21" customHeight="1">
      <c r="J20" s="165"/>
      <c r="K20" s="175" t="s">
        <v>172</v>
      </c>
      <c r="L20" s="176"/>
      <c r="M20" s="172">
        <v>12</v>
      </c>
      <c r="N20" s="173">
        <v>4.4000000000000004</v>
      </c>
      <c r="P20" s="174"/>
      <c r="Q20" s="174"/>
      <c r="U20" s="193"/>
      <c r="V20" s="193"/>
      <c r="W20" s="185"/>
      <c r="X20" s="174"/>
      <c r="Y20" s="174"/>
    </row>
    <row r="21" spans="10:25" ht="21" customHeight="1">
      <c r="J21" s="165"/>
      <c r="K21" s="187" t="s">
        <v>173</v>
      </c>
      <c r="L21" s="188"/>
      <c r="M21" s="166">
        <v>472</v>
      </c>
      <c r="N21" s="167">
        <v>59.8</v>
      </c>
      <c r="P21" s="186"/>
      <c r="Q21" s="186"/>
      <c r="U21" s="193"/>
      <c r="V21" s="193"/>
      <c r="W21" s="185"/>
      <c r="X21" s="174"/>
      <c r="Y21" s="174"/>
    </row>
    <row r="22" spans="10:25" ht="21" customHeight="1">
      <c r="J22" s="165"/>
      <c r="K22" s="187" t="s">
        <v>174</v>
      </c>
      <c r="L22" s="188"/>
      <c r="M22" s="166">
        <v>1605</v>
      </c>
      <c r="N22" s="196">
        <v>215.8</v>
      </c>
      <c r="P22" s="186"/>
      <c r="Q22" s="186"/>
      <c r="U22" s="197"/>
      <c r="V22" s="194"/>
      <c r="W22" s="185"/>
      <c r="X22" s="174"/>
      <c r="Y22" s="174"/>
    </row>
    <row r="23" spans="10:25" ht="21" customHeight="1">
      <c r="J23" s="198"/>
      <c r="K23" s="187" t="s">
        <v>175</v>
      </c>
      <c r="L23" s="188"/>
      <c r="M23" s="166">
        <v>560</v>
      </c>
      <c r="N23" s="199">
        <v>112.4</v>
      </c>
      <c r="P23" s="186"/>
      <c r="Q23" s="186"/>
      <c r="U23" s="200"/>
      <c r="V23" s="200"/>
      <c r="W23" s="185"/>
      <c r="X23" s="174"/>
      <c r="Y23" s="174"/>
    </row>
    <row r="24" spans="10:25" ht="21" customHeight="1">
      <c r="J24" s="158" t="s">
        <v>176</v>
      </c>
      <c r="K24" s="175" t="s">
        <v>177</v>
      </c>
      <c r="L24" s="176"/>
      <c r="M24" s="172">
        <v>1092</v>
      </c>
      <c r="N24" s="173">
        <v>436</v>
      </c>
      <c r="P24" s="174"/>
      <c r="Q24" s="174"/>
      <c r="U24" s="201"/>
      <c r="V24" s="201"/>
      <c r="W24" s="185"/>
      <c r="X24" s="174"/>
      <c r="Y24" s="186"/>
    </row>
    <row r="25" spans="10:25" ht="21" customHeight="1">
      <c r="J25" s="165"/>
      <c r="K25" s="175" t="s">
        <v>178</v>
      </c>
      <c r="L25" s="176"/>
      <c r="M25" s="172">
        <v>4513</v>
      </c>
      <c r="N25" s="173">
        <v>638.20000000000005</v>
      </c>
      <c r="P25" s="202"/>
      <c r="Q25" s="202"/>
      <c r="U25" s="193"/>
      <c r="V25" s="193"/>
      <c r="W25" s="185"/>
      <c r="X25" s="174"/>
      <c r="Y25" s="174"/>
    </row>
    <row r="26" spans="10:25" ht="21" customHeight="1">
      <c r="J26" s="165"/>
      <c r="K26" s="175" t="s">
        <v>179</v>
      </c>
      <c r="L26" s="176"/>
      <c r="M26" s="172">
        <v>78</v>
      </c>
      <c r="N26" s="173">
        <v>75.599999999999994</v>
      </c>
      <c r="P26" s="186"/>
      <c r="Q26" s="186"/>
      <c r="U26" s="194"/>
      <c r="V26" s="194"/>
      <c r="W26" s="185"/>
      <c r="X26" s="174"/>
      <c r="Y26" s="174"/>
    </row>
    <row r="27" spans="10:25" ht="12">
      <c r="J27" s="165"/>
      <c r="K27" s="170" t="s">
        <v>180</v>
      </c>
      <c r="L27" s="171"/>
      <c r="M27" s="172">
        <v>0</v>
      </c>
      <c r="N27" s="172">
        <v>0</v>
      </c>
      <c r="U27" s="193"/>
      <c r="V27" s="193"/>
      <c r="W27" s="185"/>
      <c r="X27" s="174"/>
      <c r="Y27" s="174"/>
    </row>
    <row r="28" spans="10:25" ht="12">
      <c r="J28" s="198"/>
      <c r="K28" s="159" t="s">
        <v>181</v>
      </c>
      <c r="L28" s="160"/>
      <c r="M28" s="172"/>
      <c r="N28" s="173">
        <f>SUM(N24:N27)</f>
        <v>1149.8</v>
      </c>
      <c r="U28" s="193"/>
      <c r="V28" s="193"/>
      <c r="W28" s="185"/>
      <c r="X28" s="174"/>
      <c r="Y28" s="174"/>
    </row>
    <row r="29" spans="10:25" ht="12">
      <c r="U29" s="193"/>
      <c r="V29" s="193"/>
      <c r="W29" s="185"/>
      <c r="X29" s="174"/>
      <c r="Y29" s="174"/>
    </row>
    <row r="30" spans="10:25" ht="12">
      <c r="U30" s="203"/>
      <c r="V30" s="203"/>
      <c r="W30" s="185"/>
      <c r="X30" s="174"/>
      <c r="Y30" s="174"/>
    </row>
    <row r="31" spans="10:25" ht="12">
      <c r="U31" s="193"/>
      <c r="V31" s="193"/>
      <c r="W31" s="185"/>
      <c r="X31" s="174"/>
      <c r="Y31" s="174"/>
    </row>
    <row r="32" spans="10:25" ht="12">
      <c r="U32" s="193"/>
      <c r="V32" s="193"/>
      <c r="W32" s="185"/>
      <c r="X32" s="174"/>
      <c r="Y32" s="174"/>
    </row>
    <row r="33" spans="21:25" ht="12">
      <c r="U33" s="204"/>
      <c r="V33" s="204"/>
      <c r="W33" s="185"/>
      <c r="X33" s="174"/>
      <c r="Y33" s="174"/>
    </row>
    <row r="34" spans="21:25" ht="12">
      <c r="U34" s="205"/>
      <c r="V34" s="205"/>
      <c r="W34" s="185"/>
      <c r="X34" s="163"/>
      <c r="Y34" s="163"/>
    </row>
    <row r="35" spans="21:25" ht="12">
      <c r="U35" s="206"/>
      <c r="V35" s="206"/>
      <c r="W35" s="185"/>
      <c r="X35" s="163"/>
      <c r="Y35" s="163"/>
    </row>
    <row r="36" spans="21:25" ht="12">
      <c r="U36" s="184"/>
      <c r="V36" s="184"/>
      <c r="W36" s="185"/>
      <c r="X36" s="186"/>
      <c r="Y36" s="186"/>
    </row>
    <row r="37" spans="21:25" ht="12">
      <c r="U37" s="194"/>
      <c r="V37" s="194"/>
      <c r="W37" s="185"/>
      <c r="X37" s="169"/>
      <c r="Y37" s="169"/>
    </row>
    <row r="38" spans="21:25" ht="12">
      <c r="U38" s="194"/>
      <c r="V38" s="194"/>
      <c r="W38" s="185"/>
      <c r="X38" s="169"/>
      <c r="Y38" s="169"/>
    </row>
    <row r="39" spans="21:25" ht="12">
      <c r="U39" s="194"/>
      <c r="V39" s="194"/>
      <c r="W39" s="185"/>
      <c r="X39" s="169"/>
      <c r="Y39" s="169"/>
    </row>
    <row r="40" spans="21:25" ht="12">
      <c r="U40" s="194"/>
      <c r="V40" s="194"/>
      <c r="W40" s="185"/>
      <c r="X40" s="169"/>
      <c r="Y40" s="169"/>
    </row>
    <row r="41" spans="21:25" ht="12">
      <c r="U41" s="194"/>
      <c r="V41" s="194"/>
      <c r="W41" s="185"/>
      <c r="X41" s="169"/>
      <c r="Y41" s="169"/>
    </row>
    <row r="42" spans="21:25" ht="12">
      <c r="U42" s="194"/>
      <c r="V42" s="194"/>
      <c r="W42" s="185"/>
      <c r="X42" s="169"/>
      <c r="Y42" s="169"/>
    </row>
    <row r="43" spans="21:25" ht="12">
      <c r="U43" s="194"/>
      <c r="V43" s="194"/>
      <c r="W43" s="185"/>
      <c r="X43" s="169"/>
      <c r="Y43" s="169"/>
    </row>
    <row r="44" spans="21:25" ht="12">
      <c r="U44" s="207"/>
      <c r="V44" s="207"/>
      <c r="W44" s="185"/>
      <c r="X44" s="174"/>
      <c r="Y44" s="174"/>
    </row>
    <row r="45" spans="21:25" ht="12">
      <c r="U45" s="194"/>
      <c r="V45" s="194"/>
      <c r="W45" s="185"/>
      <c r="X45" s="169"/>
      <c r="Y45" s="169"/>
    </row>
    <row r="46" spans="21:25" ht="12">
      <c r="U46" s="184"/>
      <c r="V46" s="184"/>
      <c r="W46" s="185"/>
      <c r="X46" s="174"/>
      <c r="Y46" s="174"/>
    </row>
    <row r="47" spans="21:25" ht="12">
      <c r="U47" s="184"/>
      <c r="V47" s="184"/>
      <c r="W47" s="185"/>
      <c r="X47" s="169"/>
      <c r="Y47" s="169"/>
    </row>
    <row r="48" spans="21:25" ht="12">
      <c r="U48" s="194"/>
      <c r="V48" s="194"/>
      <c r="W48" s="185"/>
      <c r="X48" s="174"/>
      <c r="Y48" s="174"/>
    </row>
    <row r="49" spans="21:25" ht="12">
      <c r="U49" s="194"/>
      <c r="V49" s="194"/>
      <c r="W49" s="185"/>
      <c r="X49" s="174"/>
      <c r="Y49" s="174"/>
    </row>
    <row r="50" spans="21:25" ht="12">
      <c r="U50" s="194"/>
      <c r="V50" s="194"/>
      <c r="W50" s="185"/>
      <c r="X50" s="174"/>
      <c r="Y50" s="174"/>
    </row>
    <row r="51" spans="21:25" ht="12">
      <c r="U51" s="193"/>
      <c r="V51" s="193"/>
      <c r="W51" s="185"/>
      <c r="X51" s="174"/>
      <c r="Y51" s="174"/>
    </row>
    <row r="52" spans="21:25" ht="12">
      <c r="U52" s="193"/>
      <c r="V52" s="193"/>
      <c r="W52" s="185"/>
      <c r="X52" s="174"/>
      <c r="Y52" s="174"/>
    </row>
    <row r="53" spans="21:25" ht="12">
      <c r="U53" s="194"/>
      <c r="V53" s="194"/>
      <c r="W53" s="185"/>
      <c r="X53" s="174"/>
      <c r="Y53" s="174"/>
    </row>
    <row r="54" spans="21:25" ht="12">
      <c r="U54" s="207"/>
      <c r="V54" s="207"/>
      <c r="W54" s="185"/>
      <c r="X54" s="174"/>
      <c r="Y54" s="174"/>
    </row>
    <row r="55" spans="21:25" ht="12">
      <c r="U55" s="184"/>
      <c r="V55" s="184"/>
      <c r="W55" s="185"/>
      <c r="X55" s="186"/>
      <c r="Y55" s="186"/>
    </row>
    <row r="56" spans="21:25" ht="12">
      <c r="U56" s="194"/>
      <c r="V56" s="194"/>
      <c r="W56" s="185"/>
      <c r="X56" s="174"/>
      <c r="Y56" s="174"/>
    </row>
    <row r="57" spans="21:25" ht="12">
      <c r="U57" s="194"/>
      <c r="V57" s="194"/>
      <c r="W57" s="185"/>
      <c r="X57" s="208"/>
      <c r="Y57" s="208"/>
    </row>
    <row r="58" spans="21:25" ht="12">
      <c r="U58" s="194"/>
      <c r="V58" s="194"/>
      <c r="W58" s="185"/>
      <c r="X58" s="208"/>
      <c r="Y58" s="208"/>
    </row>
    <row r="59" spans="21:25" ht="12">
      <c r="U59" s="194"/>
      <c r="V59" s="194"/>
      <c r="W59" s="185"/>
      <c r="X59" s="208"/>
      <c r="Y59" s="208"/>
    </row>
    <row r="60" spans="21:25" ht="12">
      <c r="U60" s="194"/>
      <c r="V60" s="194"/>
      <c r="W60" s="185"/>
      <c r="X60" s="209"/>
      <c r="Y60" s="209"/>
    </row>
    <row r="61" spans="21:25" ht="12">
      <c r="U61" s="194"/>
      <c r="V61" s="194"/>
      <c r="W61" s="185"/>
      <c r="X61" s="210"/>
      <c r="Y61" s="210"/>
    </row>
    <row r="62" spans="21:25" ht="12">
      <c r="U62" s="207"/>
      <c r="V62" s="207"/>
      <c r="W62" s="185"/>
      <c r="X62" s="169"/>
      <c r="Y62" s="169"/>
    </row>
    <row r="63" spans="21:25" ht="12">
      <c r="U63" s="184"/>
      <c r="V63" s="184"/>
      <c r="W63" s="185"/>
      <c r="X63" s="169"/>
      <c r="Y63" s="169"/>
    </row>
    <row r="64" spans="21:25" ht="12">
      <c r="U64" s="184"/>
      <c r="V64" s="184"/>
      <c r="W64" s="185"/>
      <c r="X64" s="169"/>
      <c r="Y64" s="169"/>
    </row>
    <row r="65" spans="21:25" ht="12">
      <c r="U65" s="211"/>
      <c r="V65" s="211"/>
      <c r="W65" s="185"/>
      <c r="X65" s="169"/>
      <c r="Y65" s="169"/>
    </row>
    <row r="66" spans="21:25" ht="12">
      <c r="U66" s="184"/>
      <c r="V66" s="184"/>
      <c r="W66" s="185"/>
      <c r="X66" s="180"/>
      <c r="Y66" s="180"/>
    </row>
    <row r="67" spans="21:25" ht="12">
      <c r="U67" s="212"/>
      <c r="V67" s="212"/>
      <c r="W67" s="185"/>
      <c r="X67" s="213"/>
      <c r="Y67" s="213"/>
    </row>
    <row r="68" spans="21:25" ht="12">
      <c r="U68" s="214"/>
      <c r="V68" s="214"/>
      <c r="W68" s="185"/>
      <c r="X68" s="213"/>
      <c r="Y68" s="213"/>
    </row>
    <row r="69" spans="21:25" ht="12">
      <c r="U69" s="214"/>
      <c r="V69" s="214"/>
      <c r="W69" s="185"/>
      <c r="X69" s="180"/>
      <c r="Y69" s="180"/>
    </row>
    <row r="70" spans="21:25" ht="12">
      <c r="U70" s="184"/>
      <c r="V70" s="184"/>
      <c r="W70" s="185"/>
      <c r="X70" s="180"/>
      <c r="Y70" s="213"/>
    </row>
    <row r="71" spans="21:25" ht="12">
      <c r="U71" s="193"/>
      <c r="V71" s="193"/>
      <c r="W71" s="185"/>
      <c r="X71" s="180"/>
      <c r="Y71" s="215"/>
    </row>
    <row r="72" spans="21:25" ht="12">
      <c r="U72" s="194"/>
      <c r="V72" s="194"/>
      <c r="W72" s="185"/>
      <c r="X72" s="180"/>
      <c r="Y72" s="215"/>
    </row>
    <row r="73" spans="21:25" ht="12">
      <c r="U73" s="193"/>
      <c r="V73" s="193"/>
      <c r="W73" s="185"/>
      <c r="X73" s="180"/>
      <c r="Y73" s="215"/>
    </row>
    <row r="74" spans="21:25" ht="12">
      <c r="U74" s="193"/>
      <c r="V74" s="193"/>
      <c r="W74" s="185"/>
      <c r="X74" s="180"/>
      <c r="Y74" s="215"/>
    </row>
    <row r="75" spans="21:25" ht="12">
      <c r="U75" s="193"/>
      <c r="V75" s="193"/>
      <c r="W75" s="185"/>
      <c r="X75" s="180"/>
      <c r="Y75" s="180"/>
    </row>
    <row r="76" spans="21:25" ht="12">
      <c r="U76" s="216"/>
      <c r="V76" s="186"/>
      <c r="W76" s="185"/>
      <c r="X76" s="180"/>
      <c r="Y76" s="180"/>
    </row>
    <row r="77" spans="21:25" ht="12">
      <c r="U77" s="216"/>
      <c r="V77" s="174"/>
      <c r="W77" s="185"/>
      <c r="X77" s="180"/>
      <c r="Y77" s="180"/>
    </row>
    <row r="78" spans="21:25" ht="12">
      <c r="U78" s="216"/>
      <c r="V78" s="174"/>
      <c r="W78" s="185"/>
      <c r="X78" s="180"/>
      <c r="Y78" s="180"/>
    </row>
    <row r="79" spans="21:25" ht="12">
      <c r="U79" s="216"/>
      <c r="V79" s="174"/>
      <c r="W79" s="185"/>
      <c r="X79" s="180"/>
      <c r="Y79" s="180"/>
    </row>
    <row r="80" spans="21:25" ht="12">
      <c r="U80" s="216"/>
      <c r="V80" s="174"/>
      <c r="W80" s="185"/>
      <c r="X80" s="180"/>
      <c r="Y80" s="180"/>
    </row>
    <row r="81" spans="21:25" ht="12">
      <c r="U81" s="216"/>
      <c r="V81" s="174"/>
      <c r="W81" s="185"/>
      <c r="X81" s="180"/>
      <c r="Y81" s="180"/>
    </row>
    <row r="82" spans="21:25" ht="12">
      <c r="U82" s="216"/>
      <c r="V82" s="174"/>
      <c r="W82" s="185"/>
      <c r="X82" s="180"/>
      <c r="Y82" s="180"/>
    </row>
    <row r="83" spans="21:25" ht="12">
      <c r="U83" s="216"/>
      <c r="V83" s="174"/>
      <c r="W83" s="185"/>
      <c r="X83" s="180"/>
      <c r="Y83" s="180"/>
    </row>
    <row r="84" spans="21:25" ht="12">
      <c r="U84" s="216"/>
      <c r="V84" s="174"/>
      <c r="W84" s="185"/>
      <c r="X84" s="180"/>
      <c r="Y84" s="180"/>
    </row>
    <row r="85" spans="21:25" ht="12">
      <c r="U85" s="216"/>
      <c r="V85" s="174"/>
      <c r="W85" s="185"/>
      <c r="X85" s="180"/>
      <c r="Y85" s="180"/>
    </row>
    <row r="86" spans="21:25" ht="12">
      <c r="U86" s="217"/>
      <c r="V86" s="217"/>
      <c r="W86" s="185"/>
      <c r="X86" s="185"/>
      <c r="Y86" s="185"/>
    </row>
    <row r="87" spans="21:25" ht="12">
      <c r="U87" s="218"/>
      <c r="V87" s="218"/>
      <c r="W87" s="185"/>
      <c r="X87" s="180"/>
      <c r="Y87" s="180"/>
    </row>
    <row r="88" spans="21:25" ht="12">
      <c r="U88" s="193"/>
      <c r="V88" s="193"/>
      <c r="W88" s="185"/>
      <c r="X88" s="180"/>
      <c r="Y88" s="180"/>
    </row>
    <row r="89" spans="21:25" ht="12">
      <c r="U89" s="194"/>
      <c r="V89" s="194"/>
      <c r="W89" s="185"/>
      <c r="X89" s="180"/>
      <c r="Y89" s="180"/>
    </row>
    <row r="90" spans="21:25" ht="12">
      <c r="U90" s="193"/>
      <c r="V90" s="193"/>
      <c r="W90" s="185"/>
      <c r="X90" s="180"/>
      <c r="Y90" s="180"/>
    </row>
    <row r="91" spans="21:25" ht="12">
      <c r="U91" s="193"/>
      <c r="V91" s="193"/>
      <c r="W91" s="185"/>
      <c r="X91" s="180"/>
      <c r="Y91" s="180"/>
    </row>
    <row r="92" spans="21:25" ht="12">
      <c r="U92" s="193"/>
      <c r="V92" s="193"/>
      <c r="W92" s="185"/>
      <c r="X92" s="180"/>
      <c r="Y92" s="180"/>
    </row>
    <row r="93" spans="21:25" ht="12">
      <c r="U93" s="204"/>
      <c r="V93" s="204"/>
      <c r="W93" s="185"/>
      <c r="X93" s="180"/>
      <c r="Y93" s="180"/>
    </row>
  </sheetData>
  <mergeCells count="107">
    <mergeCell ref="U91:V91"/>
    <mergeCell ref="U92:V92"/>
    <mergeCell ref="U93:V93"/>
    <mergeCell ref="U76:U85"/>
    <mergeCell ref="U86:V86"/>
    <mergeCell ref="U87:V87"/>
    <mergeCell ref="U88:V88"/>
    <mergeCell ref="U89:V89"/>
    <mergeCell ref="U90:V90"/>
    <mergeCell ref="U70:V70"/>
    <mergeCell ref="U71:V71"/>
    <mergeCell ref="U72:V72"/>
    <mergeCell ref="U73:V73"/>
    <mergeCell ref="U74:V74"/>
    <mergeCell ref="U75:V75"/>
    <mergeCell ref="U64:V64"/>
    <mergeCell ref="U65:V65"/>
    <mergeCell ref="U66:V66"/>
    <mergeCell ref="U67:V67"/>
    <mergeCell ref="U68:V68"/>
    <mergeCell ref="U69:V69"/>
    <mergeCell ref="U58:V58"/>
    <mergeCell ref="U59:V59"/>
    <mergeCell ref="U60:V60"/>
    <mergeCell ref="U61:V61"/>
    <mergeCell ref="U62:V62"/>
    <mergeCell ref="U63:V63"/>
    <mergeCell ref="U52:V52"/>
    <mergeCell ref="U53:V53"/>
    <mergeCell ref="U54:V54"/>
    <mergeCell ref="U55:V55"/>
    <mergeCell ref="U56:V56"/>
    <mergeCell ref="U57:V57"/>
    <mergeCell ref="U46:V46"/>
    <mergeCell ref="U47:V47"/>
    <mergeCell ref="U48:V48"/>
    <mergeCell ref="U49:V49"/>
    <mergeCell ref="U50:V50"/>
    <mergeCell ref="U51:V51"/>
    <mergeCell ref="U40:V40"/>
    <mergeCell ref="U41:V41"/>
    <mergeCell ref="U42:V42"/>
    <mergeCell ref="U43:V43"/>
    <mergeCell ref="U44:V44"/>
    <mergeCell ref="U45:V45"/>
    <mergeCell ref="U34:V34"/>
    <mergeCell ref="U35:V35"/>
    <mergeCell ref="U36:V36"/>
    <mergeCell ref="U37:V37"/>
    <mergeCell ref="U38:V38"/>
    <mergeCell ref="U39:V39"/>
    <mergeCell ref="U28:V28"/>
    <mergeCell ref="U29:V29"/>
    <mergeCell ref="U30:V30"/>
    <mergeCell ref="U31:V31"/>
    <mergeCell ref="U32:V32"/>
    <mergeCell ref="U33:V33"/>
    <mergeCell ref="J24:J28"/>
    <mergeCell ref="K24:L24"/>
    <mergeCell ref="U24:V24"/>
    <mergeCell ref="K25:L25"/>
    <mergeCell ref="U25:V25"/>
    <mergeCell ref="K26:L26"/>
    <mergeCell ref="U26:V26"/>
    <mergeCell ref="K27:L27"/>
    <mergeCell ref="U27:V27"/>
    <mergeCell ref="K28:L28"/>
    <mergeCell ref="K21:L21"/>
    <mergeCell ref="U21:V21"/>
    <mergeCell ref="K22:L22"/>
    <mergeCell ref="U22:V22"/>
    <mergeCell ref="K23:L23"/>
    <mergeCell ref="U23:V23"/>
    <mergeCell ref="K18:L18"/>
    <mergeCell ref="U18:V18"/>
    <mergeCell ref="K19:L19"/>
    <mergeCell ref="U19:V19"/>
    <mergeCell ref="K20:L20"/>
    <mergeCell ref="U20:V20"/>
    <mergeCell ref="K14:K16"/>
    <mergeCell ref="U14:V14"/>
    <mergeCell ref="U15:V15"/>
    <mergeCell ref="U16:V16"/>
    <mergeCell ref="K17:L17"/>
    <mergeCell ref="U17:V17"/>
    <mergeCell ref="X9:Y9"/>
    <mergeCell ref="K10:L10"/>
    <mergeCell ref="K11:L11"/>
    <mergeCell ref="U11:V11"/>
    <mergeCell ref="K12:L12"/>
    <mergeCell ref="U12:V12"/>
    <mergeCell ref="J6:J23"/>
    <mergeCell ref="K6:L6"/>
    <mergeCell ref="U6:W6"/>
    <mergeCell ref="K7:L7"/>
    <mergeCell ref="K8:L8"/>
    <mergeCell ref="K9:L9"/>
    <mergeCell ref="U9:V10"/>
    <mergeCell ref="W9:W10"/>
    <mergeCell ref="K13:L13"/>
    <mergeCell ref="U13:V13"/>
    <mergeCell ref="J1:N1"/>
    <mergeCell ref="J3:L4"/>
    <mergeCell ref="M3:N3"/>
    <mergeCell ref="W3:Y4"/>
    <mergeCell ref="J5:N5"/>
    <mergeCell ref="U5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14" sqref="L14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219" t="s">
        <v>182</v>
      </c>
      <c r="B1" s="219"/>
      <c r="C1" s="219"/>
      <c r="D1" s="219"/>
      <c r="E1" s="219"/>
      <c r="F1" s="219"/>
      <c r="G1" s="219"/>
    </row>
    <row r="2" spans="1:7">
      <c r="A2" s="42"/>
      <c r="B2" s="220"/>
      <c r="C2" s="221"/>
      <c r="D2" s="221"/>
      <c r="E2" s="221"/>
      <c r="F2" s="222"/>
      <c r="G2" s="222"/>
    </row>
    <row r="3" spans="1:7">
      <c r="A3" s="42" t="s">
        <v>115</v>
      </c>
      <c r="B3" s="220"/>
      <c r="C3" s="221"/>
      <c r="D3" s="221"/>
      <c r="E3" s="221"/>
      <c r="F3" s="222"/>
      <c r="G3" s="222" t="s">
        <v>183</v>
      </c>
    </row>
    <row r="4" spans="1:7" ht="15" customHeight="1">
      <c r="A4" s="62" t="s">
        <v>48</v>
      </c>
      <c r="B4" s="223" t="s">
        <v>184</v>
      </c>
      <c r="C4" s="224"/>
      <c r="D4" s="225"/>
      <c r="E4" s="226" t="s">
        <v>185</v>
      </c>
      <c r="F4" s="227"/>
      <c r="G4" s="228"/>
    </row>
    <row r="5" spans="1:7">
      <c r="A5" s="229"/>
      <c r="B5" s="230" t="s">
        <v>9</v>
      </c>
      <c r="C5" s="231" t="s">
        <v>10</v>
      </c>
      <c r="D5" s="232" t="s">
        <v>11</v>
      </c>
      <c r="E5" s="230" t="s">
        <v>186</v>
      </c>
      <c r="F5" s="231" t="s">
        <v>187</v>
      </c>
      <c r="G5" s="231" t="s">
        <v>11</v>
      </c>
    </row>
    <row r="6" spans="1:7">
      <c r="A6" s="233" t="s">
        <v>51</v>
      </c>
      <c r="B6" s="234">
        <v>265262</v>
      </c>
      <c r="C6" s="234">
        <v>157301.9</v>
      </c>
      <c r="D6" s="234">
        <v>59.900373714846502</v>
      </c>
      <c r="E6" s="234">
        <v>657468.80000000005</v>
      </c>
      <c r="F6" s="234">
        <v>657468.80000000005</v>
      </c>
      <c r="G6" s="234">
        <f>SUM(F6/F6*100)</f>
        <v>100</v>
      </c>
    </row>
    <row r="7" spans="1:7">
      <c r="A7" s="47" t="s">
        <v>188</v>
      </c>
      <c r="B7" s="232">
        <v>282952.90000000002</v>
      </c>
      <c r="C7" s="232">
        <v>167287.9</v>
      </c>
      <c r="D7" s="232">
        <v>58.6</v>
      </c>
      <c r="E7" s="232">
        <v>707664.2</v>
      </c>
      <c r="F7" s="232">
        <v>707664.2</v>
      </c>
      <c r="G7" s="232">
        <f t="shared" ref="G7:G21" si="0">SUM(F7/F7*100)</f>
        <v>100</v>
      </c>
    </row>
    <row r="8" spans="1:7">
      <c r="A8" s="47" t="s">
        <v>53</v>
      </c>
      <c r="B8" s="232">
        <v>371561</v>
      </c>
      <c r="C8" s="232">
        <v>228365.6</v>
      </c>
      <c r="D8" s="232">
        <v>62.4</v>
      </c>
      <c r="E8" s="232">
        <v>537427.69999999995</v>
      </c>
      <c r="F8" s="232">
        <v>537427.69999999995</v>
      </c>
      <c r="G8" s="232">
        <f t="shared" si="0"/>
        <v>100</v>
      </c>
    </row>
    <row r="9" spans="1:7">
      <c r="A9" s="47" t="s">
        <v>54</v>
      </c>
      <c r="B9" s="232">
        <v>196856.2</v>
      </c>
      <c r="C9" s="232">
        <v>126347.7</v>
      </c>
      <c r="D9" s="232">
        <v>64</v>
      </c>
      <c r="E9" s="232">
        <v>329480.8</v>
      </c>
      <c r="F9" s="232">
        <v>329480.8</v>
      </c>
      <c r="G9" s="232">
        <f t="shared" si="0"/>
        <v>100</v>
      </c>
    </row>
    <row r="10" spans="1:7">
      <c r="A10" s="47" t="s">
        <v>55</v>
      </c>
      <c r="B10" s="232">
        <v>279611.2</v>
      </c>
      <c r="C10" s="232">
        <v>167368.5</v>
      </c>
      <c r="D10" s="232">
        <v>60.3</v>
      </c>
      <c r="E10" s="232">
        <v>351519.7</v>
      </c>
      <c r="F10" s="232">
        <v>351519.7</v>
      </c>
      <c r="G10" s="232">
        <f t="shared" si="0"/>
        <v>100</v>
      </c>
    </row>
    <row r="11" spans="1:7">
      <c r="A11" s="47" t="s">
        <v>56</v>
      </c>
      <c r="B11" s="232">
        <v>268444.7</v>
      </c>
      <c r="C11" s="232">
        <v>176002.6</v>
      </c>
      <c r="D11" s="232">
        <v>66.3</v>
      </c>
      <c r="E11" s="232">
        <v>419532.4</v>
      </c>
      <c r="F11" s="232">
        <v>419532.4</v>
      </c>
      <c r="G11" s="232">
        <f t="shared" si="0"/>
        <v>100</v>
      </c>
    </row>
    <row r="12" spans="1:7">
      <c r="A12" s="47" t="s">
        <v>57</v>
      </c>
      <c r="B12" s="232">
        <v>313819.09999999998</v>
      </c>
      <c r="C12" s="232">
        <v>275110.5</v>
      </c>
      <c r="D12" s="232">
        <v>84</v>
      </c>
      <c r="E12" s="232">
        <v>649607.30000000005</v>
      </c>
      <c r="F12" s="232">
        <v>649607.30000000005</v>
      </c>
      <c r="G12" s="232">
        <f t="shared" si="0"/>
        <v>100</v>
      </c>
    </row>
    <row r="13" spans="1:7">
      <c r="A13" s="47" t="s">
        <v>58</v>
      </c>
      <c r="B13" s="232">
        <v>384334.1</v>
      </c>
      <c r="C13" s="232">
        <v>200066.1</v>
      </c>
      <c r="D13" s="232">
        <v>52.7</v>
      </c>
      <c r="E13" s="232">
        <v>702956.4</v>
      </c>
      <c r="F13" s="232">
        <v>702956.4</v>
      </c>
      <c r="G13" s="232">
        <f t="shared" si="0"/>
        <v>100</v>
      </c>
    </row>
    <row r="14" spans="1:7">
      <c r="A14" s="47" t="s">
        <v>59</v>
      </c>
      <c r="B14" s="232">
        <v>405241.3</v>
      </c>
      <c r="C14" s="232">
        <v>236547.6</v>
      </c>
      <c r="D14" s="232">
        <v>59.1</v>
      </c>
      <c r="E14" s="232">
        <v>637276.69999999995</v>
      </c>
      <c r="F14" s="232">
        <v>637276.69999999995</v>
      </c>
      <c r="G14" s="232">
        <f t="shared" si="0"/>
        <v>100</v>
      </c>
    </row>
    <row r="15" spans="1:7">
      <c r="A15" s="47" t="s">
        <v>60</v>
      </c>
      <c r="B15" s="232">
        <v>271293.3</v>
      </c>
      <c r="C15" s="232">
        <v>175251.7</v>
      </c>
      <c r="D15" s="232">
        <v>65.2</v>
      </c>
      <c r="E15" s="232">
        <v>561784.4</v>
      </c>
      <c r="F15" s="232">
        <v>561784.4</v>
      </c>
      <c r="G15" s="232">
        <f t="shared" si="0"/>
        <v>100</v>
      </c>
    </row>
    <row r="16" spans="1:7">
      <c r="A16" s="47" t="s">
        <v>61</v>
      </c>
      <c r="B16" s="232">
        <v>361348.4</v>
      </c>
      <c r="C16" s="232">
        <v>221060.3</v>
      </c>
      <c r="D16" s="232">
        <v>61.6</v>
      </c>
      <c r="E16" s="232">
        <v>777079.3</v>
      </c>
      <c r="F16" s="232">
        <v>777079.3</v>
      </c>
      <c r="G16" s="232">
        <f t="shared" si="0"/>
        <v>100</v>
      </c>
    </row>
    <row r="17" spans="1:7">
      <c r="A17" s="47" t="s">
        <v>62</v>
      </c>
      <c r="B17" s="232">
        <v>308781.59999999998</v>
      </c>
      <c r="C17" s="232">
        <v>171249.4</v>
      </c>
      <c r="D17" s="232">
        <v>54.8</v>
      </c>
      <c r="E17" s="232">
        <v>580823.9</v>
      </c>
      <c r="F17" s="232">
        <v>580823.9</v>
      </c>
      <c r="G17" s="232">
        <f t="shared" si="0"/>
        <v>100</v>
      </c>
    </row>
    <row r="18" spans="1:7">
      <c r="A18" s="47" t="s">
        <v>63</v>
      </c>
      <c r="B18" s="232">
        <v>742892.8</v>
      </c>
      <c r="C18" s="232">
        <v>474454.7</v>
      </c>
      <c r="D18" s="232">
        <v>65</v>
      </c>
      <c r="E18" s="232">
        <v>1934032.9</v>
      </c>
      <c r="F18" s="232">
        <v>1934032.9</v>
      </c>
      <c r="G18" s="232">
        <f t="shared" si="0"/>
        <v>100</v>
      </c>
    </row>
    <row r="19" spans="1:7">
      <c r="A19" s="47" t="s">
        <v>65</v>
      </c>
      <c r="B19" s="232">
        <v>354758.6</v>
      </c>
      <c r="C19" s="232">
        <v>211572.8</v>
      </c>
      <c r="D19" s="232">
        <v>60.8</v>
      </c>
      <c r="E19" s="232">
        <v>872708.9</v>
      </c>
      <c r="F19" s="232">
        <v>872708.9</v>
      </c>
      <c r="G19" s="232">
        <f t="shared" si="0"/>
        <v>100</v>
      </c>
    </row>
    <row r="20" spans="1:7">
      <c r="A20" s="47" t="s">
        <v>64</v>
      </c>
      <c r="B20" s="232">
        <v>3889249.4</v>
      </c>
      <c r="C20" s="232">
        <v>4175266.3</v>
      </c>
      <c r="D20" s="232">
        <v>107.5</v>
      </c>
      <c r="E20" s="232">
        <v>5900536.5</v>
      </c>
      <c r="F20" s="232">
        <v>5900536.5</v>
      </c>
      <c r="G20" s="232">
        <f t="shared" si="0"/>
        <v>100</v>
      </c>
    </row>
    <row r="21" spans="1:7">
      <c r="A21" s="235" t="s">
        <v>67</v>
      </c>
      <c r="B21" s="236">
        <f>SUM(B6:B20)</f>
        <v>8696406.5999999996</v>
      </c>
      <c r="C21" s="236">
        <f>SUM(C6:C20)</f>
        <v>7163253.5999999996</v>
      </c>
      <c r="D21" s="236">
        <v>82.6</v>
      </c>
      <c r="E21" s="236">
        <f>SUM(E6:E20)</f>
        <v>15619899.900000002</v>
      </c>
      <c r="F21" s="236">
        <f>SUM(F6:F20)</f>
        <v>15619899.900000002</v>
      </c>
      <c r="G21" s="236">
        <f t="shared" si="0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K18" sqref="K18"/>
    </sheetView>
  </sheetViews>
  <sheetFormatPr defaultRowHeight="14.25"/>
  <cols>
    <col min="1" max="1" width="3.85546875" style="238" customWidth="1"/>
    <col min="2" max="2" width="32.7109375" style="238" customWidth="1"/>
    <col min="3" max="3" width="9.85546875" style="238" customWidth="1"/>
    <col min="4" max="4" width="11.28515625" style="238" customWidth="1"/>
    <col min="5" max="5" width="11.140625" style="238" customWidth="1"/>
    <col min="6" max="6" width="7.85546875" style="238" customWidth="1"/>
    <col min="7" max="7" width="10" style="238" customWidth="1"/>
    <col min="8" max="16384" width="9.140625" style="238"/>
  </cols>
  <sheetData>
    <row r="2" spans="1:7">
      <c r="A2" s="237" t="s">
        <v>189</v>
      </c>
      <c r="B2" s="237"/>
      <c r="C2" s="237"/>
      <c r="D2" s="237"/>
      <c r="E2" s="237"/>
      <c r="F2" s="237"/>
      <c r="G2" s="237"/>
    </row>
    <row r="3" spans="1:7">
      <c r="A3" s="239"/>
      <c r="B3" s="239"/>
      <c r="C3" s="240"/>
      <c r="D3" s="240"/>
      <c r="E3" s="239"/>
      <c r="F3" s="241" t="s">
        <v>115</v>
      </c>
      <c r="G3" s="241"/>
    </row>
    <row r="4" spans="1:7">
      <c r="A4" s="242"/>
      <c r="B4" s="242"/>
      <c r="C4" s="243" t="s">
        <v>190</v>
      </c>
      <c r="D4" s="243" t="s">
        <v>191</v>
      </c>
      <c r="E4" s="243"/>
      <c r="F4" s="243"/>
      <c r="G4" s="242" t="s">
        <v>192</v>
      </c>
    </row>
    <row r="5" spans="1:7">
      <c r="A5" s="242"/>
      <c r="B5" s="242"/>
      <c r="C5" s="243"/>
      <c r="D5" s="244" t="s">
        <v>193</v>
      </c>
      <c r="E5" s="245" t="s">
        <v>194</v>
      </c>
      <c r="F5" s="246" t="s">
        <v>195</v>
      </c>
      <c r="G5" s="242"/>
    </row>
    <row r="6" spans="1:7">
      <c r="A6" s="247" t="s">
        <v>196</v>
      </c>
      <c r="B6" s="247"/>
      <c r="C6" s="248">
        <f t="shared" ref="C6:D6" si="0">C8+C9+C10+C11+C12</f>
        <v>16187.300000000001</v>
      </c>
      <c r="D6" s="248">
        <f t="shared" si="0"/>
        <v>8696.4</v>
      </c>
      <c r="E6" s="248">
        <f>E8+E9+E10+E11+E12</f>
        <v>18927.7</v>
      </c>
      <c r="F6" s="249">
        <f t="shared" ref="F6:F19" si="1">E6/D6*100</f>
        <v>217.64983211443817</v>
      </c>
      <c r="G6" s="249">
        <f t="shared" ref="G6" si="2">E6/C6*100</f>
        <v>116.9293211344696</v>
      </c>
    </row>
    <row r="7" spans="1:7">
      <c r="A7" s="250" t="s">
        <v>197</v>
      </c>
      <c r="B7" s="250"/>
      <c r="C7" s="250"/>
      <c r="D7" s="250"/>
      <c r="E7" s="250"/>
      <c r="F7" s="249"/>
      <c r="G7" s="249"/>
    </row>
    <row r="8" spans="1:7">
      <c r="A8" s="251"/>
      <c r="B8" s="251" t="s">
        <v>198</v>
      </c>
      <c r="C8" s="248">
        <v>13805.8</v>
      </c>
      <c r="D8" s="252">
        <v>5705</v>
      </c>
      <c r="E8" s="252">
        <v>15710.4</v>
      </c>
      <c r="F8" s="249">
        <f>E8/D8*100</f>
        <v>275.37949167397022</v>
      </c>
      <c r="G8" s="249">
        <f>E8/C8*100</f>
        <v>113.79565110315954</v>
      </c>
    </row>
    <row r="9" spans="1:7">
      <c r="A9" s="251"/>
      <c r="B9" s="251" t="s">
        <v>199</v>
      </c>
      <c r="C9" s="248">
        <v>489.9</v>
      </c>
      <c r="D9" s="252">
        <v>617.4</v>
      </c>
      <c r="E9" s="252">
        <v>724.6</v>
      </c>
      <c r="F9" s="249">
        <f t="shared" si="1"/>
        <v>117.36313573048267</v>
      </c>
      <c r="G9" s="249">
        <f t="shared" ref="G9:G13" si="3">E9/C9*100</f>
        <v>147.90773627270872</v>
      </c>
    </row>
    <row r="10" spans="1:7">
      <c r="A10" s="251"/>
      <c r="B10" s="251" t="s">
        <v>200</v>
      </c>
      <c r="C10" s="248">
        <v>1456.7</v>
      </c>
      <c r="D10" s="252">
        <v>1810.3</v>
      </c>
      <c r="E10" s="252">
        <v>1808.7</v>
      </c>
      <c r="F10" s="249">
        <f t="shared" si="1"/>
        <v>99.911616859084134</v>
      </c>
      <c r="G10" s="249">
        <f t="shared" si="3"/>
        <v>124.16420676872382</v>
      </c>
    </row>
    <row r="11" spans="1:7">
      <c r="A11" s="251"/>
      <c r="B11" s="251" t="s">
        <v>201</v>
      </c>
      <c r="C11" s="248">
        <v>332.2</v>
      </c>
      <c r="D11" s="252">
        <v>428.9</v>
      </c>
      <c r="E11" s="252">
        <v>402.6</v>
      </c>
      <c r="F11" s="249">
        <f t="shared" si="1"/>
        <v>93.868034506878075</v>
      </c>
      <c r="G11" s="249">
        <f t="shared" si="3"/>
        <v>121.19205298013247</v>
      </c>
    </row>
    <row r="12" spans="1:7">
      <c r="A12" s="251"/>
      <c r="B12" s="251" t="s">
        <v>202</v>
      </c>
      <c r="C12" s="248">
        <v>102.7</v>
      </c>
      <c r="D12" s="252">
        <v>134.80000000000001</v>
      </c>
      <c r="E12" s="252">
        <v>281.39999999999998</v>
      </c>
      <c r="F12" s="249">
        <f t="shared" si="1"/>
        <v>208.75370919881303</v>
      </c>
      <c r="G12" s="249">
        <f t="shared" si="3"/>
        <v>274.00194741966891</v>
      </c>
    </row>
    <row r="13" spans="1:7">
      <c r="A13" s="251" t="s">
        <v>203</v>
      </c>
      <c r="B13" s="251"/>
      <c r="C13" s="252">
        <f t="shared" ref="C13:D13" si="4">C15+C16+C17+C18+C19</f>
        <v>15890.2</v>
      </c>
      <c r="D13" s="252">
        <f t="shared" si="4"/>
        <v>18414.900000000001</v>
      </c>
      <c r="E13" s="252">
        <f>E15+E16+E17+E18+E19</f>
        <v>19094.599999999999</v>
      </c>
      <c r="F13" s="249">
        <f t="shared" si="1"/>
        <v>103.69103280495683</v>
      </c>
      <c r="G13" s="249">
        <f t="shared" si="3"/>
        <v>120.16588840920816</v>
      </c>
    </row>
    <row r="14" spans="1:7">
      <c r="A14" s="253" t="s">
        <v>197</v>
      </c>
      <c r="B14" s="253"/>
      <c r="C14" s="253"/>
      <c r="D14" s="253"/>
      <c r="E14" s="253"/>
      <c r="F14" s="249"/>
      <c r="G14" s="249"/>
    </row>
    <row r="15" spans="1:7">
      <c r="A15" s="251"/>
      <c r="B15" s="251" t="s">
        <v>198</v>
      </c>
      <c r="C15" s="248">
        <v>13437.7</v>
      </c>
      <c r="D15" s="252">
        <v>15416.9</v>
      </c>
      <c r="E15" s="252">
        <v>15909.6</v>
      </c>
      <c r="F15" s="249">
        <f t="shared" si="1"/>
        <v>103.19584352236832</v>
      </c>
      <c r="G15" s="249">
        <f>E15/C15*100</f>
        <v>118.39526109378838</v>
      </c>
    </row>
    <row r="16" spans="1:7">
      <c r="A16" s="251"/>
      <c r="B16" s="251" t="s">
        <v>199</v>
      </c>
      <c r="C16" s="248">
        <v>478.5</v>
      </c>
      <c r="D16" s="252">
        <v>617.70000000000005</v>
      </c>
      <c r="E16" s="252">
        <v>722.4</v>
      </c>
      <c r="F16" s="249">
        <f t="shared" si="1"/>
        <v>116.94997571636716</v>
      </c>
      <c r="G16" s="249">
        <f t="shared" ref="G16:G19" si="5">E16/C16*100</f>
        <v>150.97178683385579</v>
      </c>
    </row>
    <row r="17" spans="1:7">
      <c r="A17" s="251"/>
      <c r="B17" s="251" t="s">
        <v>200</v>
      </c>
      <c r="C17" s="248">
        <v>1509.5</v>
      </c>
      <c r="D17" s="252">
        <v>2107</v>
      </c>
      <c r="E17" s="252">
        <v>1779.5</v>
      </c>
      <c r="F17" s="249">
        <f t="shared" si="1"/>
        <v>84.456573327005231</v>
      </c>
      <c r="G17" s="249">
        <f t="shared" si="5"/>
        <v>117.8867174561113</v>
      </c>
    </row>
    <row r="18" spans="1:7">
      <c r="A18" s="247"/>
      <c r="B18" s="247" t="s">
        <v>201</v>
      </c>
      <c r="C18" s="248">
        <v>341.1</v>
      </c>
      <c r="D18" s="248">
        <v>130.4</v>
      </c>
      <c r="E18" s="248">
        <v>426.3</v>
      </c>
      <c r="F18" s="249">
        <f t="shared" si="1"/>
        <v>326.91717791411043</v>
      </c>
      <c r="G18" s="249">
        <f t="shared" si="5"/>
        <v>124.97801231310466</v>
      </c>
    </row>
    <row r="19" spans="1:7">
      <c r="A19" s="254"/>
      <c r="B19" s="254" t="s">
        <v>202</v>
      </c>
      <c r="C19" s="255">
        <v>123.4</v>
      </c>
      <c r="D19" s="255">
        <v>142.9</v>
      </c>
      <c r="E19" s="255">
        <v>256.8</v>
      </c>
      <c r="F19" s="255">
        <f t="shared" si="1"/>
        <v>179.70608817354793</v>
      </c>
      <c r="G19" s="255">
        <f t="shared" si="5"/>
        <v>208.1037277147488</v>
      </c>
    </row>
    <row r="20" spans="1:7">
      <c r="A20" s="256"/>
      <c r="B20" s="256"/>
      <c r="C20" s="256"/>
      <c r="D20" s="256"/>
      <c r="E20" s="256"/>
      <c r="F20" s="256"/>
      <c r="G20" s="249"/>
    </row>
    <row r="21" spans="1:7">
      <c r="A21" s="238" t="s">
        <v>204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TO1A-2</vt:lpstr>
      <vt:lpstr>TOSUM1302</vt:lpstr>
      <vt:lpstr>ONT-2012-2</vt:lpstr>
      <vt:lpstr>ZR-1-1</vt:lpstr>
      <vt:lpstr>AX-3CGP-2-ah3</vt:lpstr>
      <vt:lpstr>AX-3CGP-2-shab</vt:lpstr>
      <vt:lpstr>Niigmiin halamj</vt:lpstr>
      <vt:lpstr>daatgal2014-10-nd2014</vt:lpstr>
      <vt:lpstr>daatgal2014-10-nds2014</vt:lpstr>
      <vt:lpstr>daatgal2014-10-ndt14</vt:lpstr>
      <vt:lpstr>CPI</vt:lpstr>
      <vt:lpstr>Une_02</vt:lpstr>
      <vt:lpstr>ХАА une</vt:lpstr>
      <vt:lpstr>HUMAN-hvnam</vt:lpstr>
      <vt:lpstr>HUMAN-mend</vt:lpstr>
      <vt:lpstr>HUMAN-h-ovchin</vt:lpstr>
      <vt:lpstr>AY12013-02-GOLNER</vt:lpstr>
      <vt:lpstr>AY12013-02-NB</vt:lpstr>
      <vt:lpstr>GEMT2013-2-2014sum</vt:lpstr>
      <vt:lpstr>GEMT2013-2-gemt2014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2021-02-02T07:14:03Z</dcterms:created>
  <dcterms:modified xsi:type="dcterms:W3CDTF">2021-02-02T07:34:30Z</dcterms:modified>
</cp:coreProperties>
</file>