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9945" windowHeight="7620" firstSheet="11" activeTab="15"/>
  </bookViews>
  <sheets>
    <sheet name="TO1A-2" sheetId="1" r:id="rId1"/>
    <sheet name="TOSUM1302" sheetId="2" r:id="rId2"/>
    <sheet name="ONT-2012-2" sheetId="3" r:id="rId3"/>
    <sheet name="ZR-1-1" sheetId="4" r:id="rId4"/>
    <sheet name="AX-3CGP-ah3" sheetId="5" r:id="rId5"/>
    <sheet name="AX-3CGP-2-shab" sheetId="6" r:id="rId6"/>
    <sheet name="Niigmiin halamj " sheetId="7" r:id="rId7"/>
    <sheet name="daatgal-2015-nds2015" sheetId="8" r:id="rId8"/>
    <sheet name="daatgal-2015-nd2015" sheetId="9" r:id="rId9"/>
    <sheet name="daatgal-2015" sheetId="10" r:id="rId10"/>
    <sheet name="CPI" sheetId="11" r:id="rId11"/>
    <sheet name="Une_2" sheetId="12" r:id="rId12"/>
    <sheet name="ХАА une" sheetId="13" r:id="rId13"/>
    <sheet name="HUMAN-hvnam" sheetId="14" r:id="rId14"/>
    <sheet name="HUMAN-emd" sheetId="15" r:id="rId15"/>
    <sheet name="HUMAN-h-ovchin" sheetId="16" r:id="rId16"/>
    <sheet name="AY12013-2-GOLNER" sheetId="17" r:id="rId17"/>
    <sheet name="AY12013-2-NB" sheetId="18" r:id="rId18"/>
    <sheet name="GEMT2015-7-2015sun" sheetId="19" r:id="rId19"/>
    <sheet name="GEMT2015-7-gemt2015" sheetId="2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0" l="1"/>
  <c r="E33" i="20"/>
  <c r="E32" i="20"/>
  <c r="E31" i="20"/>
  <c r="E30" i="20"/>
  <c r="E29" i="20"/>
  <c r="E28" i="20"/>
  <c r="E27" i="20"/>
  <c r="E25" i="20"/>
  <c r="E24" i="20"/>
  <c r="E23" i="20"/>
  <c r="E22" i="20"/>
  <c r="E21" i="20"/>
  <c r="E18" i="20"/>
  <c r="E16" i="20"/>
  <c r="E15" i="20"/>
  <c r="E14" i="20"/>
  <c r="E13" i="20"/>
  <c r="E9" i="20"/>
  <c r="D6" i="20"/>
  <c r="D35" i="20" s="1"/>
  <c r="E35" i="20" s="1"/>
  <c r="C6" i="20"/>
  <c r="C35" i="20" s="1"/>
  <c r="E5" i="20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B54" i="19"/>
  <c r="D53" i="19"/>
  <c r="D52" i="19"/>
  <c r="C52" i="19" s="1"/>
  <c r="D51" i="19"/>
  <c r="C51" i="19"/>
  <c r="D50" i="19"/>
  <c r="C50" i="19" s="1"/>
  <c r="D49" i="19"/>
  <c r="C49" i="19"/>
  <c r="D48" i="19"/>
  <c r="C48" i="19" s="1"/>
  <c r="D47" i="19"/>
  <c r="C47" i="19"/>
  <c r="D46" i="19"/>
  <c r="C46" i="19" s="1"/>
  <c r="D45" i="19"/>
  <c r="C45" i="19"/>
  <c r="D44" i="19"/>
  <c r="C44" i="19" s="1"/>
  <c r="D43" i="19"/>
  <c r="C43" i="19"/>
  <c r="D42" i="19"/>
  <c r="C42" i="19" s="1"/>
  <c r="D41" i="19"/>
  <c r="C41" i="19"/>
  <c r="D40" i="19"/>
  <c r="C40" i="19" s="1"/>
  <c r="D39" i="19"/>
  <c r="C39" i="19"/>
  <c r="D38" i="19"/>
  <c r="D54" i="19" s="1"/>
  <c r="C54" i="19" s="1"/>
  <c r="E16" i="18"/>
  <c r="E15" i="18"/>
  <c r="D14" i="18"/>
  <c r="D5" i="18" s="1"/>
  <c r="C14" i="18"/>
  <c r="E13" i="18"/>
  <c r="E12" i="18"/>
  <c r="E11" i="18"/>
  <c r="D10" i="18"/>
  <c r="E10" i="18" s="1"/>
  <c r="C10" i="18"/>
  <c r="E9" i="18"/>
  <c r="E7" i="18"/>
  <c r="D6" i="18"/>
  <c r="C6" i="18"/>
  <c r="E6" i="18" s="1"/>
  <c r="M24" i="17"/>
  <c r="M23" i="17"/>
  <c r="M22" i="17"/>
  <c r="M21" i="17"/>
  <c r="M20" i="17"/>
  <c r="M18" i="17"/>
  <c r="M17" i="17"/>
  <c r="M16" i="17"/>
  <c r="M15" i="17"/>
  <c r="M14" i="17"/>
  <c r="M13" i="17"/>
  <c r="M12" i="17"/>
  <c r="M11" i="17"/>
  <c r="M10" i="17"/>
  <c r="M9" i="17"/>
  <c r="M8" i="17"/>
  <c r="M6" i="17"/>
  <c r="M5" i="17"/>
  <c r="J23" i="16"/>
  <c r="D23" i="16"/>
  <c r="I21" i="16"/>
  <c r="I20" i="16"/>
  <c r="H19" i="16"/>
  <c r="J18" i="16"/>
  <c r="I18" i="16"/>
  <c r="J17" i="16"/>
  <c r="I17" i="16"/>
  <c r="D17" i="16"/>
  <c r="J16" i="16"/>
  <c r="I16" i="16"/>
  <c r="F16" i="16"/>
  <c r="J15" i="16"/>
  <c r="I15" i="16"/>
  <c r="H15" i="16"/>
  <c r="I14" i="16"/>
  <c r="H14" i="16"/>
  <c r="J13" i="16"/>
  <c r="H13" i="16"/>
  <c r="J12" i="16"/>
  <c r="H12" i="16"/>
  <c r="J11" i="16"/>
  <c r="H11" i="16"/>
  <c r="J10" i="16"/>
  <c r="I10" i="16"/>
  <c r="J9" i="16"/>
  <c r="I9" i="16"/>
  <c r="D9" i="16"/>
  <c r="J7" i="16"/>
  <c r="I7" i="16"/>
  <c r="D7" i="16"/>
  <c r="J6" i="16"/>
  <c r="I6" i="16"/>
  <c r="F6" i="16"/>
  <c r="G5" i="16"/>
  <c r="H22" i="16" s="1"/>
  <c r="E5" i="16"/>
  <c r="F19" i="16" s="1"/>
  <c r="C5" i="16"/>
  <c r="D16" i="16" s="1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B59" i="15"/>
  <c r="C42" i="10"/>
  <c r="G40" i="10"/>
  <c r="G35" i="10"/>
  <c r="C35" i="10"/>
  <c r="F21" i="9"/>
  <c r="G21" i="9" s="1"/>
  <c r="E21" i="9"/>
  <c r="D21" i="9"/>
  <c r="C21" i="9"/>
  <c r="B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19" i="8"/>
  <c r="F19" i="8"/>
  <c r="G18" i="8"/>
  <c r="F18" i="8"/>
  <c r="G17" i="8"/>
  <c r="F17" i="8"/>
  <c r="G16" i="8"/>
  <c r="F16" i="8"/>
  <c r="G15" i="8"/>
  <c r="F15" i="8"/>
  <c r="G13" i="8"/>
  <c r="F13" i="8"/>
  <c r="E13" i="8"/>
  <c r="D13" i="8"/>
  <c r="C13" i="8"/>
  <c r="G12" i="8"/>
  <c r="F12" i="8"/>
  <c r="G11" i="8"/>
  <c r="F11" i="8"/>
  <c r="G10" i="8"/>
  <c r="F10" i="8"/>
  <c r="G9" i="8"/>
  <c r="F9" i="8"/>
  <c r="G8" i="8"/>
  <c r="F8" i="8"/>
  <c r="E6" i="8"/>
  <c r="G6" i="8" s="1"/>
  <c r="D6" i="8"/>
  <c r="C6" i="8"/>
  <c r="E6" i="20" l="1"/>
  <c r="C38" i="19"/>
  <c r="C5" i="18"/>
  <c r="E5" i="18" s="1"/>
  <c r="E14" i="18"/>
  <c r="I5" i="16"/>
  <c r="H6" i="16"/>
  <c r="F7" i="16"/>
  <c r="F5" i="16" s="1"/>
  <c r="D8" i="16"/>
  <c r="F9" i="16"/>
  <c r="D10" i="16"/>
  <c r="H16" i="16"/>
  <c r="F17" i="16"/>
  <c r="D18" i="16"/>
  <c r="D20" i="16"/>
  <c r="D21" i="16"/>
  <c r="D22" i="16"/>
  <c r="F23" i="16"/>
  <c r="J5" i="16"/>
  <c r="H7" i="16"/>
  <c r="F8" i="16"/>
  <c r="H9" i="16"/>
  <c r="F10" i="16"/>
  <c r="D11" i="16"/>
  <c r="D12" i="16"/>
  <c r="D13" i="16"/>
  <c r="D14" i="16"/>
  <c r="D15" i="16"/>
  <c r="H17" i="16"/>
  <c r="F18" i="16"/>
  <c r="D19" i="16"/>
  <c r="F20" i="16"/>
  <c r="F21" i="16"/>
  <c r="F22" i="16"/>
  <c r="H23" i="16"/>
  <c r="D6" i="16"/>
  <c r="D5" i="16" s="1"/>
  <c r="H8" i="16"/>
  <c r="H10" i="16"/>
  <c r="F11" i="16"/>
  <c r="F12" i="16"/>
  <c r="F13" i="16"/>
  <c r="F14" i="16"/>
  <c r="F15" i="16"/>
  <c r="H18" i="16"/>
  <c r="H20" i="16"/>
  <c r="H21" i="16"/>
  <c r="F6" i="8"/>
  <c r="H5" i="16" l="1"/>
  <c r="E28" i="7"/>
  <c r="E13" i="7"/>
  <c r="D13" i="7"/>
  <c r="E7" i="7"/>
  <c r="D7" i="7"/>
  <c r="B61" i="6"/>
  <c r="C58" i="6" s="1"/>
  <c r="C59" i="6"/>
  <c r="C57" i="6"/>
  <c r="C55" i="6"/>
  <c r="C53" i="6"/>
  <c r="C51" i="6"/>
  <c r="C50" i="6"/>
  <c r="C49" i="6"/>
  <c r="C48" i="6"/>
  <c r="C47" i="6"/>
  <c r="C46" i="6"/>
  <c r="C45" i="6"/>
  <c r="C44" i="6"/>
  <c r="C43" i="6"/>
  <c r="C42" i="6"/>
  <c r="C41" i="6"/>
  <c r="C40" i="6"/>
  <c r="E22" i="5"/>
  <c r="D22" i="5"/>
  <c r="F22" i="5" s="1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O48" i="4"/>
  <c r="P48" i="4" s="1"/>
  <c r="N48" i="4"/>
  <c r="P47" i="4"/>
  <c r="O47" i="4"/>
  <c r="N47" i="4"/>
  <c r="O46" i="4"/>
  <c r="P46" i="4" s="1"/>
  <c r="N46" i="4"/>
  <c r="O45" i="4"/>
  <c r="P45" i="4" s="1"/>
  <c r="N45" i="4"/>
  <c r="O44" i="4"/>
  <c r="P44" i="4" s="1"/>
  <c r="N44" i="4"/>
  <c r="P43" i="4"/>
  <c r="O43" i="4"/>
  <c r="N43" i="4"/>
  <c r="O42" i="4"/>
  <c r="P42" i="4" s="1"/>
  <c r="N42" i="4"/>
  <c r="O41" i="4"/>
  <c r="P41" i="4" s="1"/>
  <c r="N41" i="4"/>
  <c r="F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D5" i="3"/>
  <c r="E5" i="3" s="1"/>
  <c r="C5" i="3"/>
  <c r="F22" i="2"/>
  <c r="G22" i="2" s="1"/>
  <c r="E22" i="2"/>
  <c r="D22" i="2"/>
  <c r="C22" i="2"/>
  <c r="B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H35" i="1"/>
  <c r="G35" i="1"/>
  <c r="H30" i="1"/>
  <c r="G30" i="1"/>
  <c r="F29" i="1"/>
  <c r="H29" i="1" s="1"/>
  <c r="E29" i="1"/>
  <c r="H28" i="1"/>
  <c r="H27" i="1"/>
  <c r="G27" i="1"/>
  <c r="H25" i="1"/>
  <c r="F25" i="1"/>
  <c r="G25" i="1" s="1"/>
  <c r="E25" i="1"/>
  <c r="G24" i="1"/>
  <c r="H20" i="1"/>
  <c r="G20" i="1"/>
  <c r="H19" i="1"/>
  <c r="H18" i="1"/>
  <c r="G18" i="1"/>
  <c r="F17" i="1"/>
  <c r="H17" i="1" s="1"/>
  <c r="E17" i="1"/>
  <c r="H16" i="1"/>
  <c r="H15" i="1"/>
  <c r="G15" i="1"/>
  <c r="H13" i="1"/>
  <c r="G13" i="1"/>
  <c r="H9" i="1"/>
  <c r="G9" i="1"/>
  <c r="H8" i="1"/>
  <c r="F8" i="1"/>
  <c r="G8" i="1" s="1"/>
  <c r="E8" i="1"/>
  <c r="E7" i="1" s="1"/>
  <c r="E6" i="1" s="1"/>
  <c r="E5" i="1" s="1"/>
  <c r="E34" i="1" s="1"/>
  <c r="E36" i="1" s="1"/>
  <c r="C52" i="6" l="1"/>
  <c r="C56" i="6"/>
  <c r="C60" i="6"/>
  <c r="C54" i="6"/>
  <c r="C61" i="6" s="1"/>
  <c r="F7" i="1"/>
  <c r="G17" i="1"/>
  <c r="G29" i="1"/>
  <c r="H7" i="1" l="1"/>
  <c r="G7" i="1"/>
  <c r="F6" i="1"/>
  <c r="H6" i="1" l="1"/>
  <c r="G6" i="1"/>
  <c r="F5" i="1"/>
  <c r="F34" i="1" l="1"/>
  <c r="H5" i="1"/>
  <c r="G5" i="1"/>
  <c r="G34" i="1" l="1"/>
  <c r="F36" i="1"/>
  <c r="H34" i="1"/>
  <c r="H36" i="1" l="1"/>
  <c r="G36" i="1"/>
</calcChain>
</file>

<file path=xl/sharedStrings.xml><?xml version="1.0" encoding="utf-8"?>
<sst xmlns="http://schemas.openxmlformats.org/spreadsheetml/2006/main" count="976" uniqueCount="531">
  <si>
    <t>ÎÐÎÍ ÍÓÒÃÈÉÍ ÒªÑÂÈÉÍ ÎÐËÎÃÛÍ Ã¯ÉÖÝÒÃÝËÈÉÍ ÌÝÄÝÝ</t>
  </si>
  <si>
    <t xml:space="preserve">   2015.08.09</t>
  </si>
  <si>
    <t xml:space="preserve">        /ìÿí.òºã/</t>
  </si>
  <si>
    <t>¯ç¿¿ëýëò</t>
  </si>
  <si>
    <t>ìºð</t>
  </si>
  <si>
    <t>2014 îíû</t>
  </si>
  <si>
    <t>2015 îíû</t>
  </si>
  <si>
    <t xml:space="preserve"> 15/14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</si>
  <si>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</si>
  <si>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</si>
  <si>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</si>
  <si>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</si>
  <si>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</si>
  <si>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</si>
  <si>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</si>
  <si>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</si>
  <si>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</si>
  <si>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</si>
  <si>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</si>
  <si>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</si>
  <si>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</si>
  <si>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</si>
  <si>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</si>
  <si>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</si>
  <si>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</si>
  <si>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</si>
  <si>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</si>
  <si>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</si>
  <si>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</si>
  <si>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</si>
  <si>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</si>
  <si>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</si>
  <si>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</si>
  <si>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</si>
  <si>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</si>
  <si>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</si>
  <si>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</si>
  <si>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</si>
  <si>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</si>
  <si>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</si>
  <si>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</si>
  <si>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</si>
  <si>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</si>
  <si>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</si>
  <si>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</si>
  <si>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</si>
  <si>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2015.08.08</t>
  </si>
  <si>
    <t xml:space="preserve">                                    /ìÿí.òºã/</t>
  </si>
  <si>
    <t>Ñóìä</t>
  </si>
  <si>
    <t xml:space="preserve"> Æèëèéí ýõíýýñ</t>
  </si>
  <si>
    <t>7-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</si>
  <si>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</si>
  <si>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</si>
  <si>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</si>
  <si>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</si>
  <si>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</si>
  <si>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</si>
  <si>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</si>
  <si>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</si>
  <si>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</si>
  <si>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</si>
  <si>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</si>
  <si>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</si>
  <si>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</si>
  <si>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</si>
  <si>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</si>
  <si>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</si>
  <si>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</si>
  <si>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</si>
  <si>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2015.08.09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</si>
  <si>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</si>
  <si>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</si>
  <si>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</si>
  <si>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</si>
  <si>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</si>
  <si>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</si>
  <si>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</si>
  <si>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</si>
  <si>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</si>
  <si>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</si>
  <si>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</si>
  <si>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</si>
  <si>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</si>
  <si>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</si>
  <si>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</si>
  <si>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</si>
  <si>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</si>
  <si>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Хөрөнгө оруулалт</t>
  </si>
  <si>
    <t xml:space="preserve">          Áàíêíû êàññûí îðëîãî, çàðëàãà, çýýë õàäãàëàìæèéí</t>
  </si>
  <si>
    <t xml:space="preserve">  ìýäýý</t>
  </si>
  <si>
    <t xml:space="preserve"> 2015-08-07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</si>
  <si>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</si>
  <si>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</si>
  <si>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</si>
  <si>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</si>
  <si>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</si>
  <si>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</si>
  <si>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</si>
  <si>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</si>
  <si>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</si>
  <si>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</si>
  <si>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</si>
  <si>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</si>
  <si>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</si>
  <si>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</si>
  <si>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</si>
  <si>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</si>
  <si>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</si>
  <si>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</si>
  <si>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</si>
  <si>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</si>
  <si>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2015.08.06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</si>
  <si>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</si>
  <si>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</si>
  <si>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</si>
  <si>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</si>
  <si>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</si>
  <si>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</si>
  <si>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 xml:space="preserve"> Аæëûí áàéðíû çóó÷ëàë</t>
  </si>
  <si>
    <t xml:space="preserve"> 2015.08.06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</si>
  <si>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</si>
  <si>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</si>
  <si>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</si>
  <si>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</si>
  <si>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</si>
  <si>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</si>
  <si>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</si>
  <si>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</si>
  <si>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</si>
  <si>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</si>
  <si>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</si>
  <si>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</si>
  <si>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</si>
  <si>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</si>
  <si>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</si>
  <si>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</si>
  <si>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</si>
  <si>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</si>
  <si>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</si>
  <si>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</si>
  <si>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</si>
  <si>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</si>
  <si>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</si>
  <si>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</si>
  <si>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</si>
  <si>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НИЙГМИЙН ХАЛАМЖИЙН САНГИЙН ҮЗҮҮЛЭЛТ               сая.төг</t>
  </si>
  <si>
    <t xml:space="preserve">                                     2015.08.07</t>
  </si>
  <si>
    <t>Үзүүлэлт</t>
  </si>
  <si>
    <t>2015 он I-IIV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</si>
  <si>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</si>
  <si>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</si>
  <si>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2350.8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</si>
  <si>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</si>
  <si>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</si>
  <si>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</si>
  <si>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</si>
  <si>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</si>
  <si>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</si>
  <si>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</si>
  <si>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</si>
  <si>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</si>
  <si>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</si>
  <si>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</si>
  <si>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</si>
  <si>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</si>
  <si>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</si>
  <si>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</si>
  <si>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</si>
  <si>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</si>
  <si>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</si>
  <si>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</si>
  <si>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</si>
  <si>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</si>
  <si>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</si>
  <si>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</si>
  <si>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</si>
  <si>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</si>
  <si>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</si>
  <si>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ÑÀÍÃÈÉÍ ÎÐËÎÃÎ, ÇÀÐËÀÃÀ /ñàÿ.òºã/</t>
  </si>
  <si>
    <t>2015.08.03</t>
  </si>
  <si>
    <t>2014 оны                   YII сар</t>
  </si>
  <si>
    <t>2015 оны YII сар</t>
  </si>
  <si>
    <r>
      <rPr>
        <u/>
        <sz val="11"/>
        <color theme="1"/>
        <rFont val="Arial Mon"/>
        <family val="2"/>
      </rPr>
      <t xml:space="preserve">2015   YII </t>
    </r>
    <r>
      <rPr>
        <sz val="11"/>
        <color theme="1"/>
        <rFont val="Arial Mon"/>
        <family val="2"/>
      </rPr>
      <t>2014   YII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</si>
  <si>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</si>
  <si>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</si>
  <si>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</si>
  <si>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</si>
  <si>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</si>
  <si>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</si>
  <si>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</si>
  <si>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</si>
  <si>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</si>
  <si>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</si>
  <si>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</si>
  <si>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</si>
  <si>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ÍÈÉÃÌÈÉÍ ÄÀÀÒÃÀËÛÍ ØÈÌÒÃÝËÈÉÍ ÎÐËÎÃÎ, ÒÝÒÃÝÂÝÐÈÉÍ ÑÀÍÕ¯¯ÆÈËÒ</t>
  </si>
  <si>
    <t xml:space="preserve">   2015.08.03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</si>
  <si>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</si>
  <si>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</si>
  <si>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</si>
  <si>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</si>
  <si>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</si>
  <si>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</si>
  <si>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2012.01.05</t>
  </si>
  <si>
    <t>Íèéãìèéí äààòãàëûí ñàíãèéí îðëîãî, çàðëàãà /ìÿí.òºã/</t>
  </si>
  <si>
    <t>Íèéãìèéí äààòãàëä çààâàë äààòãóóëàã÷èéí òîî, îëãîñîí òýòãýâðèéí õýìæýý</t>
  </si>
  <si>
    <t>2012 îí ìÿí.òºã</t>
  </si>
  <si>
    <t>2012 îí</t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</si>
  <si>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</si>
  <si>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</si>
  <si>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</si>
  <si>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</si>
  <si>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</si>
  <si>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</si>
  <si>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</si>
  <si>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</si>
  <si>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</si>
  <si>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</si>
  <si>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Áóñàä</t>
  </si>
  <si>
    <t xml:space="preserve"> ÀÉÌÃÈÉÍ ÕÝÐÝÃËÝÝÍÈÉ ¯ÍÈÉÍ ÈÍÄÅÊÑ</t>
  </si>
  <si>
    <t>Áàðààíû á¿ëãýýð</t>
  </si>
  <si>
    <t>2015-07</t>
  </si>
  <si>
    <t>2014-07</t>
  </si>
  <si>
    <t>2014-12</t>
  </si>
  <si>
    <t>2015-06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</si>
  <si>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</si>
  <si>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</si>
  <si>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</si>
  <si>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</si>
  <si>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</si>
  <si>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</si>
  <si>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</si>
  <si>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</si>
  <si>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</si>
  <si>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</si>
  <si>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</si>
  <si>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</si>
  <si>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</si>
  <si>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</si>
  <si>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</si>
  <si>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</si>
  <si>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</si>
  <si>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</si>
  <si>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</si>
  <si>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</si>
  <si>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</si>
  <si>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</si>
  <si>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</si>
  <si>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</si>
  <si>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</si>
  <si>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</si>
  <si>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</si>
  <si>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</si>
  <si>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</si>
  <si>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</si>
  <si>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</si>
  <si>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</si>
  <si>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</si>
  <si>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</si>
  <si>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</si>
  <si>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</si>
  <si>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</si>
  <si>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</si>
  <si>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</si>
  <si>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</si>
  <si>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</si>
  <si>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</si>
  <si>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</si>
  <si>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</si>
  <si>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</si>
  <si>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</si>
  <si>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</si>
  <si>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</si>
  <si>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</si>
  <si>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</si>
  <si>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</si>
  <si>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</si>
  <si>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</si>
  <si>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</si>
  <si>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6-ð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</si>
  <si>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</si>
  <si>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</si>
  <si>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</si>
  <si>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</si>
  <si>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</si>
  <si>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</si>
  <si>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</si>
  <si>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</si>
  <si>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</si>
  <si>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</si>
  <si>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</si>
  <si>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</si>
  <si>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</si>
  <si>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</si>
  <si>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</si>
  <si>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</si>
  <si>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</si>
  <si>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</si>
  <si>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</si>
  <si>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</si>
  <si>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</si>
  <si>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</si>
  <si>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</si>
  <si>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</si>
  <si>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</si>
  <si>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</si>
  <si>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</si>
  <si>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</si>
  <si>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</si>
  <si>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</si>
  <si>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</si>
  <si>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</si>
  <si>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</si>
  <si>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</si>
  <si>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</si>
  <si>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</si>
  <si>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</si>
  <si>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</si>
  <si>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</si>
  <si>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</si>
  <si>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</si>
  <si>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</si>
  <si>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</si>
  <si>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</si>
  <si>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</si>
  <si>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</si>
  <si>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</si>
  <si>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</si>
  <si>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</si>
  <si>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</si>
  <si>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2014 îíû  XII </t>
  </si>
  <si>
    <t>2015 он</t>
  </si>
  <si>
    <t>I</t>
  </si>
  <si>
    <t>II</t>
  </si>
  <si>
    <t>III</t>
  </si>
  <si>
    <t>IV</t>
  </si>
  <si>
    <t>V</t>
  </si>
  <si>
    <t>1 р сар</t>
  </si>
  <si>
    <t>2 р сар</t>
  </si>
  <si>
    <t>3 р сар</t>
  </si>
  <si>
    <t>4 р сар</t>
  </si>
  <si>
    <t>5 р сар</t>
  </si>
  <si>
    <t>6 р сар</t>
  </si>
  <si>
    <t>7 р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</si>
  <si>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</si>
  <si>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</si>
  <si>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</si>
  <si>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</si>
  <si>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</si>
  <si>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</si>
  <si>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</si>
  <si>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</si>
  <si>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</si>
  <si>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</si>
  <si>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</si>
  <si>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</si>
  <si>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</si>
  <si>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</si>
  <si>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</si>
  <si>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</si>
  <si>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</si>
  <si>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</si>
  <si>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</si>
  <si>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</si>
  <si>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</si>
  <si>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</si>
  <si>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</si>
  <si>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</si>
  <si>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</si>
  <si>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</si>
  <si>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</si>
  <si>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</si>
  <si>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</si>
  <si>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</si>
  <si>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</si>
  <si>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</si>
  <si>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</si>
  <si>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</si>
  <si>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</si>
  <si>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</si>
  <si>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</si>
  <si>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</si>
  <si>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</si>
  <si>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</si>
  <si>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</si>
  <si>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</si>
  <si>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</si>
  <si>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</si>
  <si>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</si>
  <si>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</si>
  <si>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</si>
  <si>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</si>
  <si>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</si>
  <si>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</si>
  <si>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</si>
  <si>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</si>
  <si>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</si>
  <si>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</si>
  <si>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</si>
  <si>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</si>
  <si>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</si>
  <si>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YII сар</t>
  </si>
  <si>
    <t>2014 оны YII сар</t>
  </si>
  <si>
    <t>2015 оны YIIсар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</si>
  <si>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</si>
  <si>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</si>
  <si>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</si>
  <si>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</si>
  <si>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</si>
  <si>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</si>
  <si>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</si>
  <si>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</si>
  <si>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</si>
  <si>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</si>
  <si>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</si>
  <si>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</si>
  <si>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</si>
  <si>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</si>
  <si>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</si>
  <si>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</si>
  <si>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</si>
  <si>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</si>
  <si>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</si>
  <si>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</si>
  <si>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</si>
  <si>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</si>
  <si>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</si>
  <si>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</si>
  <si>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</si>
  <si>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</si>
  <si>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</si>
  <si>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</si>
  <si>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</si>
  <si>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</si>
  <si>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</si>
  <si>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</si>
  <si>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Гөлтгөнө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</si>
  <si>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</si>
  <si>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</si>
  <si>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</si>
  <si>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</si>
  <si>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</si>
  <si>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</si>
  <si>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</si>
  <si>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</si>
  <si>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</si>
  <si>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</si>
  <si>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</si>
  <si>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</si>
  <si>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</si>
  <si>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</si>
  <si>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</si>
  <si>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</si>
  <si>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</si>
  <si>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</si>
  <si>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</si>
  <si>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</si>
  <si>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</si>
  <si>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</si>
  <si>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</si>
  <si>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</si>
  <si>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</si>
  <si>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</si>
  <si>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</si>
  <si>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</si>
  <si>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</si>
  <si>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</si>
  <si>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 Гөлтгөнө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</si>
  <si>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</si>
  <si>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</si>
  <si>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</si>
  <si>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</si>
  <si>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</si>
  <si>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</si>
  <si>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</si>
  <si>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</si>
  <si>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</si>
  <si>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2015.08.05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</si>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</sst>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  <numFmt numFmtId="172" formatCode="#,##0;[Red]\-#,##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Mon"/>
      <family val="2"/>
    </font>
    <font>
      <sz val="11"/>
      <name val="Arial Mon"/>
      <family val="2"/>
    </font>
    <font>
      <sz val="10"/>
      <name val="Arial Mon"/>
      <family val="2"/>
    </font>
    <font>
      <sz val="8"/>
      <name val="Arial"/>
      <family val="2"/>
    </font>
    <font>
      <sz val="12"/>
      <name val="Arial Mon"/>
      <family val="2"/>
    </font>
    <font>
      <sz val="10"/>
      <name val="Arial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sz val="11"/>
      <name val="Dutch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  <family val="2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1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color indexed="17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9"/>
      <color theme="1"/>
      <name val="Arial Mon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sz val="10"/>
      <name val="Dutch Mon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5" fontId="32" fillId="0" borderId="0"/>
    <xf numFmtId="165" fontId="32" fillId="0" borderId="0"/>
    <xf numFmtId="0" fontId="16" fillId="0" borderId="0"/>
    <xf numFmtId="0" fontId="1" fillId="0" borderId="0"/>
  </cellStyleXfs>
  <cellXfs count="57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/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3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4" fontId="11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vertical="center" wrapText="1"/>
    </xf>
    <xf numFmtId="1" fontId="15" fillId="0" borderId="0" xfId="0" applyNumberFormat="1" applyFont="1"/>
    <xf numFmtId="1" fontId="3" fillId="2" borderId="0" xfId="0" applyNumberFormat="1" applyFont="1" applyFill="1"/>
    <xf numFmtId="1" fontId="15" fillId="0" borderId="0" xfId="0" applyNumberFormat="1" applyFont="1" applyAlignment="1">
      <alignment horizontal="center" vertical="center" textRotation="90" wrapText="1"/>
    </xf>
    <xf numFmtId="1" fontId="15" fillId="0" borderId="0" xfId="0" applyNumberFormat="1" applyFont="1" applyAlignment="1">
      <alignment horizontal="center"/>
    </xf>
    <xf numFmtId="1" fontId="3" fillId="2" borderId="6" xfId="0" applyNumberFormat="1" applyFont="1" applyFill="1" applyBorder="1" applyAlignment="1">
      <alignment vertical="center"/>
    </xf>
    <xf numFmtId="0" fontId="3" fillId="2" borderId="6" xfId="3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NumberFormat="1" applyBorder="1"/>
    <xf numFmtId="1" fontId="3" fillId="2" borderId="0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3" fillId="2" borderId="0" xfId="3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0" borderId="0" xfId="0" applyNumberFormat="1" applyFont="1"/>
    <xf numFmtId="0" fontId="17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8" xfId="0" applyFont="1" applyBorder="1" applyAlignment="1">
      <alignment horizontal="center" vertical="center" wrapText="1"/>
    </xf>
    <xf numFmtId="0" fontId="22" fillId="0" borderId="0" xfId="0" applyFont="1"/>
    <xf numFmtId="0" fontId="23" fillId="2" borderId="8" xfId="0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0" fontId="21" fillId="0" borderId="0" xfId="0" applyFont="1" applyBorder="1"/>
    <xf numFmtId="0" fontId="23" fillId="0" borderId="8" xfId="0" applyFont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18" fillId="0" borderId="8" xfId="0" applyFont="1" applyBorder="1" applyAlignment="1">
      <alignment horizontal="left" vertical="center" wrapText="1"/>
    </xf>
    <xf numFmtId="164" fontId="18" fillId="2" borderId="8" xfId="0" applyNumberFormat="1" applyFont="1" applyFill="1" applyBorder="1" applyAlignment="1">
      <alignment horizontal="center" vertical="center"/>
    </xf>
    <xf numFmtId="0" fontId="23" fillId="0" borderId="8" xfId="0" applyNumberFormat="1" applyFont="1" applyBorder="1" applyAlignment="1">
      <alignment horizontal="center" vertical="center"/>
    </xf>
    <xf numFmtId="164" fontId="23" fillId="0" borderId="8" xfId="2" applyNumberFormat="1" applyFont="1" applyBorder="1" applyAlignment="1">
      <alignment horizontal="center" vertical="center"/>
    </xf>
    <xf numFmtId="0" fontId="24" fillId="0" borderId="0" xfId="0" applyFont="1" applyBorder="1"/>
    <xf numFmtId="0" fontId="22" fillId="5" borderId="0" xfId="0" applyFont="1" applyFill="1" applyBorder="1"/>
    <xf numFmtId="0" fontId="24" fillId="5" borderId="0" xfId="0" applyFont="1" applyFill="1" applyBorder="1" applyAlignment="1">
      <alignment horizontal="right" wrapText="1"/>
    </xf>
    <xf numFmtId="0" fontId="24" fillId="5" borderId="0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9" fillId="0" borderId="0" xfId="0" applyFont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/>
    </xf>
    <xf numFmtId="164" fontId="30" fillId="0" borderId="0" xfId="0" applyNumberFormat="1" applyFont="1" applyBorder="1" applyAlignment="1">
      <alignment vertical="center"/>
    </xf>
    <xf numFmtId="164" fontId="30" fillId="0" borderId="0" xfId="0" applyNumberFormat="1" applyFont="1" applyAlignment="1">
      <alignment vertical="center"/>
    </xf>
    <xf numFmtId="0" fontId="30" fillId="0" borderId="0" xfId="0" applyFont="1" applyFill="1" applyBorder="1" applyAlignment="1">
      <alignment vertical="center"/>
    </xf>
    <xf numFmtId="164" fontId="30" fillId="0" borderId="0" xfId="0" applyNumberFormat="1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0" fontId="29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11" xfId="0" applyFont="1" applyBorder="1"/>
    <xf numFmtId="0" fontId="30" fillId="0" borderId="4" xfId="0" applyFont="1" applyBorder="1"/>
    <xf numFmtId="0" fontId="30" fillId="0" borderId="8" xfId="0" applyFont="1" applyBorder="1" applyAlignment="1">
      <alignment horizontal="center" vertical="center"/>
    </xf>
    <xf numFmtId="0" fontId="30" fillId="0" borderId="13" xfId="0" applyFont="1" applyBorder="1"/>
    <xf numFmtId="0" fontId="30" fillId="0" borderId="14" xfId="0" applyFont="1" applyBorder="1"/>
    <xf numFmtId="164" fontId="30" fillId="0" borderId="10" xfId="0" applyNumberFormat="1" applyFont="1" applyBorder="1"/>
    <xf numFmtId="0" fontId="30" fillId="0" borderId="0" xfId="0" applyFont="1"/>
    <xf numFmtId="0" fontId="30" fillId="0" borderId="8" xfId="0" applyFont="1" applyBorder="1"/>
    <xf numFmtId="0" fontId="30" fillId="0" borderId="2" xfId="0" applyFont="1" applyBorder="1"/>
    <xf numFmtId="164" fontId="30" fillId="0" borderId="8" xfId="0" applyNumberFormat="1" applyFont="1" applyBorder="1"/>
    <xf numFmtId="0" fontId="30" fillId="0" borderId="15" xfId="0" applyFont="1" applyBorder="1"/>
    <xf numFmtId="0" fontId="29" fillId="0" borderId="11" xfId="0" applyFont="1" applyBorder="1"/>
    <xf numFmtId="0" fontId="30" fillId="0" borderId="12" xfId="0" applyFont="1" applyBorder="1"/>
    <xf numFmtId="164" fontId="30" fillId="0" borderId="1" xfId="0" applyNumberFormat="1" applyFont="1" applyBorder="1"/>
    <xf numFmtId="0" fontId="29" fillId="0" borderId="2" xfId="0" applyFont="1" applyBorder="1"/>
    <xf numFmtId="0" fontId="29" fillId="0" borderId="3" xfId="0" applyFont="1" applyBorder="1"/>
    <xf numFmtId="165" fontId="33" fillId="0" borderId="0" xfId="4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49" fontId="4" fillId="6" borderId="6" xfId="0" applyNumberFormat="1" applyFont="1" applyFill="1" applyBorder="1"/>
    <xf numFmtId="49" fontId="4" fillId="6" borderId="7" xfId="0" applyNumberFormat="1" applyFont="1" applyFill="1" applyBorder="1"/>
    <xf numFmtId="0" fontId="2" fillId="0" borderId="0" xfId="0" applyFont="1" applyFill="1" applyBorder="1"/>
    <xf numFmtId="166" fontId="34" fillId="0" borderId="0" xfId="0" applyNumberFormat="1" applyFont="1" applyFill="1" applyBorder="1"/>
    <xf numFmtId="167" fontId="2" fillId="0" borderId="0" xfId="0" applyNumberFormat="1" applyFont="1" applyFill="1" applyBorder="1"/>
    <xf numFmtId="168" fontId="35" fillId="0" borderId="0" xfId="0" applyNumberFormat="1" applyFont="1" applyFill="1" applyBorder="1" applyAlignment="1">
      <alignment horizontal="right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right"/>
    </xf>
    <xf numFmtId="168" fontId="36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8" fontId="37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/>
    </xf>
    <xf numFmtId="0" fontId="38" fillId="0" borderId="0" xfId="0" applyFont="1" applyFill="1" applyBorder="1"/>
    <xf numFmtId="0" fontId="13" fillId="0" borderId="0" xfId="0" applyFont="1" applyFill="1" applyBorder="1"/>
    <xf numFmtId="168" fontId="37" fillId="0" borderId="0" xfId="0" applyNumberFormat="1" applyFont="1" applyFill="1" applyBorder="1" applyAlignment="1">
      <alignment horizontal="right" vertical="top"/>
    </xf>
    <xf numFmtId="0" fontId="3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8" fillId="0" borderId="7" xfId="0" applyFont="1" applyFill="1" applyBorder="1"/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167" fontId="2" fillId="0" borderId="7" xfId="0" applyNumberFormat="1" applyFont="1" applyFill="1" applyBorder="1"/>
    <xf numFmtId="168" fontId="2" fillId="0" borderId="0" xfId="0" applyNumberFormat="1" applyFont="1" applyFill="1" applyBorder="1" applyAlignment="1">
      <alignment horizontal="center"/>
    </xf>
    <xf numFmtId="168" fontId="10" fillId="0" borderId="0" xfId="6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top" wrapText="1"/>
    </xf>
    <xf numFmtId="168" fontId="36" fillId="0" borderId="0" xfId="6" applyNumberFormat="1" applyFont="1" applyFill="1" applyBorder="1" applyAlignment="1">
      <alignment horizontal="right" vertical="top"/>
    </xf>
    <xf numFmtId="0" fontId="39" fillId="0" borderId="0" xfId="1" applyFont="1" applyFill="1" applyBorder="1"/>
    <xf numFmtId="0" fontId="2" fillId="0" borderId="0" xfId="1" applyFont="1" applyFill="1" applyBorder="1" applyAlignment="1"/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wrapText="1"/>
    </xf>
    <xf numFmtId="168" fontId="36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68" fontId="36" fillId="0" borderId="0" xfId="6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33" fillId="0" borderId="7" xfId="0" applyFont="1" applyFill="1" applyBorder="1"/>
    <xf numFmtId="0" fontId="2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left" wrapText="1"/>
    </xf>
    <xf numFmtId="168" fontId="36" fillId="0" borderId="7" xfId="6" applyNumberFormat="1" applyFont="1" applyFill="1" applyBorder="1" applyAlignment="1">
      <alignment horizontal="right"/>
    </xf>
    <xf numFmtId="0" fontId="0" fillId="0" borderId="0" xfId="0" applyFill="1"/>
    <xf numFmtId="0" fontId="26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169" fontId="2" fillId="0" borderId="8" xfId="2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left" vertical="center" wrapText="1"/>
    </xf>
    <xf numFmtId="164" fontId="40" fillId="0" borderId="8" xfId="0" applyNumberFormat="1" applyFont="1" applyFill="1" applyBorder="1" applyAlignment="1">
      <alignment horizontal="center" vertical="center"/>
    </xf>
    <xf numFmtId="170" fontId="2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1" fontId="40" fillId="0" borderId="8" xfId="0" applyNumberFormat="1" applyFont="1" applyFill="1" applyBorder="1" applyAlignment="1">
      <alignment horizontal="center" vertical="center"/>
    </xf>
    <xf numFmtId="0" fontId="40" fillId="0" borderId="8" xfId="0" applyFont="1" applyBorder="1" applyAlignment="1">
      <alignment horizontal="left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wrapText="1"/>
    </xf>
    <xf numFmtId="171" fontId="2" fillId="0" borderId="8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2" fillId="0" borderId="0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71" fontId="2" fillId="0" borderId="8" xfId="2" applyNumberFormat="1" applyFont="1" applyFill="1" applyBorder="1" applyAlignment="1">
      <alignment vertical="center"/>
    </xf>
    <xf numFmtId="171" fontId="2" fillId="0" borderId="8" xfId="2" applyNumberFormat="1" applyFont="1" applyBorder="1" applyAlignment="1">
      <alignment vertical="center"/>
    </xf>
    <xf numFmtId="171" fontId="18" fillId="0" borderId="8" xfId="2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71" fontId="2" fillId="0" borderId="8" xfId="2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right" vertical="center"/>
    </xf>
    <xf numFmtId="0" fontId="4" fillId="0" borderId="6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29" fillId="0" borderId="0" xfId="0" applyNumberFormat="1" applyFont="1"/>
    <xf numFmtId="0" fontId="29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72" fontId="30" fillId="0" borderId="6" xfId="0" applyNumberFormat="1" applyFont="1" applyFill="1" applyBorder="1"/>
    <xf numFmtId="164" fontId="30" fillId="0" borderId="6" xfId="0" applyNumberFormat="1" applyFont="1" applyBorder="1"/>
    <xf numFmtId="172" fontId="30" fillId="0" borderId="6" xfId="0" applyNumberFormat="1" applyFont="1" applyBorder="1"/>
    <xf numFmtId="164" fontId="30" fillId="0" borderId="3" xfId="0" applyNumberFormat="1" applyFont="1" applyBorder="1"/>
    <xf numFmtId="164" fontId="30" fillId="0" borderId="4" xfId="0" applyNumberFormat="1" applyFont="1" applyBorder="1"/>
    <xf numFmtId="0" fontId="30" fillId="0" borderId="11" xfId="0" applyFont="1" applyBorder="1" applyAlignment="1">
      <alignment horizontal="left" wrapText="1"/>
    </xf>
    <xf numFmtId="0" fontId="30" fillId="0" borderId="6" xfId="0" applyNumberFormat="1" applyFont="1" applyBorder="1"/>
    <xf numFmtId="164" fontId="30" fillId="0" borderId="0" xfId="0" applyNumberFormat="1" applyFont="1" applyBorder="1"/>
    <xf numFmtId="0" fontId="30" fillId="0" borderId="0" xfId="0" applyNumberFormat="1" applyFont="1" applyBorder="1" applyAlignment="1">
      <alignment horizontal="left" wrapText="1"/>
    </xf>
    <xf numFmtId="0" fontId="30" fillId="0" borderId="0" xfId="0" applyNumberFormat="1" applyFont="1" applyBorder="1"/>
    <xf numFmtId="0" fontId="30" fillId="0" borderId="15" xfId="0" applyFont="1" applyBorder="1" applyAlignment="1">
      <alignment horizontal="left" wrapText="1"/>
    </xf>
    <xf numFmtId="172" fontId="30" fillId="0" borderId="0" xfId="0" applyNumberFormat="1" applyFont="1" applyFill="1" applyBorder="1"/>
    <xf numFmtId="0" fontId="30" fillId="0" borderId="15" xfId="0" applyFont="1" applyBorder="1" applyAlignment="1">
      <alignment horizontal="left"/>
    </xf>
    <xf numFmtId="0" fontId="30" fillId="0" borderId="0" xfId="0" applyNumberFormat="1" applyFont="1" applyBorder="1" applyAlignment="1">
      <alignment horizontal="left"/>
    </xf>
    <xf numFmtId="172" fontId="30" fillId="0" borderId="0" xfId="0" applyNumberFormat="1" applyFont="1" applyBorder="1"/>
    <xf numFmtId="0" fontId="30" fillId="0" borderId="13" xfId="0" applyFont="1" applyBorder="1" applyAlignment="1">
      <alignment horizontal="left" wrapText="1"/>
    </xf>
    <xf numFmtId="0" fontId="30" fillId="0" borderId="7" xfId="0" applyNumberFormat="1" applyFont="1" applyBorder="1"/>
    <xf numFmtId="164" fontId="30" fillId="0" borderId="7" xfId="0" applyNumberFormat="1" applyFont="1" applyBorder="1"/>
    <xf numFmtId="172" fontId="30" fillId="0" borderId="7" xfId="0" applyNumberFormat="1" applyFont="1" applyBorder="1"/>
    <xf numFmtId="172" fontId="30" fillId="0" borderId="7" xfId="0" applyNumberFormat="1" applyFont="1" applyFill="1" applyBorder="1"/>
    <xf numFmtId="0" fontId="3" fillId="0" borderId="0" xfId="0" applyNumberFormat="1" applyFont="1" applyFill="1"/>
    <xf numFmtId="0" fontId="29" fillId="0" borderId="0" xfId="0" applyNumberFormat="1" applyFont="1" applyFill="1"/>
    <xf numFmtId="0" fontId="29" fillId="0" borderId="0" xfId="0" applyNumberFormat="1" applyFont="1" applyBorder="1"/>
    <xf numFmtId="164" fontId="29" fillId="0" borderId="0" xfId="0" applyNumberFormat="1" applyFo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7" borderId="0" xfId="0" applyFill="1" applyBorder="1"/>
    <xf numFmtId="1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1" fillId="0" borderId="0" xfId="7"/>
    <xf numFmtId="164" fontId="0" fillId="2" borderId="0" xfId="0" applyNumberFormat="1" applyFill="1" applyBorder="1"/>
    <xf numFmtId="0" fontId="0" fillId="2" borderId="0" xfId="0" applyFill="1" applyBorder="1"/>
    <xf numFmtId="0" fontId="48" fillId="0" borderId="0" xfId="0" applyFont="1"/>
    <xf numFmtId="164" fontId="9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47" fillId="0" borderId="0" xfId="0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9" fillId="4" borderId="0" xfId="0" applyFont="1" applyFill="1"/>
    <xf numFmtId="0" fontId="49" fillId="4" borderId="0" xfId="0" applyFont="1" applyFill="1" applyAlignment="1">
      <alignment horizontal="center"/>
    </xf>
    <xf numFmtId="164" fontId="49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/>
    </xf>
    <xf numFmtId="0" fontId="49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16" fillId="0" borderId="6" xfId="0" applyFont="1" applyBorder="1"/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9" fillId="4" borderId="0" xfId="0" applyFont="1" applyFill="1" applyAlignment="1">
      <alignment vertical="center"/>
    </xf>
    <xf numFmtId="0" fontId="16" fillId="0" borderId="0" xfId="0" applyFont="1" applyBorder="1"/>
    <xf numFmtId="1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9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 vertical="center" textRotation="90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/>
    </xf>
    <xf numFmtId="0" fontId="22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4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5" fillId="0" borderId="0" xfId="0" applyFont="1" applyBorder="1"/>
    <xf numFmtId="0" fontId="18" fillId="0" borderId="1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wrapText="1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textRotation="90" wrapText="1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18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164" fontId="30" fillId="0" borderId="8" xfId="0" applyNumberFormat="1" applyFont="1" applyBorder="1" applyAlignment="1">
      <alignment horizontal="right" vertical="center"/>
    </xf>
    <xf numFmtId="0" fontId="30" fillId="0" borderId="0" xfId="0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8" xfId="0" applyFont="1" applyBorder="1" applyAlignment="1">
      <alignment horizontal="center"/>
    </xf>
    <xf numFmtId="165" fontId="33" fillId="0" borderId="0" xfId="4" applyFont="1" applyFill="1" applyBorder="1" applyAlignment="1" applyProtection="1">
      <alignment horizontal="center" vertical="center"/>
      <protection locked="0"/>
    </xf>
    <xf numFmtId="2" fontId="26" fillId="6" borderId="6" xfId="5" applyNumberFormat="1" applyFont="1" applyFill="1" applyBorder="1" applyAlignment="1">
      <alignment horizontal="center" vertical="center"/>
    </xf>
    <xf numFmtId="2" fontId="26" fillId="6" borderId="7" xfId="5" applyNumberFormat="1" applyFont="1" applyFill="1" applyBorder="1" applyAlignment="1">
      <alignment horizontal="center" vertical="center"/>
    </xf>
    <xf numFmtId="2" fontId="26" fillId="6" borderId="9" xfId="5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center" textRotation="255" wrapText="1"/>
    </xf>
    <xf numFmtId="0" fontId="30" fillId="0" borderId="0" xfId="0" applyFont="1" applyBorder="1" applyAlignment="1">
      <alignment horizontal="center" vertical="center" textRotation="255" wrapText="1"/>
    </xf>
    <xf numFmtId="0" fontId="30" fillId="0" borderId="7" xfId="0" applyFont="1" applyBorder="1" applyAlignment="1">
      <alignment horizontal="center" vertical="center" textRotation="255" wrapText="1"/>
    </xf>
    <xf numFmtId="0" fontId="29" fillId="0" borderId="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14" fontId="30" fillId="0" borderId="4" xfId="0" applyNumberFormat="1" applyFont="1" applyBorder="1" applyAlignment="1">
      <alignment horizontal="center"/>
    </xf>
    <xf numFmtId="14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6" fillId="0" borderId="8" xfId="0" applyFont="1" applyBorder="1" applyAlignment="1"/>
    <xf numFmtId="0" fontId="16" fillId="0" borderId="1" xfId="0" applyFont="1" applyBorder="1" applyAlignme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6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textRotation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/>
    </xf>
  </cellXfs>
  <cellStyles count="8">
    <cellStyle name="Comma" xfId="2" builtinId="3"/>
    <cellStyle name="Normal" xfId="0" builtinId="0"/>
    <cellStyle name="Normal 2" xfId="3"/>
    <cellStyle name="Normal 2 2" xfId="6"/>
    <cellStyle name="Normal 5" xfId="7"/>
    <cellStyle name="Normal_AR-00-01" xfId="4"/>
    <cellStyle name="Normal_UB2000-12" xfId="5"/>
    <cellStyle name="RowLevel_3" xfId="1" builtinId="1" iLevel="2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2"/>
  <sheetViews>
    <sheetView workbookViewId="0">
      <selection activeCell="E8" sqref="E8"/>
    </sheetView>
  </sheetViews>
  <sheetFormatPr defaultRowHeight="11.25"/>
  <cols>
    <col min="1" max="1" width="75.28515625" style="2" customWidth="1"/>
    <col min="2" max="2" width="27.85546875" style="32" customWidth="1"/>
    <col min="3" max="3" width="4.7109375" style="5" customWidth="1"/>
    <col min="4" max="4" width="8.85546875" style="5" customWidth="1"/>
    <col min="5" max="5" width="9.5703125" style="5" customWidth="1"/>
    <col min="6" max="6" width="8.85546875" style="5" customWidth="1"/>
    <col min="7" max="7" width="6.42578125" style="5" customWidth="1"/>
    <col min="8" max="8" width="9.42578125" style="5" customWidth="1"/>
    <col min="9" max="9" width="8.85546875" style="2" customWidth="1"/>
    <col min="10" max="256" width="9.140625" style="2"/>
    <col min="257" max="257" width="75.28515625" style="2" customWidth="1"/>
    <col min="258" max="258" width="27.85546875" style="2" customWidth="1"/>
    <col min="259" max="259" width="4.7109375" style="2" customWidth="1"/>
    <col min="260" max="260" width="8.85546875" style="2" customWidth="1"/>
    <col min="261" max="261" width="9.5703125" style="2" customWidth="1"/>
    <col min="262" max="262" width="8.85546875" style="2" customWidth="1"/>
    <col min="263" max="263" width="6.42578125" style="2" customWidth="1"/>
    <col min="264" max="264" width="9.42578125" style="2" customWidth="1"/>
    <col min="265" max="265" width="8.85546875" style="2" customWidth="1"/>
    <col min="266" max="512" width="9.140625" style="2"/>
    <col min="513" max="513" width="75.28515625" style="2" customWidth="1"/>
    <col min="514" max="514" width="27.85546875" style="2" customWidth="1"/>
    <col min="515" max="515" width="4.7109375" style="2" customWidth="1"/>
    <col min="516" max="516" width="8.85546875" style="2" customWidth="1"/>
    <col min="517" max="517" width="9.5703125" style="2" customWidth="1"/>
    <col min="518" max="518" width="8.85546875" style="2" customWidth="1"/>
    <col min="519" max="519" width="6.42578125" style="2" customWidth="1"/>
    <col min="520" max="520" width="9.42578125" style="2" customWidth="1"/>
    <col min="521" max="521" width="8.85546875" style="2" customWidth="1"/>
    <col min="522" max="768" width="9.140625" style="2"/>
    <col min="769" max="769" width="75.28515625" style="2" customWidth="1"/>
    <col min="770" max="770" width="27.85546875" style="2" customWidth="1"/>
    <col min="771" max="771" width="4.7109375" style="2" customWidth="1"/>
    <col min="772" max="772" width="8.85546875" style="2" customWidth="1"/>
    <col min="773" max="773" width="9.5703125" style="2" customWidth="1"/>
    <col min="774" max="774" width="8.85546875" style="2" customWidth="1"/>
    <col min="775" max="775" width="6.42578125" style="2" customWidth="1"/>
    <col min="776" max="776" width="9.42578125" style="2" customWidth="1"/>
    <col min="777" max="777" width="8.85546875" style="2" customWidth="1"/>
    <col min="778" max="1024" width="9.140625" style="2"/>
    <col min="1025" max="1025" width="75.28515625" style="2" customWidth="1"/>
    <col min="1026" max="1026" width="27.85546875" style="2" customWidth="1"/>
    <col min="1027" max="1027" width="4.7109375" style="2" customWidth="1"/>
    <col min="1028" max="1028" width="8.85546875" style="2" customWidth="1"/>
    <col min="1029" max="1029" width="9.5703125" style="2" customWidth="1"/>
    <col min="1030" max="1030" width="8.85546875" style="2" customWidth="1"/>
    <col min="1031" max="1031" width="6.42578125" style="2" customWidth="1"/>
    <col min="1032" max="1032" width="9.42578125" style="2" customWidth="1"/>
    <col min="1033" max="1033" width="8.85546875" style="2" customWidth="1"/>
    <col min="1034" max="1280" width="9.140625" style="2"/>
    <col min="1281" max="1281" width="75.28515625" style="2" customWidth="1"/>
    <col min="1282" max="1282" width="27.85546875" style="2" customWidth="1"/>
    <col min="1283" max="1283" width="4.7109375" style="2" customWidth="1"/>
    <col min="1284" max="1284" width="8.85546875" style="2" customWidth="1"/>
    <col min="1285" max="1285" width="9.5703125" style="2" customWidth="1"/>
    <col min="1286" max="1286" width="8.85546875" style="2" customWidth="1"/>
    <col min="1287" max="1287" width="6.42578125" style="2" customWidth="1"/>
    <col min="1288" max="1288" width="9.42578125" style="2" customWidth="1"/>
    <col min="1289" max="1289" width="8.85546875" style="2" customWidth="1"/>
    <col min="1290" max="1536" width="9.140625" style="2"/>
    <col min="1537" max="1537" width="75.28515625" style="2" customWidth="1"/>
    <col min="1538" max="1538" width="27.85546875" style="2" customWidth="1"/>
    <col min="1539" max="1539" width="4.7109375" style="2" customWidth="1"/>
    <col min="1540" max="1540" width="8.85546875" style="2" customWidth="1"/>
    <col min="1541" max="1541" width="9.5703125" style="2" customWidth="1"/>
    <col min="1542" max="1542" width="8.85546875" style="2" customWidth="1"/>
    <col min="1543" max="1543" width="6.42578125" style="2" customWidth="1"/>
    <col min="1544" max="1544" width="9.42578125" style="2" customWidth="1"/>
    <col min="1545" max="1545" width="8.85546875" style="2" customWidth="1"/>
    <col min="1546" max="1792" width="9.140625" style="2"/>
    <col min="1793" max="1793" width="75.28515625" style="2" customWidth="1"/>
    <col min="1794" max="1794" width="27.85546875" style="2" customWidth="1"/>
    <col min="1795" max="1795" width="4.7109375" style="2" customWidth="1"/>
    <col min="1796" max="1796" width="8.85546875" style="2" customWidth="1"/>
    <col min="1797" max="1797" width="9.5703125" style="2" customWidth="1"/>
    <col min="1798" max="1798" width="8.85546875" style="2" customWidth="1"/>
    <col min="1799" max="1799" width="6.42578125" style="2" customWidth="1"/>
    <col min="1800" max="1800" width="9.42578125" style="2" customWidth="1"/>
    <col min="1801" max="1801" width="8.85546875" style="2" customWidth="1"/>
    <col min="1802" max="2048" width="9.140625" style="2"/>
    <col min="2049" max="2049" width="75.28515625" style="2" customWidth="1"/>
    <col min="2050" max="2050" width="27.85546875" style="2" customWidth="1"/>
    <col min="2051" max="2051" width="4.7109375" style="2" customWidth="1"/>
    <col min="2052" max="2052" width="8.85546875" style="2" customWidth="1"/>
    <col min="2053" max="2053" width="9.5703125" style="2" customWidth="1"/>
    <col min="2054" max="2054" width="8.85546875" style="2" customWidth="1"/>
    <col min="2055" max="2055" width="6.42578125" style="2" customWidth="1"/>
    <col min="2056" max="2056" width="9.42578125" style="2" customWidth="1"/>
    <col min="2057" max="2057" width="8.85546875" style="2" customWidth="1"/>
    <col min="2058" max="2304" width="9.140625" style="2"/>
    <col min="2305" max="2305" width="75.28515625" style="2" customWidth="1"/>
    <col min="2306" max="2306" width="27.85546875" style="2" customWidth="1"/>
    <col min="2307" max="2307" width="4.7109375" style="2" customWidth="1"/>
    <col min="2308" max="2308" width="8.85546875" style="2" customWidth="1"/>
    <col min="2309" max="2309" width="9.5703125" style="2" customWidth="1"/>
    <col min="2310" max="2310" width="8.85546875" style="2" customWidth="1"/>
    <col min="2311" max="2311" width="6.42578125" style="2" customWidth="1"/>
    <col min="2312" max="2312" width="9.42578125" style="2" customWidth="1"/>
    <col min="2313" max="2313" width="8.85546875" style="2" customWidth="1"/>
    <col min="2314" max="2560" width="9.140625" style="2"/>
    <col min="2561" max="2561" width="75.28515625" style="2" customWidth="1"/>
    <col min="2562" max="2562" width="27.85546875" style="2" customWidth="1"/>
    <col min="2563" max="2563" width="4.7109375" style="2" customWidth="1"/>
    <col min="2564" max="2564" width="8.85546875" style="2" customWidth="1"/>
    <col min="2565" max="2565" width="9.5703125" style="2" customWidth="1"/>
    <col min="2566" max="2566" width="8.85546875" style="2" customWidth="1"/>
    <col min="2567" max="2567" width="6.42578125" style="2" customWidth="1"/>
    <col min="2568" max="2568" width="9.42578125" style="2" customWidth="1"/>
    <col min="2569" max="2569" width="8.85546875" style="2" customWidth="1"/>
    <col min="2570" max="2816" width="9.140625" style="2"/>
    <col min="2817" max="2817" width="75.28515625" style="2" customWidth="1"/>
    <col min="2818" max="2818" width="27.85546875" style="2" customWidth="1"/>
    <col min="2819" max="2819" width="4.7109375" style="2" customWidth="1"/>
    <col min="2820" max="2820" width="8.85546875" style="2" customWidth="1"/>
    <col min="2821" max="2821" width="9.5703125" style="2" customWidth="1"/>
    <col min="2822" max="2822" width="8.85546875" style="2" customWidth="1"/>
    <col min="2823" max="2823" width="6.42578125" style="2" customWidth="1"/>
    <col min="2824" max="2824" width="9.42578125" style="2" customWidth="1"/>
    <col min="2825" max="2825" width="8.85546875" style="2" customWidth="1"/>
    <col min="2826" max="3072" width="9.140625" style="2"/>
    <col min="3073" max="3073" width="75.28515625" style="2" customWidth="1"/>
    <col min="3074" max="3074" width="27.85546875" style="2" customWidth="1"/>
    <col min="3075" max="3075" width="4.7109375" style="2" customWidth="1"/>
    <col min="3076" max="3076" width="8.85546875" style="2" customWidth="1"/>
    <col min="3077" max="3077" width="9.5703125" style="2" customWidth="1"/>
    <col min="3078" max="3078" width="8.85546875" style="2" customWidth="1"/>
    <col min="3079" max="3079" width="6.42578125" style="2" customWidth="1"/>
    <col min="3080" max="3080" width="9.42578125" style="2" customWidth="1"/>
    <col min="3081" max="3081" width="8.85546875" style="2" customWidth="1"/>
    <col min="3082" max="3328" width="9.140625" style="2"/>
    <col min="3329" max="3329" width="75.28515625" style="2" customWidth="1"/>
    <col min="3330" max="3330" width="27.85546875" style="2" customWidth="1"/>
    <col min="3331" max="3331" width="4.7109375" style="2" customWidth="1"/>
    <col min="3332" max="3332" width="8.85546875" style="2" customWidth="1"/>
    <col min="3333" max="3333" width="9.5703125" style="2" customWidth="1"/>
    <col min="3334" max="3334" width="8.85546875" style="2" customWidth="1"/>
    <col min="3335" max="3335" width="6.42578125" style="2" customWidth="1"/>
    <col min="3336" max="3336" width="9.42578125" style="2" customWidth="1"/>
    <col min="3337" max="3337" width="8.85546875" style="2" customWidth="1"/>
    <col min="3338" max="3584" width="9.140625" style="2"/>
    <col min="3585" max="3585" width="75.28515625" style="2" customWidth="1"/>
    <col min="3586" max="3586" width="27.85546875" style="2" customWidth="1"/>
    <col min="3587" max="3587" width="4.7109375" style="2" customWidth="1"/>
    <col min="3588" max="3588" width="8.85546875" style="2" customWidth="1"/>
    <col min="3589" max="3589" width="9.5703125" style="2" customWidth="1"/>
    <col min="3590" max="3590" width="8.85546875" style="2" customWidth="1"/>
    <col min="3591" max="3591" width="6.42578125" style="2" customWidth="1"/>
    <col min="3592" max="3592" width="9.42578125" style="2" customWidth="1"/>
    <col min="3593" max="3593" width="8.85546875" style="2" customWidth="1"/>
    <col min="3594" max="3840" width="9.140625" style="2"/>
    <col min="3841" max="3841" width="75.28515625" style="2" customWidth="1"/>
    <col min="3842" max="3842" width="27.85546875" style="2" customWidth="1"/>
    <col min="3843" max="3843" width="4.7109375" style="2" customWidth="1"/>
    <col min="3844" max="3844" width="8.85546875" style="2" customWidth="1"/>
    <col min="3845" max="3845" width="9.5703125" style="2" customWidth="1"/>
    <col min="3846" max="3846" width="8.85546875" style="2" customWidth="1"/>
    <col min="3847" max="3847" width="6.42578125" style="2" customWidth="1"/>
    <col min="3848" max="3848" width="9.42578125" style="2" customWidth="1"/>
    <col min="3849" max="3849" width="8.85546875" style="2" customWidth="1"/>
    <col min="3850" max="4096" width="9.140625" style="2"/>
    <col min="4097" max="4097" width="75.28515625" style="2" customWidth="1"/>
    <col min="4098" max="4098" width="27.85546875" style="2" customWidth="1"/>
    <col min="4099" max="4099" width="4.7109375" style="2" customWidth="1"/>
    <col min="4100" max="4100" width="8.85546875" style="2" customWidth="1"/>
    <col min="4101" max="4101" width="9.5703125" style="2" customWidth="1"/>
    <col min="4102" max="4102" width="8.85546875" style="2" customWidth="1"/>
    <col min="4103" max="4103" width="6.42578125" style="2" customWidth="1"/>
    <col min="4104" max="4104" width="9.42578125" style="2" customWidth="1"/>
    <col min="4105" max="4105" width="8.85546875" style="2" customWidth="1"/>
    <col min="4106" max="4352" width="9.140625" style="2"/>
    <col min="4353" max="4353" width="75.28515625" style="2" customWidth="1"/>
    <col min="4354" max="4354" width="27.85546875" style="2" customWidth="1"/>
    <col min="4355" max="4355" width="4.7109375" style="2" customWidth="1"/>
    <col min="4356" max="4356" width="8.85546875" style="2" customWidth="1"/>
    <col min="4357" max="4357" width="9.5703125" style="2" customWidth="1"/>
    <col min="4358" max="4358" width="8.85546875" style="2" customWidth="1"/>
    <col min="4359" max="4359" width="6.42578125" style="2" customWidth="1"/>
    <col min="4360" max="4360" width="9.42578125" style="2" customWidth="1"/>
    <col min="4361" max="4361" width="8.85546875" style="2" customWidth="1"/>
    <col min="4362" max="4608" width="9.140625" style="2"/>
    <col min="4609" max="4609" width="75.28515625" style="2" customWidth="1"/>
    <col min="4610" max="4610" width="27.85546875" style="2" customWidth="1"/>
    <col min="4611" max="4611" width="4.7109375" style="2" customWidth="1"/>
    <col min="4612" max="4612" width="8.85546875" style="2" customWidth="1"/>
    <col min="4613" max="4613" width="9.5703125" style="2" customWidth="1"/>
    <col min="4614" max="4614" width="8.85546875" style="2" customWidth="1"/>
    <col min="4615" max="4615" width="6.42578125" style="2" customWidth="1"/>
    <col min="4616" max="4616" width="9.42578125" style="2" customWidth="1"/>
    <col min="4617" max="4617" width="8.85546875" style="2" customWidth="1"/>
    <col min="4618" max="4864" width="9.140625" style="2"/>
    <col min="4865" max="4865" width="75.28515625" style="2" customWidth="1"/>
    <col min="4866" max="4866" width="27.85546875" style="2" customWidth="1"/>
    <col min="4867" max="4867" width="4.7109375" style="2" customWidth="1"/>
    <col min="4868" max="4868" width="8.85546875" style="2" customWidth="1"/>
    <col min="4869" max="4869" width="9.5703125" style="2" customWidth="1"/>
    <col min="4870" max="4870" width="8.85546875" style="2" customWidth="1"/>
    <col min="4871" max="4871" width="6.42578125" style="2" customWidth="1"/>
    <col min="4872" max="4872" width="9.42578125" style="2" customWidth="1"/>
    <col min="4873" max="4873" width="8.85546875" style="2" customWidth="1"/>
    <col min="4874" max="5120" width="9.140625" style="2"/>
    <col min="5121" max="5121" width="75.28515625" style="2" customWidth="1"/>
    <col min="5122" max="5122" width="27.85546875" style="2" customWidth="1"/>
    <col min="5123" max="5123" width="4.7109375" style="2" customWidth="1"/>
    <col min="5124" max="5124" width="8.85546875" style="2" customWidth="1"/>
    <col min="5125" max="5125" width="9.5703125" style="2" customWidth="1"/>
    <col min="5126" max="5126" width="8.85546875" style="2" customWidth="1"/>
    <col min="5127" max="5127" width="6.42578125" style="2" customWidth="1"/>
    <col min="5128" max="5128" width="9.42578125" style="2" customWidth="1"/>
    <col min="5129" max="5129" width="8.85546875" style="2" customWidth="1"/>
    <col min="5130" max="5376" width="9.140625" style="2"/>
    <col min="5377" max="5377" width="75.28515625" style="2" customWidth="1"/>
    <col min="5378" max="5378" width="27.85546875" style="2" customWidth="1"/>
    <col min="5379" max="5379" width="4.7109375" style="2" customWidth="1"/>
    <col min="5380" max="5380" width="8.85546875" style="2" customWidth="1"/>
    <col min="5381" max="5381" width="9.5703125" style="2" customWidth="1"/>
    <col min="5382" max="5382" width="8.85546875" style="2" customWidth="1"/>
    <col min="5383" max="5383" width="6.42578125" style="2" customWidth="1"/>
    <col min="5384" max="5384" width="9.42578125" style="2" customWidth="1"/>
    <col min="5385" max="5385" width="8.85546875" style="2" customWidth="1"/>
    <col min="5386" max="5632" width="9.140625" style="2"/>
    <col min="5633" max="5633" width="75.28515625" style="2" customWidth="1"/>
    <col min="5634" max="5634" width="27.85546875" style="2" customWidth="1"/>
    <col min="5635" max="5635" width="4.7109375" style="2" customWidth="1"/>
    <col min="5636" max="5636" width="8.85546875" style="2" customWidth="1"/>
    <col min="5637" max="5637" width="9.5703125" style="2" customWidth="1"/>
    <col min="5638" max="5638" width="8.85546875" style="2" customWidth="1"/>
    <col min="5639" max="5639" width="6.42578125" style="2" customWidth="1"/>
    <col min="5640" max="5640" width="9.42578125" style="2" customWidth="1"/>
    <col min="5641" max="5641" width="8.85546875" style="2" customWidth="1"/>
    <col min="5642" max="5888" width="9.140625" style="2"/>
    <col min="5889" max="5889" width="75.28515625" style="2" customWidth="1"/>
    <col min="5890" max="5890" width="27.85546875" style="2" customWidth="1"/>
    <col min="5891" max="5891" width="4.7109375" style="2" customWidth="1"/>
    <col min="5892" max="5892" width="8.85546875" style="2" customWidth="1"/>
    <col min="5893" max="5893" width="9.5703125" style="2" customWidth="1"/>
    <col min="5894" max="5894" width="8.85546875" style="2" customWidth="1"/>
    <col min="5895" max="5895" width="6.42578125" style="2" customWidth="1"/>
    <col min="5896" max="5896" width="9.42578125" style="2" customWidth="1"/>
    <col min="5897" max="5897" width="8.85546875" style="2" customWidth="1"/>
    <col min="5898" max="6144" width="9.140625" style="2"/>
    <col min="6145" max="6145" width="75.28515625" style="2" customWidth="1"/>
    <col min="6146" max="6146" width="27.85546875" style="2" customWidth="1"/>
    <col min="6147" max="6147" width="4.7109375" style="2" customWidth="1"/>
    <col min="6148" max="6148" width="8.85546875" style="2" customWidth="1"/>
    <col min="6149" max="6149" width="9.5703125" style="2" customWidth="1"/>
    <col min="6150" max="6150" width="8.85546875" style="2" customWidth="1"/>
    <col min="6151" max="6151" width="6.42578125" style="2" customWidth="1"/>
    <col min="6152" max="6152" width="9.42578125" style="2" customWidth="1"/>
    <col min="6153" max="6153" width="8.85546875" style="2" customWidth="1"/>
    <col min="6154" max="6400" width="9.140625" style="2"/>
    <col min="6401" max="6401" width="75.28515625" style="2" customWidth="1"/>
    <col min="6402" max="6402" width="27.85546875" style="2" customWidth="1"/>
    <col min="6403" max="6403" width="4.7109375" style="2" customWidth="1"/>
    <col min="6404" max="6404" width="8.85546875" style="2" customWidth="1"/>
    <col min="6405" max="6405" width="9.5703125" style="2" customWidth="1"/>
    <col min="6406" max="6406" width="8.85546875" style="2" customWidth="1"/>
    <col min="6407" max="6407" width="6.42578125" style="2" customWidth="1"/>
    <col min="6408" max="6408" width="9.42578125" style="2" customWidth="1"/>
    <col min="6409" max="6409" width="8.85546875" style="2" customWidth="1"/>
    <col min="6410" max="6656" width="9.140625" style="2"/>
    <col min="6657" max="6657" width="75.28515625" style="2" customWidth="1"/>
    <col min="6658" max="6658" width="27.85546875" style="2" customWidth="1"/>
    <col min="6659" max="6659" width="4.7109375" style="2" customWidth="1"/>
    <col min="6660" max="6660" width="8.85546875" style="2" customWidth="1"/>
    <col min="6661" max="6661" width="9.5703125" style="2" customWidth="1"/>
    <col min="6662" max="6662" width="8.85546875" style="2" customWidth="1"/>
    <col min="6663" max="6663" width="6.42578125" style="2" customWidth="1"/>
    <col min="6664" max="6664" width="9.42578125" style="2" customWidth="1"/>
    <col min="6665" max="6665" width="8.85546875" style="2" customWidth="1"/>
    <col min="6666" max="6912" width="9.140625" style="2"/>
    <col min="6913" max="6913" width="75.28515625" style="2" customWidth="1"/>
    <col min="6914" max="6914" width="27.85546875" style="2" customWidth="1"/>
    <col min="6915" max="6915" width="4.7109375" style="2" customWidth="1"/>
    <col min="6916" max="6916" width="8.85546875" style="2" customWidth="1"/>
    <col min="6917" max="6917" width="9.5703125" style="2" customWidth="1"/>
    <col min="6918" max="6918" width="8.85546875" style="2" customWidth="1"/>
    <col min="6919" max="6919" width="6.42578125" style="2" customWidth="1"/>
    <col min="6920" max="6920" width="9.42578125" style="2" customWidth="1"/>
    <col min="6921" max="6921" width="8.85546875" style="2" customWidth="1"/>
    <col min="6922" max="7168" width="9.140625" style="2"/>
    <col min="7169" max="7169" width="75.28515625" style="2" customWidth="1"/>
    <col min="7170" max="7170" width="27.85546875" style="2" customWidth="1"/>
    <col min="7171" max="7171" width="4.7109375" style="2" customWidth="1"/>
    <col min="7172" max="7172" width="8.85546875" style="2" customWidth="1"/>
    <col min="7173" max="7173" width="9.5703125" style="2" customWidth="1"/>
    <col min="7174" max="7174" width="8.85546875" style="2" customWidth="1"/>
    <col min="7175" max="7175" width="6.42578125" style="2" customWidth="1"/>
    <col min="7176" max="7176" width="9.42578125" style="2" customWidth="1"/>
    <col min="7177" max="7177" width="8.85546875" style="2" customWidth="1"/>
    <col min="7178" max="7424" width="9.140625" style="2"/>
    <col min="7425" max="7425" width="75.28515625" style="2" customWidth="1"/>
    <col min="7426" max="7426" width="27.85546875" style="2" customWidth="1"/>
    <col min="7427" max="7427" width="4.7109375" style="2" customWidth="1"/>
    <col min="7428" max="7428" width="8.85546875" style="2" customWidth="1"/>
    <col min="7429" max="7429" width="9.5703125" style="2" customWidth="1"/>
    <col min="7430" max="7430" width="8.85546875" style="2" customWidth="1"/>
    <col min="7431" max="7431" width="6.42578125" style="2" customWidth="1"/>
    <col min="7432" max="7432" width="9.42578125" style="2" customWidth="1"/>
    <col min="7433" max="7433" width="8.85546875" style="2" customWidth="1"/>
    <col min="7434" max="7680" width="9.140625" style="2"/>
    <col min="7681" max="7681" width="75.28515625" style="2" customWidth="1"/>
    <col min="7682" max="7682" width="27.85546875" style="2" customWidth="1"/>
    <col min="7683" max="7683" width="4.7109375" style="2" customWidth="1"/>
    <col min="7684" max="7684" width="8.85546875" style="2" customWidth="1"/>
    <col min="7685" max="7685" width="9.5703125" style="2" customWidth="1"/>
    <col min="7686" max="7686" width="8.85546875" style="2" customWidth="1"/>
    <col min="7687" max="7687" width="6.42578125" style="2" customWidth="1"/>
    <col min="7688" max="7688" width="9.42578125" style="2" customWidth="1"/>
    <col min="7689" max="7689" width="8.85546875" style="2" customWidth="1"/>
    <col min="7690" max="7936" width="9.140625" style="2"/>
    <col min="7937" max="7937" width="75.28515625" style="2" customWidth="1"/>
    <col min="7938" max="7938" width="27.85546875" style="2" customWidth="1"/>
    <col min="7939" max="7939" width="4.7109375" style="2" customWidth="1"/>
    <col min="7940" max="7940" width="8.85546875" style="2" customWidth="1"/>
    <col min="7941" max="7941" width="9.5703125" style="2" customWidth="1"/>
    <col min="7942" max="7942" width="8.85546875" style="2" customWidth="1"/>
    <col min="7943" max="7943" width="6.42578125" style="2" customWidth="1"/>
    <col min="7944" max="7944" width="9.42578125" style="2" customWidth="1"/>
    <col min="7945" max="7945" width="8.85546875" style="2" customWidth="1"/>
    <col min="7946" max="8192" width="9.140625" style="2"/>
    <col min="8193" max="8193" width="75.28515625" style="2" customWidth="1"/>
    <col min="8194" max="8194" width="27.85546875" style="2" customWidth="1"/>
    <col min="8195" max="8195" width="4.7109375" style="2" customWidth="1"/>
    <col min="8196" max="8196" width="8.85546875" style="2" customWidth="1"/>
    <col min="8197" max="8197" width="9.5703125" style="2" customWidth="1"/>
    <col min="8198" max="8198" width="8.85546875" style="2" customWidth="1"/>
    <col min="8199" max="8199" width="6.42578125" style="2" customWidth="1"/>
    <col min="8200" max="8200" width="9.42578125" style="2" customWidth="1"/>
    <col min="8201" max="8201" width="8.85546875" style="2" customWidth="1"/>
    <col min="8202" max="8448" width="9.140625" style="2"/>
    <col min="8449" max="8449" width="75.28515625" style="2" customWidth="1"/>
    <col min="8450" max="8450" width="27.85546875" style="2" customWidth="1"/>
    <col min="8451" max="8451" width="4.7109375" style="2" customWidth="1"/>
    <col min="8452" max="8452" width="8.85546875" style="2" customWidth="1"/>
    <col min="8453" max="8453" width="9.5703125" style="2" customWidth="1"/>
    <col min="8454" max="8454" width="8.85546875" style="2" customWidth="1"/>
    <col min="8455" max="8455" width="6.42578125" style="2" customWidth="1"/>
    <col min="8456" max="8456" width="9.42578125" style="2" customWidth="1"/>
    <col min="8457" max="8457" width="8.85546875" style="2" customWidth="1"/>
    <col min="8458" max="8704" width="9.140625" style="2"/>
    <col min="8705" max="8705" width="75.28515625" style="2" customWidth="1"/>
    <col min="8706" max="8706" width="27.85546875" style="2" customWidth="1"/>
    <col min="8707" max="8707" width="4.7109375" style="2" customWidth="1"/>
    <col min="8708" max="8708" width="8.85546875" style="2" customWidth="1"/>
    <col min="8709" max="8709" width="9.5703125" style="2" customWidth="1"/>
    <col min="8710" max="8710" width="8.85546875" style="2" customWidth="1"/>
    <col min="8711" max="8711" width="6.42578125" style="2" customWidth="1"/>
    <col min="8712" max="8712" width="9.42578125" style="2" customWidth="1"/>
    <col min="8713" max="8713" width="8.85546875" style="2" customWidth="1"/>
    <col min="8714" max="8960" width="9.140625" style="2"/>
    <col min="8961" max="8961" width="75.28515625" style="2" customWidth="1"/>
    <col min="8962" max="8962" width="27.85546875" style="2" customWidth="1"/>
    <col min="8963" max="8963" width="4.7109375" style="2" customWidth="1"/>
    <col min="8964" max="8964" width="8.85546875" style="2" customWidth="1"/>
    <col min="8965" max="8965" width="9.5703125" style="2" customWidth="1"/>
    <col min="8966" max="8966" width="8.85546875" style="2" customWidth="1"/>
    <col min="8967" max="8967" width="6.42578125" style="2" customWidth="1"/>
    <col min="8968" max="8968" width="9.42578125" style="2" customWidth="1"/>
    <col min="8969" max="8969" width="8.85546875" style="2" customWidth="1"/>
    <col min="8970" max="9216" width="9.140625" style="2"/>
    <col min="9217" max="9217" width="75.28515625" style="2" customWidth="1"/>
    <col min="9218" max="9218" width="27.85546875" style="2" customWidth="1"/>
    <col min="9219" max="9219" width="4.7109375" style="2" customWidth="1"/>
    <col min="9220" max="9220" width="8.85546875" style="2" customWidth="1"/>
    <col min="9221" max="9221" width="9.5703125" style="2" customWidth="1"/>
    <col min="9222" max="9222" width="8.85546875" style="2" customWidth="1"/>
    <col min="9223" max="9223" width="6.42578125" style="2" customWidth="1"/>
    <col min="9224" max="9224" width="9.42578125" style="2" customWidth="1"/>
    <col min="9225" max="9225" width="8.85546875" style="2" customWidth="1"/>
    <col min="9226" max="9472" width="9.140625" style="2"/>
    <col min="9473" max="9473" width="75.28515625" style="2" customWidth="1"/>
    <col min="9474" max="9474" width="27.85546875" style="2" customWidth="1"/>
    <col min="9475" max="9475" width="4.7109375" style="2" customWidth="1"/>
    <col min="9476" max="9476" width="8.85546875" style="2" customWidth="1"/>
    <col min="9477" max="9477" width="9.5703125" style="2" customWidth="1"/>
    <col min="9478" max="9478" width="8.85546875" style="2" customWidth="1"/>
    <col min="9479" max="9479" width="6.42578125" style="2" customWidth="1"/>
    <col min="9480" max="9480" width="9.42578125" style="2" customWidth="1"/>
    <col min="9481" max="9481" width="8.85546875" style="2" customWidth="1"/>
    <col min="9482" max="9728" width="9.140625" style="2"/>
    <col min="9729" max="9729" width="75.28515625" style="2" customWidth="1"/>
    <col min="9730" max="9730" width="27.85546875" style="2" customWidth="1"/>
    <col min="9731" max="9731" width="4.7109375" style="2" customWidth="1"/>
    <col min="9732" max="9732" width="8.85546875" style="2" customWidth="1"/>
    <col min="9733" max="9733" width="9.5703125" style="2" customWidth="1"/>
    <col min="9734" max="9734" width="8.85546875" style="2" customWidth="1"/>
    <col min="9735" max="9735" width="6.42578125" style="2" customWidth="1"/>
    <col min="9736" max="9736" width="9.42578125" style="2" customWidth="1"/>
    <col min="9737" max="9737" width="8.85546875" style="2" customWidth="1"/>
    <col min="9738" max="9984" width="9.140625" style="2"/>
    <col min="9985" max="9985" width="75.28515625" style="2" customWidth="1"/>
    <col min="9986" max="9986" width="27.85546875" style="2" customWidth="1"/>
    <col min="9987" max="9987" width="4.7109375" style="2" customWidth="1"/>
    <col min="9988" max="9988" width="8.85546875" style="2" customWidth="1"/>
    <col min="9989" max="9989" width="9.5703125" style="2" customWidth="1"/>
    <col min="9990" max="9990" width="8.85546875" style="2" customWidth="1"/>
    <col min="9991" max="9991" width="6.42578125" style="2" customWidth="1"/>
    <col min="9992" max="9992" width="9.42578125" style="2" customWidth="1"/>
    <col min="9993" max="9993" width="8.85546875" style="2" customWidth="1"/>
    <col min="9994" max="10240" width="9.140625" style="2"/>
    <col min="10241" max="10241" width="75.28515625" style="2" customWidth="1"/>
    <col min="10242" max="10242" width="27.85546875" style="2" customWidth="1"/>
    <col min="10243" max="10243" width="4.7109375" style="2" customWidth="1"/>
    <col min="10244" max="10244" width="8.85546875" style="2" customWidth="1"/>
    <col min="10245" max="10245" width="9.5703125" style="2" customWidth="1"/>
    <col min="10246" max="10246" width="8.85546875" style="2" customWidth="1"/>
    <col min="10247" max="10247" width="6.42578125" style="2" customWidth="1"/>
    <col min="10248" max="10248" width="9.42578125" style="2" customWidth="1"/>
    <col min="10249" max="10249" width="8.85546875" style="2" customWidth="1"/>
    <col min="10250" max="10496" width="9.140625" style="2"/>
    <col min="10497" max="10497" width="75.28515625" style="2" customWidth="1"/>
    <col min="10498" max="10498" width="27.85546875" style="2" customWidth="1"/>
    <col min="10499" max="10499" width="4.7109375" style="2" customWidth="1"/>
    <col min="10500" max="10500" width="8.85546875" style="2" customWidth="1"/>
    <col min="10501" max="10501" width="9.5703125" style="2" customWidth="1"/>
    <col min="10502" max="10502" width="8.85546875" style="2" customWidth="1"/>
    <col min="10503" max="10503" width="6.42578125" style="2" customWidth="1"/>
    <col min="10504" max="10504" width="9.42578125" style="2" customWidth="1"/>
    <col min="10505" max="10505" width="8.85546875" style="2" customWidth="1"/>
    <col min="10506" max="10752" width="9.140625" style="2"/>
    <col min="10753" max="10753" width="75.28515625" style="2" customWidth="1"/>
    <col min="10754" max="10754" width="27.85546875" style="2" customWidth="1"/>
    <col min="10755" max="10755" width="4.7109375" style="2" customWidth="1"/>
    <col min="10756" max="10756" width="8.85546875" style="2" customWidth="1"/>
    <col min="10757" max="10757" width="9.5703125" style="2" customWidth="1"/>
    <col min="10758" max="10758" width="8.85546875" style="2" customWidth="1"/>
    <col min="10759" max="10759" width="6.42578125" style="2" customWidth="1"/>
    <col min="10760" max="10760" width="9.42578125" style="2" customWidth="1"/>
    <col min="10761" max="10761" width="8.85546875" style="2" customWidth="1"/>
    <col min="10762" max="11008" width="9.140625" style="2"/>
    <col min="11009" max="11009" width="75.28515625" style="2" customWidth="1"/>
    <col min="11010" max="11010" width="27.85546875" style="2" customWidth="1"/>
    <col min="11011" max="11011" width="4.7109375" style="2" customWidth="1"/>
    <col min="11012" max="11012" width="8.85546875" style="2" customWidth="1"/>
    <col min="11013" max="11013" width="9.5703125" style="2" customWidth="1"/>
    <col min="11014" max="11014" width="8.85546875" style="2" customWidth="1"/>
    <col min="11015" max="11015" width="6.42578125" style="2" customWidth="1"/>
    <col min="11016" max="11016" width="9.42578125" style="2" customWidth="1"/>
    <col min="11017" max="11017" width="8.85546875" style="2" customWidth="1"/>
    <col min="11018" max="11264" width="9.140625" style="2"/>
    <col min="11265" max="11265" width="75.28515625" style="2" customWidth="1"/>
    <col min="11266" max="11266" width="27.85546875" style="2" customWidth="1"/>
    <col min="11267" max="11267" width="4.7109375" style="2" customWidth="1"/>
    <col min="11268" max="11268" width="8.85546875" style="2" customWidth="1"/>
    <col min="11269" max="11269" width="9.5703125" style="2" customWidth="1"/>
    <col min="11270" max="11270" width="8.85546875" style="2" customWidth="1"/>
    <col min="11271" max="11271" width="6.42578125" style="2" customWidth="1"/>
    <col min="11272" max="11272" width="9.42578125" style="2" customWidth="1"/>
    <col min="11273" max="11273" width="8.85546875" style="2" customWidth="1"/>
    <col min="11274" max="11520" width="9.140625" style="2"/>
    <col min="11521" max="11521" width="75.28515625" style="2" customWidth="1"/>
    <col min="11522" max="11522" width="27.85546875" style="2" customWidth="1"/>
    <col min="11523" max="11523" width="4.7109375" style="2" customWidth="1"/>
    <col min="11524" max="11524" width="8.85546875" style="2" customWidth="1"/>
    <col min="11525" max="11525" width="9.5703125" style="2" customWidth="1"/>
    <col min="11526" max="11526" width="8.85546875" style="2" customWidth="1"/>
    <col min="11527" max="11527" width="6.42578125" style="2" customWidth="1"/>
    <col min="11528" max="11528" width="9.42578125" style="2" customWidth="1"/>
    <col min="11529" max="11529" width="8.85546875" style="2" customWidth="1"/>
    <col min="11530" max="11776" width="9.140625" style="2"/>
    <col min="11777" max="11777" width="75.28515625" style="2" customWidth="1"/>
    <col min="11778" max="11778" width="27.85546875" style="2" customWidth="1"/>
    <col min="11779" max="11779" width="4.7109375" style="2" customWidth="1"/>
    <col min="11780" max="11780" width="8.85546875" style="2" customWidth="1"/>
    <col min="11781" max="11781" width="9.5703125" style="2" customWidth="1"/>
    <col min="11782" max="11782" width="8.85546875" style="2" customWidth="1"/>
    <col min="11783" max="11783" width="6.42578125" style="2" customWidth="1"/>
    <col min="11784" max="11784" width="9.42578125" style="2" customWidth="1"/>
    <col min="11785" max="11785" width="8.85546875" style="2" customWidth="1"/>
    <col min="11786" max="12032" width="9.140625" style="2"/>
    <col min="12033" max="12033" width="75.28515625" style="2" customWidth="1"/>
    <col min="12034" max="12034" width="27.85546875" style="2" customWidth="1"/>
    <col min="12035" max="12035" width="4.7109375" style="2" customWidth="1"/>
    <col min="12036" max="12036" width="8.85546875" style="2" customWidth="1"/>
    <col min="12037" max="12037" width="9.5703125" style="2" customWidth="1"/>
    <col min="12038" max="12038" width="8.85546875" style="2" customWidth="1"/>
    <col min="12039" max="12039" width="6.42578125" style="2" customWidth="1"/>
    <col min="12040" max="12040" width="9.42578125" style="2" customWidth="1"/>
    <col min="12041" max="12041" width="8.85546875" style="2" customWidth="1"/>
    <col min="12042" max="12288" width="9.140625" style="2"/>
    <col min="12289" max="12289" width="75.28515625" style="2" customWidth="1"/>
    <col min="12290" max="12290" width="27.85546875" style="2" customWidth="1"/>
    <col min="12291" max="12291" width="4.7109375" style="2" customWidth="1"/>
    <col min="12292" max="12292" width="8.85546875" style="2" customWidth="1"/>
    <col min="12293" max="12293" width="9.5703125" style="2" customWidth="1"/>
    <col min="12294" max="12294" width="8.85546875" style="2" customWidth="1"/>
    <col min="12295" max="12295" width="6.42578125" style="2" customWidth="1"/>
    <col min="12296" max="12296" width="9.42578125" style="2" customWidth="1"/>
    <col min="12297" max="12297" width="8.85546875" style="2" customWidth="1"/>
    <col min="12298" max="12544" width="9.140625" style="2"/>
    <col min="12545" max="12545" width="75.28515625" style="2" customWidth="1"/>
    <col min="12546" max="12546" width="27.85546875" style="2" customWidth="1"/>
    <col min="12547" max="12547" width="4.7109375" style="2" customWidth="1"/>
    <col min="12548" max="12548" width="8.85546875" style="2" customWidth="1"/>
    <col min="12549" max="12549" width="9.5703125" style="2" customWidth="1"/>
    <col min="12550" max="12550" width="8.85546875" style="2" customWidth="1"/>
    <col min="12551" max="12551" width="6.42578125" style="2" customWidth="1"/>
    <col min="12552" max="12552" width="9.42578125" style="2" customWidth="1"/>
    <col min="12553" max="12553" width="8.85546875" style="2" customWidth="1"/>
    <col min="12554" max="12800" width="9.140625" style="2"/>
    <col min="12801" max="12801" width="75.28515625" style="2" customWidth="1"/>
    <col min="12802" max="12802" width="27.85546875" style="2" customWidth="1"/>
    <col min="12803" max="12803" width="4.7109375" style="2" customWidth="1"/>
    <col min="12804" max="12804" width="8.85546875" style="2" customWidth="1"/>
    <col min="12805" max="12805" width="9.5703125" style="2" customWidth="1"/>
    <col min="12806" max="12806" width="8.85546875" style="2" customWidth="1"/>
    <col min="12807" max="12807" width="6.42578125" style="2" customWidth="1"/>
    <col min="12808" max="12808" width="9.42578125" style="2" customWidth="1"/>
    <col min="12809" max="12809" width="8.85546875" style="2" customWidth="1"/>
    <col min="12810" max="13056" width="9.140625" style="2"/>
    <col min="13057" max="13057" width="75.28515625" style="2" customWidth="1"/>
    <col min="13058" max="13058" width="27.85546875" style="2" customWidth="1"/>
    <col min="13059" max="13059" width="4.7109375" style="2" customWidth="1"/>
    <col min="13060" max="13060" width="8.85546875" style="2" customWidth="1"/>
    <col min="13061" max="13061" width="9.5703125" style="2" customWidth="1"/>
    <col min="13062" max="13062" width="8.85546875" style="2" customWidth="1"/>
    <col min="13063" max="13063" width="6.42578125" style="2" customWidth="1"/>
    <col min="13064" max="13064" width="9.42578125" style="2" customWidth="1"/>
    <col min="13065" max="13065" width="8.85546875" style="2" customWidth="1"/>
    <col min="13066" max="13312" width="9.140625" style="2"/>
    <col min="13313" max="13313" width="75.28515625" style="2" customWidth="1"/>
    <col min="13314" max="13314" width="27.85546875" style="2" customWidth="1"/>
    <col min="13315" max="13315" width="4.7109375" style="2" customWidth="1"/>
    <col min="13316" max="13316" width="8.85546875" style="2" customWidth="1"/>
    <col min="13317" max="13317" width="9.5703125" style="2" customWidth="1"/>
    <col min="13318" max="13318" width="8.85546875" style="2" customWidth="1"/>
    <col min="13319" max="13319" width="6.42578125" style="2" customWidth="1"/>
    <col min="13320" max="13320" width="9.42578125" style="2" customWidth="1"/>
    <col min="13321" max="13321" width="8.85546875" style="2" customWidth="1"/>
    <col min="13322" max="13568" width="9.140625" style="2"/>
    <col min="13569" max="13569" width="75.28515625" style="2" customWidth="1"/>
    <col min="13570" max="13570" width="27.85546875" style="2" customWidth="1"/>
    <col min="13571" max="13571" width="4.7109375" style="2" customWidth="1"/>
    <col min="13572" max="13572" width="8.85546875" style="2" customWidth="1"/>
    <col min="13573" max="13573" width="9.5703125" style="2" customWidth="1"/>
    <col min="13574" max="13574" width="8.85546875" style="2" customWidth="1"/>
    <col min="13575" max="13575" width="6.42578125" style="2" customWidth="1"/>
    <col min="13576" max="13576" width="9.42578125" style="2" customWidth="1"/>
    <col min="13577" max="13577" width="8.85546875" style="2" customWidth="1"/>
    <col min="13578" max="13824" width="9.140625" style="2"/>
    <col min="13825" max="13825" width="75.28515625" style="2" customWidth="1"/>
    <col min="13826" max="13826" width="27.85546875" style="2" customWidth="1"/>
    <col min="13827" max="13827" width="4.7109375" style="2" customWidth="1"/>
    <col min="13828" max="13828" width="8.85546875" style="2" customWidth="1"/>
    <col min="13829" max="13829" width="9.5703125" style="2" customWidth="1"/>
    <col min="13830" max="13830" width="8.85546875" style="2" customWidth="1"/>
    <col min="13831" max="13831" width="6.42578125" style="2" customWidth="1"/>
    <col min="13832" max="13832" width="9.42578125" style="2" customWidth="1"/>
    <col min="13833" max="13833" width="8.85546875" style="2" customWidth="1"/>
    <col min="13834" max="14080" width="9.140625" style="2"/>
    <col min="14081" max="14081" width="75.28515625" style="2" customWidth="1"/>
    <col min="14082" max="14082" width="27.85546875" style="2" customWidth="1"/>
    <col min="14083" max="14083" width="4.7109375" style="2" customWidth="1"/>
    <col min="14084" max="14084" width="8.85546875" style="2" customWidth="1"/>
    <col min="14085" max="14085" width="9.5703125" style="2" customWidth="1"/>
    <col min="14086" max="14086" width="8.85546875" style="2" customWidth="1"/>
    <col min="14087" max="14087" width="6.42578125" style="2" customWidth="1"/>
    <col min="14088" max="14088" width="9.42578125" style="2" customWidth="1"/>
    <col min="14089" max="14089" width="8.85546875" style="2" customWidth="1"/>
    <col min="14090" max="14336" width="9.140625" style="2"/>
    <col min="14337" max="14337" width="75.28515625" style="2" customWidth="1"/>
    <col min="14338" max="14338" width="27.85546875" style="2" customWidth="1"/>
    <col min="14339" max="14339" width="4.7109375" style="2" customWidth="1"/>
    <col min="14340" max="14340" width="8.85546875" style="2" customWidth="1"/>
    <col min="14341" max="14341" width="9.5703125" style="2" customWidth="1"/>
    <col min="14342" max="14342" width="8.85546875" style="2" customWidth="1"/>
    <col min="14343" max="14343" width="6.42578125" style="2" customWidth="1"/>
    <col min="14344" max="14344" width="9.42578125" style="2" customWidth="1"/>
    <col min="14345" max="14345" width="8.85546875" style="2" customWidth="1"/>
    <col min="14346" max="14592" width="9.140625" style="2"/>
    <col min="14593" max="14593" width="75.28515625" style="2" customWidth="1"/>
    <col min="14594" max="14594" width="27.85546875" style="2" customWidth="1"/>
    <col min="14595" max="14595" width="4.7109375" style="2" customWidth="1"/>
    <col min="14596" max="14596" width="8.85546875" style="2" customWidth="1"/>
    <col min="14597" max="14597" width="9.5703125" style="2" customWidth="1"/>
    <col min="14598" max="14598" width="8.85546875" style="2" customWidth="1"/>
    <col min="14599" max="14599" width="6.42578125" style="2" customWidth="1"/>
    <col min="14600" max="14600" width="9.42578125" style="2" customWidth="1"/>
    <col min="14601" max="14601" width="8.85546875" style="2" customWidth="1"/>
    <col min="14602" max="14848" width="9.140625" style="2"/>
    <col min="14849" max="14849" width="75.28515625" style="2" customWidth="1"/>
    <col min="14850" max="14850" width="27.85546875" style="2" customWidth="1"/>
    <col min="14851" max="14851" width="4.7109375" style="2" customWidth="1"/>
    <col min="14852" max="14852" width="8.85546875" style="2" customWidth="1"/>
    <col min="14853" max="14853" width="9.5703125" style="2" customWidth="1"/>
    <col min="14854" max="14854" width="8.85546875" style="2" customWidth="1"/>
    <col min="14855" max="14855" width="6.42578125" style="2" customWidth="1"/>
    <col min="14856" max="14856" width="9.42578125" style="2" customWidth="1"/>
    <col min="14857" max="14857" width="8.85546875" style="2" customWidth="1"/>
    <col min="14858" max="15104" width="9.140625" style="2"/>
    <col min="15105" max="15105" width="75.28515625" style="2" customWidth="1"/>
    <col min="15106" max="15106" width="27.85546875" style="2" customWidth="1"/>
    <col min="15107" max="15107" width="4.7109375" style="2" customWidth="1"/>
    <col min="15108" max="15108" width="8.85546875" style="2" customWidth="1"/>
    <col min="15109" max="15109" width="9.5703125" style="2" customWidth="1"/>
    <col min="15110" max="15110" width="8.85546875" style="2" customWidth="1"/>
    <col min="15111" max="15111" width="6.42578125" style="2" customWidth="1"/>
    <col min="15112" max="15112" width="9.42578125" style="2" customWidth="1"/>
    <col min="15113" max="15113" width="8.85546875" style="2" customWidth="1"/>
    <col min="15114" max="15360" width="9.140625" style="2"/>
    <col min="15361" max="15361" width="75.28515625" style="2" customWidth="1"/>
    <col min="15362" max="15362" width="27.85546875" style="2" customWidth="1"/>
    <col min="15363" max="15363" width="4.7109375" style="2" customWidth="1"/>
    <col min="15364" max="15364" width="8.85546875" style="2" customWidth="1"/>
    <col min="15365" max="15365" width="9.5703125" style="2" customWidth="1"/>
    <col min="15366" max="15366" width="8.85546875" style="2" customWidth="1"/>
    <col min="15367" max="15367" width="6.42578125" style="2" customWidth="1"/>
    <col min="15368" max="15368" width="9.42578125" style="2" customWidth="1"/>
    <col min="15369" max="15369" width="8.85546875" style="2" customWidth="1"/>
    <col min="15370" max="15616" width="9.140625" style="2"/>
    <col min="15617" max="15617" width="75.28515625" style="2" customWidth="1"/>
    <col min="15618" max="15618" width="27.85546875" style="2" customWidth="1"/>
    <col min="15619" max="15619" width="4.7109375" style="2" customWidth="1"/>
    <col min="15620" max="15620" width="8.85546875" style="2" customWidth="1"/>
    <col min="15621" max="15621" width="9.5703125" style="2" customWidth="1"/>
    <col min="15622" max="15622" width="8.85546875" style="2" customWidth="1"/>
    <col min="15623" max="15623" width="6.42578125" style="2" customWidth="1"/>
    <col min="15624" max="15624" width="9.42578125" style="2" customWidth="1"/>
    <col min="15625" max="15625" width="8.85546875" style="2" customWidth="1"/>
    <col min="15626" max="15872" width="9.140625" style="2"/>
    <col min="15873" max="15873" width="75.28515625" style="2" customWidth="1"/>
    <col min="15874" max="15874" width="27.85546875" style="2" customWidth="1"/>
    <col min="15875" max="15875" width="4.7109375" style="2" customWidth="1"/>
    <col min="15876" max="15876" width="8.85546875" style="2" customWidth="1"/>
    <col min="15877" max="15877" width="9.5703125" style="2" customWidth="1"/>
    <col min="15878" max="15878" width="8.85546875" style="2" customWidth="1"/>
    <col min="15879" max="15879" width="6.42578125" style="2" customWidth="1"/>
    <col min="15880" max="15880" width="9.42578125" style="2" customWidth="1"/>
    <col min="15881" max="15881" width="8.85546875" style="2" customWidth="1"/>
    <col min="15882" max="16128" width="9.140625" style="2"/>
    <col min="16129" max="16129" width="75.28515625" style="2" customWidth="1"/>
    <col min="16130" max="16130" width="27.85546875" style="2" customWidth="1"/>
    <col min="16131" max="16131" width="4.7109375" style="2" customWidth="1"/>
    <col min="16132" max="16132" width="8.85546875" style="2" customWidth="1"/>
    <col min="16133" max="16133" width="9.5703125" style="2" customWidth="1"/>
    <col min="16134" max="16134" width="8.85546875" style="2" customWidth="1"/>
    <col min="16135" max="16135" width="6.42578125" style="2" customWidth="1"/>
    <col min="16136" max="16136" width="9.42578125" style="2" customWidth="1"/>
    <col min="16137" max="16137" width="8.85546875" style="2" customWidth="1"/>
    <col min="16138" max="16384" width="9.140625" style="2"/>
  </cols>
  <sheetData>
    <row r="1" spans="2:8" ht="15.75" customHeight="1">
      <c r="B1" s="1" t="s">
        <v>0</v>
      </c>
      <c r="C1" s="1"/>
      <c r="D1" s="1"/>
      <c r="E1" s="1"/>
      <c r="F1" s="1"/>
      <c r="G1" s="1"/>
      <c r="H1" s="1"/>
    </row>
    <row r="2" spans="2:8" ht="13.5" customHeight="1">
      <c r="B2" s="3" t="s">
        <v>1</v>
      </c>
      <c r="C2" s="4"/>
      <c r="F2" s="6" t="s">
        <v>2</v>
      </c>
      <c r="G2" s="4"/>
    </row>
    <row r="3" spans="2:8" ht="15.75" customHeight="1">
      <c r="B3" s="392" t="s">
        <v>3</v>
      </c>
      <c r="C3" s="394" t="s">
        <v>4</v>
      </c>
      <c r="D3" s="7" t="s">
        <v>5</v>
      </c>
      <c r="E3" s="396" t="s">
        <v>6</v>
      </c>
      <c r="F3" s="397"/>
      <c r="G3" s="398"/>
      <c r="H3" s="7" t="s">
        <v>7</v>
      </c>
    </row>
    <row r="4" spans="2:8" ht="14.25" customHeight="1">
      <c r="B4" s="393"/>
      <c r="C4" s="395"/>
      <c r="D4" s="8" t="s">
        <v>8</v>
      </c>
      <c r="E4" s="7" t="s">
        <v>9</v>
      </c>
      <c r="F4" s="7" t="s">
        <v>10</v>
      </c>
      <c r="G4" s="7" t="s">
        <v>11</v>
      </c>
      <c r="H4" s="8" t="s">
        <v>11</v>
      </c>
    </row>
    <row r="5" spans="2:8" s="9" customFormat="1" ht="21" customHeight="1">
      <c r="B5" s="10" t="s">
        <v>12</v>
      </c>
      <c r="C5" s="11">
        <v>1</v>
      </c>
      <c r="D5" s="12">
        <v>24389536.300000001</v>
      </c>
      <c r="E5" s="12">
        <f>SUM(E6+E28+E29)</f>
        <v>22311776.300000001</v>
      </c>
      <c r="F5" s="12">
        <f>SUM(F6+F28+F29)</f>
        <v>22462579.949999999</v>
      </c>
      <c r="G5" s="12">
        <f>(F5/E5)*100</f>
        <v>100.67589262267747</v>
      </c>
      <c r="H5" s="12">
        <f t="shared" ref="H5:H20" si="0">(F5/D5)*100</f>
        <v>92.099249750803992</v>
      </c>
    </row>
    <row r="6" spans="2:8" ht="13.5" customHeight="1">
      <c r="B6" s="13" t="s">
        <v>13</v>
      </c>
      <c r="C6" s="14">
        <v>2</v>
      </c>
      <c r="D6" s="15">
        <v>3304318.5</v>
      </c>
      <c r="E6" s="15">
        <f>E7+E25</f>
        <v>1989263.7000000002</v>
      </c>
      <c r="F6" s="15">
        <f>F7+F25</f>
        <v>2344361.7000000002</v>
      </c>
      <c r="G6" s="15">
        <f>(F6/E6)*100</f>
        <v>117.85072537140249</v>
      </c>
      <c r="H6" s="15">
        <f t="shared" si="0"/>
        <v>70.948417956683045</v>
      </c>
    </row>
    <row r="7" spans="2:8" ht="15" customHeight="1">
      <c r="B7" s="13" t="s">
        <v>14</v>
      </c>
      <c r="C7" s="14">
        <v>3</v>
      </c>
      <c r="D7" s="15">
        <v>1784292.7</v>
      </c>
      <c r="E7" s="15">
        <f>SUM(E8+E15+E16+E17)</f>
        <v>1812018.9000000001</v>
      </c>
      <c r="F7" s="15">
        <f>SUM(F8+F15+F16+F17)</f>
        <v>2081914.8000000003</v>
      </c>
      <c r="G7" s="15">
        <f>(F7/E7)*100</f>
        <v>114.89476185927201</v>
      </c>
      <c r="H7" s="15">
        <f t="shared" si="0"/>
        <v>116.68011644053693</v>
      </c>
    </row>
    <row r="8" spans="2:8" ht="21" customHeight="1">
      <c r="B8" s="13" t="s">
        <v>15</v>
      </c>
      <c r="C8" s="14">
        <v>4</v>
      </c>
      <c r="D8" s="15">
        <v>1387794.2</v>
      </c>
      <c r="E8" s="15">
        <f>SUM(E9:E14)</f>
        <v>1380360.3</v>
      </c>
      <c r="F8" s="15">
        <f>SUM(F9:F14)</f>
        <v>1674898.9000000001</v>
      </c>
      <c r="G8" s="15">
        <f>(F8/E8)*100</f>
        <v>121.33780578882197</v>
      </c>
      <c r="H8" s="15">
        <f t="shared" si="0"/>
        <v>120.68784406218155</v>
      </c>
    </row>
    <row r="9" spans="2:8" ht="21.75" customHeight="1">
      <c r="B9" s="16" t="s">
        <v>16</v>
      </c>
      <c r="C9" s="17"/>
      <c r="D9" s="18">
        <v>1544197.9</v>
      </c>
      <c r="E9" s="18">
        <v>1567106.8</v>
      </c>
      <c r="F9" s="18">
        <v>1732889</v>
      </c>
      <c r="G9" s="18">
        <f>(F9/E9)*100</f>
        <v>110.57887056580955</v>
      </c>
      <c r="H9" s="18">
        <f t="shared" si="0"/>
        <v>112.21935996675039</v>
      </c>
    </row>
    <row r="10" spans="2:8" ht="21.75" customHeight="1">
      <c r="B10" s="16" t="s">
        <v>17</v>
      </c>
      <c r="C10" s="17"/>
      <c r="D10" s="18">
        <v>-328874</v>
      </c>
      <c r="E10" s="18">
        <v>-380000</v>
      </c>
      <c r="F10" s="18">
        <v>-348233.7</v>
      </c>
      <c r="G10" s="18">
        <v>0</v>
      </c>
      <c r="H10" s="18">
        <v>0</v>
      </c>
    </row>
    <row r="11" spans="2:8" ht="21" customHeight="1">
      <c r="B11" s="19" t="s">
        <v>18</v>
      </c>
      <c r="C11" s="17">
        <v>5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</row>
    <row r="12" spans="2:8" ht="15" customHeight="1">
      <c r="B12" s="19" t="s">
        <v>19</v>
      </c>
      <c r="C12" s="17">
        <v>6</v>
      </c>
      <c r="D12" s="18">
        <v>0</v>
      </c>
      <c r="E12" s="18">
        <v>74000</v>
      </c>
      <c r="F12" s="18">
        <v>65701.5</v>
      </c>
      <c r="G12" s="18">
        <v>0</v>
      </c>
      <c r="H12" s="18">
        <v>0</v>
      </c>
    </row>
    <row r="13" spans="2:8" ht="21.75" customHeight="1">
      <c r="B13" s="19" t="s">
        <v>20</v>
      </c>
      <c r="C13" s="17">
        <v>7</v>
      </c>
      <c r="D13" s="18">
        <v>172470.3</v>
      </c>
      <c r="E13" s="18">
        <v>119253.5</v>
      </c>
      <c r="F13" s="18">
        <v>224542.1</v>
      </c>
      <c r="G13" s="18">
        <f>(F13/E13)*100</f>
        <v>188.28973573102675</v>
      </c>
      <c r="H13" s="18">
        <f t="shared" si="0"/>
        <v>130.19174895619713</v>
      </c>
    </row>
    <row r="14" spans="2:8" ht="13.5" customHeight="1">
      <c r="B14" s="19" t="s">
        <v>21</v>
      </c>
      <c r="C14" s="17">
        <v>8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2:8" s="9" customFormat="1" ht="15.75" customHeight="1">
      <c r="B15" s="20" t="s">
        <v>22</v>
      </c>
      <c r="C15" s="14">
        <v>9</v>
      </c>
      <c r="D15" s="15">
        <v>31200.9</v>
      </c>
      <c r="E15" s="15">
        <v>39234</v>
      </c>
      <c r="F15" s="15">
        <v>35437.800000000003</v>
      </c>
      <c r="G15" s="15">
        <f>(F15/E15)*100</f>
        <v>90.324208594586324</v>
      </c>
      <c r="H15" s="15">
        <f>(F15/D15)*100</f>
        <v>113.57941597838523</v>
      </c>
    </row>
    <row r="16" spans="2:8" ht="15" customHeight="1">
      <c r="B16" s="20" t="s">
        <v>23</v>
      </c>
      <c r="C16" s="14">
        <v>12</v>
      </c>
      <c r="D16" s="15">
        <v>224054.6</v>
      </c>
      <c r="E16" s="15">
        <v>176250</v>
      </c>
      <c r="F16" s="15">
        <v>173611.6</v>
      </c>
      <c r="G16" s="15">
        <v>0</v>
      </c>
      <c r="H16" s="15">
        <f t="shared" si="0"/>
        <v>77.486291287927145</v>
      </c>
    </row>
    <row r="17" spans="2:8" ht="11.25" customHeight="1">
      <c r="B17" s="20" t="s">
        <v>24</v>
      </c>
      <c r="C17" s="14">
        <v>13</v>
      </c>
      <c r="D17" s="21">
        <v>141243</v>
      </c>
      <c r="E17" s="21">
        <f>SUM(E18:E24)</f>
        <v>216174.6</v>
      </c>
      <c r="F17" s="21">
        <f>SUM(F18:F24)</f>
        <v>197966.5</v>
      </c>
      <c r="G17" s="15">
        <f>(F17/E17)*100</f>
        <v>91.577132558589213</v>
      </c>
      <c r="H17" s="15">
        <f t="shared" si="0"/>
        <v>140.16022032950306</v>
      </c>
    </row>
    <row r="18" spans="2:8" ht="12.75" customHeight="1">
      <c r="B18" s="22" t="s">
        <v>25</v>
      </c>
      <c r="C18" s="23">
        <v>14</v>
      </c>
      <c r="D18" s="24">
        <v>43519.3</v>
      </c>
      <c r="E18" s="24">
        <v>36367</v>
      </c>
      <c r="F18" s="24">
        <v>55463.8</v>
      </c>
      <c r="G18" s="24">
        <f>(F18/E18)*100</f>
        <v>152.51134270080018</v>
      </c>
      <c r="H18" s="24">
        <f t="shared" si="0"/>
        <v>127.44644330216708</v>
      </c>
    </row>
    <row r="19" spans="2:8" ht="12.75" customHeight="1">
      <c r="B19" s="22" t="s">
        <v>26</v>
      </c>
      <c r="C19" s="23">
        <v>15</v>
      </c>
      <c r="D19" s="24">
        <v>12840.7</v>
      </c>
      <c r="E19" s="5">
        <v>20330</v>
      </c>
      <c r="F19" s="5">
        <v>17893.5</v>
      </c>
      <c r="G19" s="24">
        <v>17893.5</v>
      </c>
      <c r="H19" s="24">
        <f>(F22/D19)*100</f>
        <v>146.45307498812369</v>
      </c>
    </row>
    <row r="20" spans="2:8" ht="12.75" customHeight="1">
      <c r="B20" s="22" t="s">
        <v>27</v>
      </c>
      <c r="C20" s="23">
        <v>16</v>
      </c>
      <c r="D20" s="24">
        <v>71310.2</v>
      </c>
      <c r="E20" s="24">
        <v>84460.6</v>
      </c>
      <c r="F20" s="24">
        <v>61148</v>
      </c>
      <c r="G20" s="24">
        <f>(F20/E20)*100</f>
        <v>72.398254333973469</v>
      </c>
      <c r="H20" s="24">
        <f t="shared" si="0"/>
        <v>85.749303746168152</v>
      </c>
    </row>
    <row r="21" spans="2:8" ht="12.75" customHeight="1">
      <c r="B21" s="22" t="s">
        <v>28</v>
      </c>
      <c r="C21" s="23">
        <v>17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</row>
    <row r="22" spans="2:8" ht="12.75" customHeight="1">
      <c r="B22" s="22" t="s">
        <v>29</v>
      </c>
      <c r="C22" s="23">
        <v>18</v>
      </c>
      <c r="D22" s="24">
        <v>6071.2</v>
      </c>
      <c r="E22" s="24">
        <v>16282</v>
      </c>
      <c r="F22" s="24">
        <v>18805.599999999999</v>
      </c>
      <c r="G22" s="24">
        <v>0</v>
      </c>
      <c r="H22" s="24">
        <v>0</v>
      </c>
    </row>
    <row r="23" spans="2:8" ht="12.75" customHeight="1">
      <c r="B23" s="22" t="s">
        <v>30</v>
      </c>
      <c r="C23" s="23">
        <v>19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2:8" ht="12.75" customHeight="1">
      <c r="B24" s="19" t="s">
        <v>31</v>
      </c>
      <c r="C24" s="17">
        <v>20</v>
      </c>
      <c r="D24" s="18">
        <v>7501.7</v>
      </c>
      <c r="E24" s="18">
        <v>58735</v>
      </c>
      <c r="F24" s="18">
        <v>44655.6</v>
      </c>
      <c r="G24" s="24">
        <f>(F24/E24)*100</f>
        <v>76.028943560057883</v>
      </c>
      <c r="H24" s="24">
        <v>0</v>
      </c>
    </row>
    <row r="25" spans="2:8" ht="15" customHeight="1">
      <c r="B25" s="20" t="s">
        <v>32</v>
      </c>
      <c r="C25" s="14">
        <v>19</v>
      </c>
      <c r="D25" s="15">
        <v>1520025.8</v>
      </c>
      <c r="E25" s="15">
        <f>SUM(E26:E27)</f>
        <v>177244.79999999999</v>
      </c>
      <c r="F25" s="15">
        <f>SUM(F26:F27)</f>
        <v>262446.90000000002</v>
      </c>
      <c r="G25" s="15">
        <f>(F25/E25)*100</f>
        <v>148.07029599740022</v>
      </c>
      <c r="H25" s="15">
        <f>(F25/D25)*100</f>
        <v>17.265950354263726</v>
      </c>
    </row>
    <row r="26" spans="2:8" ht="21.75" customHeight="1">
      <c r="B26" s="22" t="s">
        <v>33</v>
      </c>
      <c r="C26" s="23">
        <v>22</v>
      </c>
      <c r="D26" s="24">
        <v>1401121</v>
      </c>
      <c r="E26" s="24">
        <v>81567.8</v>
      </c>
      <c r="F26" s="24">
        <v>153516.79999999999</v>
      </c>
      <c r="G26" s="18">
        <v>0</v>
      </c>
      <c r="H26" s="24">
        <v>0</v>
      </c>
    </row>
    <row r="27" spans="2:8" ht="15" customHeight="1">
      <c r="B27" s="19" t="s">
        <v>34</v>
      </c>
      <c r="C27" s="17">
        <v>23</v>
      </c>
      <c r="D27" s="24">
        <v>118904.8</v>
      </c>
      <c r="E27" s="18">
        <v>95677</v>
      </c>
      <c r="F27" s="24">
        <v>108930.1</v>
      </c>
      <c r="G27" s="24">
        <f>(F27/E27)*100</f>
        <v>113.8519184338974</v>
      </c>
      <c r="H27" s="24">
        <f>(F27/D27)*100</f>
        <v>91.611188110151986</v>
      </c>
    </row>
    <row r="28" spans="2:8" s="9" customFormat="1" ht="15" customHeight="1">
      <c r="B28" s="19" t="s">
        <v>35</v>
      </c>
      <c r="C28" s="17">
        <v>24</v>
      </c>
      <c r="D28" s="18">
        <v>235201</v>
      </c>
      <c r="E28" s="18">
        <v>0</v>
      </c>
      <c r="F28" s="18">
        <v>0</v>
      </c>
      <c r="G28" s="24">
        <v>0</v>
      </c>
      <c r="H28" s="24">
        <f>(F28/D28)*100</f>
        <v>0</v>
      </c>
    </row>
    <row r="29" spans="2:8" ht="12" customHeight="1">
      <c r="B29" s="20" t="s">
        <v>36</v>
      </c>
      <c r="C29" s="14">
        <v>26</v>
      </c>
      <c r="D29" s="15">
        <v>20850016.800000001</v>
      </c>
      <c r="E29" s="15">
        <f>SUM(E30:E32)</f>
        <v>20322512.600000001</v>
      </c>
      <c r="F29" s="15">
        <f>SUM(F30:F32)</f>
        <v>20118218.25</v>
      </c>
      <c r="G29" s="15">
        <f t="shared" ref="G29:G36" si="1">(F29/E29)*100</f>
        <v>98.994738721431517</v>
      </c>
      <c r="H29" s="15">
        <f t="shared" ref="H29:H36" si="2">(F29/D29)*100</f>
        <v>96.490177648202177</v>
      </c>
    </row>
    <row r="30" spans="2:8" ht="22.5" customHeight="1">
      <c r="B30" s="22" t="s">
        <v>37</v>
      </c>
      <c r="C30" s="23">
        <v>28</v>
      </c>
      <c r="D30" s="24">
        <v>5535039.5999999996</v>
      </c>
      <c r="E30" s="24">
        <v>4946868.0999999996</v>
      </c>
      <c r="F30" s="24">
        <v>4930018.3</v>
      </c>
      <c r="G30" s="24">
        <f t="shared" si="1"/>
        <v>99.65938449015853</v>
      </c>
      <c r="H30" s="24">
        <f t="shared" si="2"/>
        <v>89.069250742126584</v>
      </c>
    </row>
    <row r="31" spans="2:8" ht="22.5" customHeight="1">
      <c r="B31" s="22" t="s">
        <v>38</v>
      </c>
      <c r="C31" s="23"/>
      <c r="D31" s="24">
        <v>12188096.6</v>
      </c>
      <c r="E31" s="24">
        <v>12835877</v>
      </c>
      <c r="F31" s="24">
        <v>12835877.1</v>
      </c>
      <c r="G31" s="24">
        <v>0</v>
      </c>
      <c r="H31" s="24">
        <v>0</v>
      </c>
    </row>
    <row r="32" spans="2:8" ht="28.5" customHeight="1">
      <c r="B32" s="22" t="s">
        <v>39</v>
      </c>
      <c r="C32" s="23"/>
      <c r="D32" s="24">
        <v>3126880.6</v>
      </c>
      <c r="E32" s="24">
        <v>2539767.5</v>
      </c>
      <c r="F32" s="25">
        <v>2352322.85</v>
      </c>
      <c r="G32" s="24">
        <v>0</v>
      </c>
      <c r="H32" s="24">
        <v>0</v>
      </c>
    </row>
    <row r="33" spans="2:9" ht="21.75" customHeight="1">
      <c r="B33" s="22" t="s">
        <v>40</v>
      </c>
      <c r="C33" s="23"/>
      <c r="D33" s="24">
        <v>0</v>
      </c>
      <c r="E33" s="24">
        <v>0</v>
      </c>
      <c r="F33" s="24">
        <v>0</v>
      </c>
      <c r="G33" s="24">
        <v>0</v>
      </c>
      <c r="H33" s="24">
        <v>0</v>
      </c>
    </row>
    <row r="34" spans="2:9" ht="24.75" customHeight="1">
      <c r="B34" s="20" t="s">
        <v>41</v>
      </c>
      <c r="C34" s="14">
        <v>29</v>
      </c>
      <c r="D34" s="15">
        <v>3539519.5</v>
      </c>
      <c r="E34" s="15">
        <f>E5-E29</f>
        <v>1989263.6999999993</v>
      </c>
      <c r="F34" s="15">
        <f>F5-F29</f>
        <v>2344361.6999999993</v>
      </c>
      <c r="G34" s="15">
        <f t="shared" si="1"/>
        <v>117.8507253714025</v>
      </c>
      <c r="H34" s="15">
        <f t="shared" si="2"/>
        <v>66.23389700212131</v>
      </c>
    </row>
    <row r="35" spans="2:9" ht="20.25" customHeight="1">
      <c r="B35" s="22" t="s">
        <v>42</v>
      </c>
      <c r="C35" s="23">
        <v>30</v>
      </c>
      <c r="D35" s="18">
        <v>940430.6</v>
      </c>
      <c r="E35" s="26">
        <v>904752</v>
      </c>
      <c r="F35" s="26">
        <v>1280865.3999999999</v>
      </c>
      <c r="G35" s="24">
        <f t="shared" si="1"/>
        <v>141.57088351283002</v>
      </c>
      <c r="H35" s="24">
        <f t="shared" si="2"/>
        <v>136.19988545672587</v>
      </c>
      <c r="I35" s="27"/>
    </row>
    <row r="36" spans="2:9" ht="18.75" customHeight="1">
      <c r="B36" s="28" t="s">
        <v>43</v>
      </c>
      <c r="C36" s="29">
        <v>31</v>
      </c>
      <c r="D36" s="30">
        <v>4479950.0999999996</v>
      </c>
      <c r="E36" s="30">
        <f>E34+E35</f>
        <v>2894015.6999999993</v>
      </c>
      <c r="F36" s="30">
        <f>F34+F35</f>
        <v>3625227.0999999992</v>
      </c>
      <c r="G36" s="30">
        <f t="shared" si="1"/>
        <v>125.26632457453498</v>
      </c>
      <c r="H36" s="30">
        <f t="shared" si="2"/>
        <v>80.92114909940625</v>
      </c>
    </row>
    <row r="37" spans="2:9" ht="30.75" customHeight="1">
      <c r="B37" s="399" t="s">
        <v>44</v>
      </c>
      <c r="C37" s="399"/>
      <c r="D37" s="399"/>
      <c r="E37" s="399"/>
      <c r="F37" s="399"/>
      <c r="G37" s="399"/>
      <c r="H37" s="399"/>
    </row>
    <row r="38" spans="2:9">
      <c r="B38" s="31"/>
      <c r="C38" s="31"/>
      <c r="D38" s="31"/>
      <c r="F38" s="31"/>
      <c r="G38" s="31"/>
      <c r="H38" s="31"/>
    </row>
    <row r="39" spans="2:9" ht="23.25" customHeight="1">
      <c r="E39" s="33"/>
      <c r="F39" s="33"/>
    </row>
    <row r="40" spans="2:9" ht="10.5" customHeight="1">
      <c r="E40" s="33"/>
      <c r="F40" s="33"/>
    </row>
    <row r="41" spans="2:9" ht="38.25" customHeight="1">
      <c r="D41" s="33"/>
    </row>
    <row r="42" spans="2:9" ht="30" customHeight="1"/>
  </sheetData>
  <mergeCells count="5">
    <mergeCell ref="B1:H1"/>
    <mergeCell ref="B3:B4"/>
    <mergeCell ref="C3:C4"/>
    <mergeCell ref="E3:G3"/>
    <mergeCell ref="B37:H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G50"/>
  <sheetViews>
    <sheetView topLeftCell="A37" workbookViewId="0">
      <selection activeCell="J53" sqref="J53"/>
    </sheetView>
  </sheetViews>
  <sheetFormatPr defaultRowHeight="15"/>
  <cols>
    <col min="1" max="1" width="3.85546875" customWidth="1"/>
    <col min="2" max="2" width="32.7109375" customWidth="1"/>
    <col min="3" max="3" width="11.140625" customWidth="1"/>
    <col min="4" max="4" width="2.7109375" customWidth="1"/>
    <col min="6" max="6" width="25.85546875" customWidth="1"/>
    <col min="7" max="7" width="9.28515625" customWidth="1"/>
  </cols>
  <sheetData>
    <row r="32" spans="1:7">
      <c r="A32" s="158"/>
      <c r="B32" s="158"/>
      <c r="C32" s="158"/>
      <c r="D32" s="158"/>
      <c r="E32" s="158"/>
      <c r="F32" s="493" t="s">
        <v>203</v>
      </c>
      <c r="G32" s="493"/>
    </row>
    <row r="33" spans="1:7" ht="35.25" customHeight="1">
      <c r="A33" s="473" t="s">
        <v>204</v>
      </c>
      <c r="B33" s="473"/>
      <c r="C33" s="473"/>
      <c r="D33" s="158"/>
      <c r="E33" s="494" t="s">
        <v>205</v>
      </c>
      <c r="F33" s="494"/>
      <c r="G33" s="494"/>
    </row>
    <row r="34" spans="1:7" ht="26.25">
      <c r="A34" s="495"/>
      <c r="B34" s="495"/>
      <c r="C34" s="159" t="s">
        <v>206</v>
      </c>
      <c r="D34" s="158"/>
      <c r="E34" s="160"/>
      <c r="F34" s="161"/>
      <c r="G34" s="162" t="s">
        <v>207</v>
      </c>
    </row>
    <row r="35" spans="1:7">
      <c r="A35" s="163" t="s">
        <v>186</v>
      </c>
      <c r="B35" s="164"/>
      <c r="C35" s="165">
        <f>C37+C38+C39+C40+C41</f>
        <v>762694.9</v>
      </c>
      <c r="D35" s="158"/>
      <c r="E35" s="160" t="s">
        <v>208</v>
      </c>
      <c r="F35" s="166"/>
      <c r="G35" s="167">
        <f>G37+G38+G39</f>
        <v>3644</v>
      </c>
    </row>
    <row r="36" spans="1:7">
      <c r="A36" s="487" t="s">
        <v>187</v>
      </c>
      <c r="B36" s="488"/>
      <c r="C36" s="489"/>
      <c r="D36" s="158"/>
      <c r="E36" s="487" t="s">
        <v>209</v>
      </c>
      <c r="F36" s="488"/>
      <c r="G36" s="489"/>
    </row>
    <row r="37" spans="1:7" ht="18.75" customHeight="1">
      <c r="A37" s="168"/>
      <c r="B37" s="164" t="s">
        <v>188</v>
      </c>
      <c r="C37" s="169">
        <v>670450.30000000005</v>
      </c>
      <c r="D37" s="158"/>
      <c r="E37" s="160"/>
      <c r="F37" s="161" t="s">
        <v>210</v>
      </c>
      <c r="G37" s="167">
        <v>768</v>
      </c>
    </row>
    <row r="38" spans="1:7" ht="18.75" customHeight="1">
      <c r="A38" s="168"/>
      <c r="B38" s="164" t="s">
        <v>189</v>
      </c>
      <c r="C38" s="167">
        <v>23623.4</v>
      </c>
      <c r="D38" s="158"/>
      <c r="E38" s="168"/>
      <c r="F38" s="161" t="s">
        <v>211</v>
      </c>
      <c r="G38" s="167">
        <v>2315</v>
      </c>
    </row>
    <row r="39" spans="1:7" ht="18.75" customHeight="1">
      <c r="A39" s="168"/>
      <c r="B39" s="164" t="s">
        <v>190</v>
      </c>
      <c r="C39" s="169">
        <v>55961.2</v>
      </c>
      <c r="D39" s="158"/>
      <c r="E39" s="160"/>
      <c r="F39" s="161" t="s">
        <v>212</v>
      </c>
      <c r="G39" s="167">
        <v>561</v>
      </c>
    </row>
    <row r="40" spans="1:7" ht="18.75" customHeight="1">
      <c r="A40" s="168"/>
      <c r="B40" s="164" t="s">
        <v>191</v>
      </c>
      <c r="C40" s="169">
        <v>7598.8</v>
      </c>
      <c r="D40" s="158"/>
      <c r="E40" s="160" t="s">
        <v>213</v>
      </c>
      <c r="F40" s="161"/>
      <c r="G40" s="169">
        <f>G42+G43+G45+G46+G47</f>
        <v>664.5</v>
      </c>
    </row>
    <row r="41" spans="1:7" ht="18.75" customHeight="1">
      <c r="A41" s="168"/>
      <c r="B41" s="164" t="s">
        <v>192</v>
      </c>
      <c r="C41" s="169">
        <v>5061.2</v>
      </c>
      <c r="D41" s="158"/>
      <c r="E41" s="487" t="s">
        <v>209</v>
      </c>
      <c r="F41" s="488"/>
      <c r="G41" s="489"/>
    </row>
    <row r="42" spans="1:7" ht="18.75" customHeight="1">
      <c r="A42" s="168" t="s">
        <v>193</v>
      </c>
      <c r="B42" s="164"/>
      <c r="C42" s="169">
        <f>C44+C45+C46+C47+C48</f>
        <v>675429.9</v>
      </c>
      <c r="D42" s="158"/>
      <c r="E42" s="168"/>
      <c r="F42" s="161" t="s">
        <v>214</v>
      </c>
      <c r="G42" s="169">
        <v>522.79999999999995</v>
      </c>
    </row>
    <row r="43" spans="1:7" ht="18.75" customHeight="1">
      <c r="A43" s="487" t="s">
        <v>187</v>
      </c>
      <c r="B43" s="488"/>
      <c r="C43" s="489"/>
      <c r="D43" s="158"/>
      <c r="E43" s="170"/>
      <c r="F43" s="490" t="s">
        <v>215</v>
      </c>
      <c r="G43" s="492">
        <v>93.7</v>
      </c>
    </row>
    <row r="44" spans="1:7" ht="18.75" customHeight="1">
      <c r="A44" s="168"/>
      <c r="B44" s="164" t="s">
        <v>188</v>
      </c>
      <c r="C44" s="167">
        <v>661010.5</v>
      </c>
      <c r="D44" s="158"/>
      <c r="E44" s="163"/>
      <c r="F44" s="491"/>
      <c r="G44" s="492"/>
    </row>
    <row r="45" spans="1:7" ht="18.75" customHeight="1">
      <c r="A45" s="168"/>
      <c r="B45" s="164" t="s">
        <v>189</v>
      </c>
      <c r="C45" s="167">
        <v>10362.799999999999</v>
      </c>
      <c r="D45" s="158"/>
      <c r="E45" s="170"/>
      <c r="F45" s="161" t="s">
        <v>216</v>
      </c>
      <c r="G45" s="169">
        <v>21</v>
      </c>
    </row>
    <row r="46" spans="1:7" ht="18.75" customHeight="1">
      <c r="A46" s="168"/>
      <c r="B46" s="164" t="s">
        <v>190</v>
      </c>
      <c r="C46" s="169">
        <v>0</v>
      </c>
      <c r="D46" s="158"/>
      <c r="E46" s="171"/>
      <c r="F46" s="172" t="s">
        <v>217</v>
      </c>
      <c r="G46" s="173">
        <v>27</v>
      </c>
    </row>
    <row r="47" spans="1:7" ht="18.75" customHeight="1">
      <c r="A47" s="168"/>
      <c r="B47" s="164" t="s">
        <v>191</v>
      </c>
      <c r="C47" s="167">
        <v>3762.5</v>
      </c>
      <c r="D47" s="158"/>
      <c r="E47" s="174"/>
      <c r="F47" s="175" t="s">
        <v>218</v>
      </c>
      <c r="G47" s="167">
        <v>0</v>
      </c>
    </row>
    <row r="48" spans="1:7" ht="18.75" customHeight="1">
      <c r="A48" s="168"/>
      <c r="B48" s="164" t="s">
        <v>192</v>
      </c>
      <c r="C48" s="167">
        <v>294.10000000000002</v>
      </c>
      <c r="D48" s="158"/>
      <c r="E48" s="158"/>
      <c r="F48" s="158"/>
      <c r="G48" s="158"/>
    </row>
    <row r="49" spans="1:7">
      <c r="A49" s="158"/>
      <c r="B49" s="158"/>
      <c r="C49" s="158"/>
      <c r="D49" s="158"/>
      <c r="E49" s="158"/>
      <c r="F49" s="158"/>
      <c r="G49" s="158"/>
    </row>
    <row r="50" spans="1:7">
      <c r="A50" s="158" t="s">
        <v>194</v>
      </c>
      <c r="B50" s="158"/>
      <c r="C50" s="158"/>
      <c r="D50" s="158"/>
      <c r="E50" s="158"/>
      <c r="F50" s="158"/>
      <c r="G50" s="158"/>
    </row>
  </sheetData>
  <mergeCells count="10">
    <mergeCell ref="E41:G41"/>
    <mergeCell ref="A43:C43"/>
    <mergeCell ref="F43:F44"/>
    <mergeCell ref="G43:G44"/>
    <mergeCell ref="F32:G32"/>
    <mergeCell ref="A33:C33"/>
    <mergeCell ref="E33:G33"/>
    <mergeCell ref="A34:B34"/>
    <mergeCell ref="A36:C36"/>
    <mergeCell ref="E36:G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22" workbookViewId="0">
      <selection activeCell="I32" sqref="I32"/>
    </sheetView>
  </sheetViews>
  <sheetFormatPr defaultRowHeight="11.25"/>
  <cols>
    <col min="1" max="1" width="1.7109375" style="177" customWidth="1"/>
    <col min="2" max="2" width="1.140625" style="177" customWidth="1"/>
    <col min="3" max="3" width="1" style="177" customWidth="1"/>
    <col min="4" max="4" width="4" style="177" customWidth="1"/>
    <col min="5" max="5" width="26.140625" style="177" customWidth="1"/>
    <col min="6" max="6" width="4.42578125" style="177" customWidth="1"/>
    <col min="7" max="7" width="23" style="177" customWidth="1"/>
    <col min="8" max="10" width="12.7109375" style="178" customWidth="1"/>
    <col min="11" max="16" width="9.140625" style="177"/>
    <col min="17" max="17" width="16.140625" style="177" customWidth="1"/>
    <col min="18" max="19" width="9.85546875" style="178" customWidth="1"/>
    <col min="20" max="256" width="9.140625" style="177"/>
    <col min="257" max="257" width="1.7109375" style="177" customWidth="1"/>
    <col min="258" max="258" width="1.140625" style="177" customWidth="1"/>
    <col min="259" max="259" width="1" style="177" customWidth="1"/>
    <col min="260" max="260" width="4" style="177" customWidth="1"/>
    <col min="261" max="261" width="26.140625" style="177" customWidth="1"/>
    <col min="262" max="262" width="4.42578125" style="177" customWidth="1"/>
    <col min="263" max="263" width="23" style="177" customWidth="1"/>
    <col min="264" max="266" width="12.7109375" style="177" customWidth="1"/>
    <col min="267" max="272" width="9.140625" style="177"/>
    <col min="273" max="273" width="16.140625" style="177" customWidth="1"/>
    <col min="274" max="275" width="9.85546875" style="177" customWidth="1"/>
    <col min="276" max="512" width="9.140625" style="177"/>
    <col min="513" max="513" width="1.7109375" style="177" customWidth="1"/>
    <col min="514" max="514" width="1.140625" style="177" customWidth="1"/>
    <col min="515" max="515" width="1" style="177" customWidth="1"/>
    <col min="516" max="516" width="4" style="177" customWidth="1"/>
    <col min="517" max="517" width="26.140625" style="177" customWidth="1"/>
    <col min="518" max="518" width="4.42578125" style="177" customWidth="1"/>
    <col min="519" max="519" width="23" style="177" customWidth="1"/>
    <col min="520" max="522" width="12.7109375" style="177" customWidth="1"/>
    <col min="523" max="528" width="9.140625" style="177"/>
    <col min="529" max="529" width="16.140625" style="177" customWidth="1"/>
    <col min="530" max="531" width="9.85546875" style="177" customWidth="1"/>
    <col min="532" max="768" width="9.140625" style="177"/>
    <col min="769" max="769" width="1.7109375" style="177" customWidth="1"/>
    <col min="770" max="770" width="1.140625" style="177" customWidth="1"/>
    <col min="771" max="771" width="1" style="177" customWidth="1"/>
    <col min="772" max="772" width="4" style="177" customWidth="1"/>
    <col min="773" max="773" width="26.140625" style="177" customWidth="1"/>
    <col min="774" max="774" width="4.42578125" style="177" customWidth="1"/>
    <col min="775" max="775" width="23" style="177" customWidth="1"/>
    <col min="776" max="778" width="12.7109375" style="177" customWidth="1"/>
    <col min="779" max="784" width="9.140625" style="177"/>
    <col min="785" max="785" width="16.140625" style="177" customWidth="1"/>
    <col min="786" max="787" width="9.85546875" style="177" customWidth="1"/>
    <col min="788" max="1024" width="9.140625" style="177"/>
    <col min="1025" max="1025" width="1.7109375" style="177" customWidth="1"/>
    <col min="1026" max="1026" width="1.140625" style="177" customWidth="1"/>
    <col min="1027" max="1027" width="1" style="177" customWidth="1"/>
    <col min="1028" max="1028" width="4" style="177" customWidth="1"/>
    <col min="1029" max="1029" width="26.140625" style="177" customWidth="1"/>
    <col min="1030" max="1030" width="4.42578125" style="177" customWidth="1"/>
    <col min="1031" max="1031" width="23" style="177" customWidth="1"/>
    <col min="1032" max="1034" width="12.7109375" style="177" customWidth="1"/>
    <col min="1035" max="1040" width="9.140625" style="177"/>
    <col min="1041" max="1041" width="16.140625" style="177" customWidth="1"/>
    <col min="1042" max="1043" width="9.85546875" style="177" customWidth="1"/>
    <col min="1044" max="1280" width="9.140625" style="177"/>
    <col min="1281" max="1281" width="1.7109375" style="177" customWidth="1"/>
    <col min="1282" max="1282" width="1.140625" style="177" customWidth="1"/>
    <col min="1283" max="1283" width="1" style="177" customWidth="1"/>
    <col min="1284" max="1284" width="4" style="177" customWidth="1"/>
    <col min="1285" max="1285" width="26.140625" style="177" customWidth="1"/>
    <col min="1286" max="1286" width="4.42578125" style="177" customWidth="1"/>
    <col min="1287" max="1287" width="23" style="177" customWidth="1"/>
    <col min="1288" max="1290" width="12.7109375" style="177" customWidth="1"/>
    <col min="1291" max="1296" width="9.140625" style="177"/>
    <col min="1297" max="1297" width="16.140625" style="177" customWidth="1"/>
    <col min="1298" max="1299" width="9.85546875" style="177" customWidth="1"/>
    <col min="1300" max="1536" width="9.140625" style="177"/>
    <col min="1537" max="1537" width="1.7109375" style="177" customWidth="1"/>
    <col min="1538" max="1538" width="1.140625" style="177" customWidth="1"/>
    <col min="1539" max="1539" width="1" style="177" customWidth="1"/>
    <col min="1540" max="1540" width="4" style="177" customWidth="1"/>
    <col min="1541" max="1541" width="26.140625" style="177" customWidth="1"/>
    <col min="1542" max="1542" width="4.42578125" style="177" customWidth="1"/>
    <col min="1543" max="1543" width="23" style="177" customWidth="1"/>
    <col min="1544" max="1546" width="12.7109375" style="177" customWidth="1"/>
    <col min="1547" max="1552" width="9.140625" style="177"/>
    <col min="1553" max="1553" width="16.140625" style="177" customWidth="1"/>
    <col min="1554" max="1555" width="9.85546875" style="177" customWidth="1"/>
    <col min="1556" max="1792" width="9.140625" style="177"/>
    <col min="1793" max="1793" width="1.7109375" style="177" customWidth="1"/>
    <col min="1794" max="1794" width="1.140625" style="177" customWidth="1"/>
    <col min="1795" max="1795" width="1" style="177" customWidth="1"/>
    <col min="1796" max="1796" width="4" style="177" customWidth="1"/>
    <col min="1797" max="1797" width="26.140625" style="177" customWidth="1"/>
    <col min="1798" max="1798" width="4.42578125" style="177" customWidth="1"/>
    <col min="1799" max="1799" width="23" style="177" customWidth="1"/>
    <col min="1800" max="1802" width="12.7109375" style="177" customWidth="1"/>
    <col min="1803" max="1808" width="9.140625" style="177"/>
    <col min="1809" max="1809" width="16.140625" style="177" customWidth="1"/>
    <col min="1810" max="1811" width="9.85546875" style="177" customWidth="1"/>
    <col min="1812" max="2048" width="9.140625" style="177"/>
    <col min="2049" max="2049" width="1.7109375" style="177" customWidth="1"/>
    <col min="2050" max="2050" width="1.140625" style="177" customWidth="1"/>
    <col min="2051" max="2051" width="1" style="177" customWidth="1"/>
    <col min="2052" max="2052" width="4" style="177" customWidth="1"/>
    <col min="2053" max="2053" width="26.140625" style="177" customWidth="1"/>
    <col min="2054" max="2054" width="4.42578125" style="177" customWidth="1"/>
    <col min="2055" max="2055" width="23" style="177" customWidth="1"/>
    <col min="2056" max="2058" width="12.7109375" style="177" customWidth="1"/>
    <col min="2059" max="2064" width="9.140625" style="177"/>
    <col min="2065" max="2065" width="16.140625" style="177" customWidth="1"/>
    <col min="2066" max="2067" width="9.85546875" style="177" customWidth="1"/>
    <col min="2068" max="2304" width="9.140625" style="177"/>
    <col min="2305" max="2305" width="1.7109375" style="177" customWidth="1"/>
    <col min="2306" max="2306" width="1.140625" style="177" customWidth="1"/>
    <col min="2307" max="2307" width="1" style="177" customWidth="1"/>
    <col min="2308" max="2308" width="4" style="177" customWidth="1"/>
    <col min="2309" max="2309" width="26.140625" style="177" customWidth="1"/>
    <col min="2310" max="2310" width="4.42578125" style="177" customWidth="1"/>
    <col min="2311" max="2311" width="23" style="177" customWidth="1"/>
    <col min="2312" max="2314" width="12.7109375" style="177" customWidth="1"/>
    <col min="2315" max="2320" width="9.140625" style="177"/>
    <col min="2321" max="2321" width="16.140625" style="177" customWidth="1"/>
    <col min="2322" max="2323" width="9.85546875" style="177" customWidth="1"/>
    <col min="2324" max="2560" width="9.140625" style="177"/>
    <col min="2561" max="2561" width="1.7109375" style="177" customWidth="1"/>
    <col min="2562" max="2562" width="1.140625" style="177" customWidth="1"/>
    <col min="2563" max="2563" width="1" style="177" customWidth="1"/>
    <col min="2564" max="2564" width="4" style="177" customWidth="1"/>
    <col min="2565" max="2565" width="26.140625" style="177" customWidth="1"/>
    <col min="2566" max="2566" width="4.42578125" style="177" customWidth="1"/>
    <col min="2567" max="2567" width="23" style="177" customWidth="1"/>
    <col min="2568" max="2570" width="12.7109375" style="177" customWidth="1"/>
    <col min="2571" max="2576" width="9.140625" style="177"/>
    <col min="2577" max="2577" width="16.140625" style="177" customWidth="1"/>
    <col min="2578" max="2579" width="9.85546875" style="177" customWidth="1"/>
    <col min="2580" max="2816" width="9.140625" style="177"/>
    <col min="2817" max="2817" width="1.7109375" style="177" customWidth="1"/>
    <col min="2818" max="2818" width="1.140625" style="177" customWidth="1"/>
    <col min="2819" max="2819" width="1" style="177" customWidth="1"/>
    <col min="2820" max="2820" width="4" style="177" customWidth="1"/>
    <col min="2821" max="2821" width="26.140625" style="177" customWidth="1"/>
    <col min="2822" max="2822" width="4.42578125" style="177" customWidth="1"/>
    <col min="2823" max="2823" width="23" style="177" customWidth="1"/>
    <col min="2824" max="2826" width="12.7109375" style="177" customWidth="1"/>
    <col min="2827" max="2832" width="9.140625" style="177"/>
    <col min="2833" max="2833" width="16.140625" style="177" customWidth="1"/>
    <col min="2834" max="2835" width="9.85546875" style="177" customWidth="1"/>
    <col min="2836" max="3072" width="9.140625" style="177"/>
    <col min="3073" max="3073" width="1.7109375" style="177" customWidth="1"/>
    <col min="3074" max="3074" width="1.140625" style="177" customWidth="1"/>
    <col min="3075" max="3075" width="1" style="177" customWidth="1"/>
    <col min="3076" max="3076" width="4" style="177" customWidth="1"/>
    <col min="3077" max="3077" width="26.140625" style="177" customWidth="1"/>
    <col min="3078" max="3078" width="4.42578125" style="177" customWidth="1"/>
    <col min="3079" max="3079" width="23" style="177" customWidth="1"/>
    <col min="3080" max="3082" width="12.7109375" style="177" customWidth="1"/>
    <col min="3083" max="3088" width="9.140625" style="177"/>
    <col min="3089" max="3089" width="16.140625" style="177" customWidth="1"/>
    <col min="3090" max="3091" width="9.85546875" style="177" customWidth="1"/>
    <col min="3092" max="3328" width="9.140625" style="177"/>
    <col min="3329" max="3329" width="1.7109375" style="177" customWidth="1"/>
    <col min="3330" max="3330" width="1.140625" style="177" customWidth="1"/>
    <col min="3331" max="3331" width="1" style="177" customWidth="1"/>
    <col min="3332" max="3332" width="4" style="177" customWidth="1"/>
    <col min="3333" max="3333" width="26.140625" style="177" customWidth="1"/>
    <col min="3334" max="3334" width="4.42578125" style="177" customWidth="1"/>
    <col min="3335" max="3335" width="23" style="177" customWidth="1"/>
    <col min="3336" max="3338" width="12.7109375" style="177" customWidth="1"/>
    <col min="3339" max="3344" width="9.140625" style="177"/>
    <col min="3345" max="3345" width="16.140625" style="177" customWidth="1"/>
    <col min="3346" max="3347" width="9.85546875" style="177" customWidth="1"/>
    <col min="3348" max="3584" width="9.140625" style="177"/>
    <col min="3585" max="3585" width="1.7109375" style="177" customWidth="1"/>
    <col min="3586" max="3586" width="1.140625" style="177" customWidth="1"/>
    <col min="3587" max="3587" width="1" style="177" customWidth="1"/>
    <col min="3588" max="3588" width="4" style="177" customWidth="1"/>
    <col min="3589" max="3589" width="26.140625" style="177" customWidth="1"/>
    <col min="3590" max="3590" width="4.42578125" style="177" customWidth="1"/>
    <col min="3591" max="3591" width="23" style="177" customWidth="1"/>
    <col min="3592" max="3594" width="12.7109375" style="177" customWidth="1"/>
    <col min="3595" max="3600" width="9.140625" style="177"/>
    <col min="3601" max="3601" width="16.140625" style="177" customWidth="1"/>
    <col min="3602" max="3603" width="9.85546875" style="177" customWidth="1"/>
    <col min="3604" max="3840" width="9.140625" style="177"/>
    <col min="3841" max="3841" width="1.7109375" style="177" customWidth="1"/>
    <col min="3842" max="3842" width="1.140625" style="177" customWidth="1"/>
    <col min="3843" max="3843" width="1" style="177" customWidth="1"/>
    <col min="3844" max="3844" width="4" style="177" customWidth="1"/>
    <col min="3845" max="3845" width="26.140625" style="177" customWidth="1"/>
    <col min="3846" max="3846" width="4.42578125" style="177" customWidth="1"/>
    <col min="3847" max="3847" width="23" style="177" customWidth="1"/>
    <col min="3848" max="3850" width="12.7109375" style="177" customWidth="1"/>
    <col min="3851" max="3856" width="9.140625" style="177"/>
    <col min="3857" max="3857" width="16.140625" style="177" customWidth="1"/>
    <col min="3858" max="3859" width="9.85546875" style="177" customWidth="1"/>
    <col min="3860" max="4096" width="9.140625" style="177"/>
    <col min="4097" max="4097" width="1.7109375" style="177" customWidth="1"/>
    <col min="4098" max="4098" width="1.140625" style="177" customWidth="1"/>
    <col min="4099" max="4099" width="1" style="177" customWidth="1"/>
    <col min="4100" max="4100" width="4" style="177" customWidth="1"/>
    <col min="4101" max="4101" width="26.140625" style="177" customWidth="1"/>
    <col min="4102" max="4102" width="4.42578125" style="177" customWidth="1"/>
    <col min="4103" max="4103" width="23" style="177" customWidth="1"/>
    <col min="4104" max="4106" width="12.7109375" style="177" customWidth="1"/>
    <col min="4107" max="4112" width="9.140625" style="177"/>
    <col min="4113" max="4113" width="16.140625" style="177" customWidth="1"/>
    <col min="4114" max="4115" width="9.85546875" style="177" customWidth="1"/>
    <col min="4116" max="4352" width="9.140625" style="177"/>
    <col min="4353" max="4353" width="1.7109375" style="177" customWidth="1"/>
    <col min="4354" max="4354" width="1.140625" style="177" customWidth="1"/>
    <col min="4355" max="4355" width="1" style="177" customWidth="1"/>
    <col min="4356" max="4356" width="4" style="177" customWidth="1"/>
    <col min="4357" max="4357" width="26.140625" style="177" customWidth="1"/>
    <col min="4358" max="4358" width="4.42578125" style="177" customWidth="1"/>
    <col min="4359" max="4359" width="23" style="177" customWidth="1"/>
    <col min="4360" max="4362" width="12.7109375" style="177" customWidth="1"/>
    <col min="4363" max="4368" width="9.140625" style="177"/>
    <col min="4369" max="4369" width="16.140625" style="177" customWidth="1"/>
    <col min="4370" max="4371" width="9.85546875" style="177" customWidth="1"/>
    <col min="4372" max="4608" width="9.140625" style="177"/>
    <col min="4609" max="4609" width="1.7109375" style="177" customWidth="1"/>
    <col min="4610" max="4610" width="1.140625" style="177" customWidth="1"/>
    <col min="4611" max="4611" width="1" style="177" customWidth="1"/>
    <col min="4612" max="4612" width="4" style="177" customWidth="1"/>
    <col min="4613" max="4613" width="26.140625" style="177" customWidth="1"/>
    <col min="4614" max="4614" width="4.42578125" style="177" customWidth="1"/>
    <col min="4615" max="4615" width="23" style="177" customWidth="1"/>
    <col min="4616" max="4618" width="12.7109375" style="177" customWidth="1"/>
    <col min="4619" max="4624" width="9.140625" style="177"/>
    <col min="4625" max="4625" width="16.140625" style="177" customWidth="1"/>
    <col min="4626" max="4627" width="9.85546875" style="177" customWidth="1"/>
    <col min="4628" max="4864" width="9.140625" style="177"/>
    <col min="4865" max="4865" width="1.7109375" style="177" customWidth="1"/>
    <col min="4866" max="4866" width="1.140625" style="177" customWidth="1"/>
    <col min="4867" max="4867" width="1" style="177" customWidth="1"/>
    <col min="4868" max="4868" width="4" style="177" customWidth="1"/>
    <col min="4869" max="4869" width="26.140625" style="177" customWidth="1"/>
    <col min="4870" max="4870" width="4.42578125" style="177" customWidth="1"/>
    <col min="4871" max="4871" width="23" style="177" customWidth="1"/>
    <col min="4872" max="4874" width="12.7109375" style="177" customWidth="1"/>
    <col min="4875" max="4880" width="9.140625" style="177"/>
    <col min="4881" max="4881" width="16.140625" style="177" customWidth="1"/>
    <col min="4882" max="4883" width="9.85546875" style="177" customWidth="1"/>
    <col min="4884" max="5120" width="9.140625" style="177"/>
    <col min="5121" max="5121" width="1.7109375" style="177" customWidth="1"/>
    <col min="5122" max="5122" width="1.140625" style="177" customWidth="1"/>
    <col min="5123" max="5123" width="1" style="177" customWidth="1"/>
    <col min="5124" max="5124" width="4" style="177" customWidth="1"/>
    <col min="5125" max="5125" width="26.140625" style="177" customWidth="1"/>
    <col min="5126" max="5126" width="4.42578125" style="177" customWidth="1"/>
    <col min="5127" max="5127" width="23" style="177" customWidth="1"/>
    <col min="5128" max="5130" width="12.7109375" style="177" customWidth="1"/>
    <col min="5131" max="5136" width="9.140625" style="177"/>
    <col min="5137" max="5137" width="16.140625" style="177" customWidth="1"/>
    <col min="5138" max="5139" width="9.85546875" style="177" customWidth="1"/>
    <col min="5140" max="5376" width="9.140625" style="177"/>
    <col min="5377" max="5377" width="1.7109375" style="177" customWidth="1"/>
    <col min="5378" max="5378" width="1.140625" style="177" customWidth="1"/>
    <col min="5379" max="5379" width="1" style="177" customWidth="1"/>
    <col min="5380" max="5380" width="4" style="177" customWidth="1"/>
    <col min="5381" max="5381" width="26.140625" style="177" customWidth="1"/>
    <col min="5382" max="5382" width="4.42578125" style="177" customWidth="1"/>
    <col min="5383" max="5383" width="23" style="177" customWidth="1"/>
    <col min="5384" max="5386" width="12.7109375" style="177" customWidth="1"/>
    <col min="5387" max="5392" width="9.140625" style="177"/>
    <col min="5393" max="5393" width="16.140625" style="177" customWidth="1"/>
    <col min="5394" max="5395" width="9.85546875" style="177" customWidth="1"/>
    <col min="5396" max="5632" width="9.140625" style="177"/>
    <col min="5633" max="5633" width="1.7109375" style="177" customWidth="1"/>
    <col min="5634" max="5634" width="1.140625" style="177" customWidth="1"/>
    <col min="5635" max="5635" width="1" style="177" customWidth="1"/>
    <col min="5636" max="5636" width="4" style="177" customWidth="1"/>
    <col min="5637" max="5637" width="26.140625" style="177" customWidth="1"/>
    <col min="5638" max="5638" width="4.42578125" style="177" customWidth="1"/>
    <col min="5639" max="5639" width="23" style="177" customWidth="1"/>
    <col min="5640" max="5642" width="12.7109375" style="177" customWidth="1"/>
    <col min="5643" max="5648" width="9.140625" style="177"/>
    <col min="5649" max="5649" width="16.140625" style="177" customWidth="1"/>
    <col min="5650" max="5651" width="9.85546875" style="177" customWidth="1"/>
    <col min="5652" max="5888" width="9.140625" style="177"/>
    <col min="5889" max="5889" width="1.7109375" style="177" customWidth="1"/>
    <col min="5890" max="5890" width="1.140625" style="177" customWidth="1"/>
    <col min="5891" max="5891" width="1" style="177" customWidth="1"/>
    <col min="5892" max="5892" width="4" style="177" customWidth="1"/>
    <col min="5893" max="5893" width="26.140625" style="177" customWidth="1"/>
    <col min="5894" max="5894" width="4.42578125" style="177" customWidth="1"/>
    <col min="5895" max="5895" width="23" style="177" customWidth="1"/>
    <col min="5896" max="5898" width="12.7109375" style="177" customWidth="1"/>
    <col min="5899" max="5904" width="9.140625" style="177"/>
    <col min="5905" max="5905" width="16.140625" style="177" customWidth="1"/>
    <col min="5906" max="5907" width="9.85546875" style="177" customWidth="1"/>
    <col min="5908" max="6144" width="9.140625" style="177"/>
    <col min="6145" max="6145" width="1.7109375" style="177" customWidth="1"/>
    <col min="6146" max="6146" width="1.140625" style="177" customWidth="1"/>
    <col min="6147" max="6147" width="1" style="177" customWidth="1"/>
    <col min="6148" max="6148" width="4" style="177" customWidth="1"/>
    <col min="6149" max="6149" width="26.140625" style="177" customWidth="1"/>
    <col min="6150" max="6150" width="4.42578125" style="177" customWidth="1"/>
    <col min="6151" max="6151" width="23" style="177" customWidth="1"/>
    <col min="6152" max="6154" width="12.7109375" style="177" customWidth="1"/>
    <col min="6155" max="6160" width="9.140625" style="177"/>
    <col min="6161" max="6161" width="16.140625" style="177" customWidth="1"/>
    <col min="6162" max="6163" width="9.85546875" style="177" customWidth="1"/>
    <col min="6164" max="6400" width="9.140625" style="177"/>
    <col min="6401" max="6401" width="1.7109375" style="177" customWidth="1"/>
    <col min="6402" max="6402" width="1.140625" style="177" customWidth="1"/>
    <col min="6403" max="6403" width="1" style="177" customWidth="1"/>
    <col min="6404" max="6404" width="4" style="177" customWidth="1"/>
    <col min="6405" max="6405" width="26.140625" style="177" customWidth="1"/>
    <col min="6406" max="6406" width="4.42578125" style="177" customWidth="1"/>
    <col min="6407" max="6407" width="23" style="177" customWidth="1"/>
    <col min="6408" max="6410" width="12.7109375" style="177" customWidth="1"/>
    <col min="6411" max="6416" width="9.140625" style="177"/>
    <col min="6417" max="6417" width="16.140625" style="177" customWidth="1"/>
    <col min="6418" max="6419" width="9.85546875" style="177" customWidth="1"/>
    <col min="6420" max="6656" width="9.140625" style="177"/>
    <col min="6657" max="6657" width="1.7109375" style="177" customWidth="1"/>
    <col min="6658" max="6658" width="1.140625" style="177" customWidth="1"/>
    <col min="6659" max="6659" width="1" style="177" customWidth="1"/>
    <col min="6660" max="6660" width="4" style="177" customWidth="1"/>
    <col min="6661" max="6661" width="26.140625" style="177" customWidth="1"/>
    <col min="6662" max="6662" width="4.42578125" style="177" customWidth="1"/>
    <col min="6663" max="6663" width="23" style="177" customWidth="1"/>
    <col min="6664" max="6666" width="12.7109375" style="177" customWidth="1"/>
    <col min="6667" max="6672" width="9.140625" style="177"/>
    <col min="6673" max="6673" width="16.140625" style="177" customWidth="1"/>
    <col min="6674" max="6675" width="9.85546875" style="177" customWidth="1"/>
    <col min="6676" max="6912" width="9.140625" style="177"/>
    <col min="6913" max="6913" width="1.7109375" style="177" customWidth="1"/>
    <col min="6914" max="6914" width="1.140625" style="177" customWidth="1"/>
    <col min="6915" max="6915" width="1" style="177" customWidth="1"/>
    <col min="6916" max="6916" width="4" style="177" customWidth="1"/>
    <col min="6917" max="6917" width="26.140625" style="177" customWidth="1"/>
    <col min="6918" max="6918" width="4.42578125" style="177" customWidth="1"/>
    <col min="6919" max="6919" width="23" style="177" customWidth="1"/>
    <col min="6920" max="6922" width="12.7109375" style="177" customWidth="1"/>
    <col min="6923" max="6928" width="9.140625" style="177"/>
    <col min="6929" max="6929" width="16.140625" style="177" customWidth="1"/>
    <col min="6930" max="6931" width="9.85546875" style="177" customWidth="1"/>
    <col min="6932" max="7168" width="9.140625" style="177"/>
    <col min="7169" max="7169" width="1.7109375" style="177" customWidth="1"/>
    <col min="7170" max="7170" width="1.140625" style="177" customWidth="1"/>
    <col min="7171" max="7171" width="1" style="177" customWidth="1"/>
    <col min="7172" max="7172" width="4" style="177" customWidth="1"/>
    <col min="7173" max="7173" width="26.140625" style="177" customWidth="1"/>
    <col min="7174" max="7174" width="4.42578125" style="177" customWidth="1"/>
    <col min="7175" max="7175" width="23" style="177" customWidth="1"/>
    <col min="7176" max="7178" width="12.7109375" style="177" customWidth="1"/>
    <col min="7179" max="7184" width="9.140625" style="177"/>
    <col min="7185" max="7185" width="16.140625" style="177" customWidth="1"/>
    <col min="7186" max="7187" width="9.85546875" style="177" customWidth="1"/>
    <col min="7188" max="7424" width="9.140625" style="177"/>
    <col min="7425" max="7425" width="1.7109375" style="177" customWidth="1"/>
    <col min="7426" max="7426" width="1.140625" style="177" customWidth="1"/>
    <col min="7427" max="7427" width="1" style="177" customWidth="1"/>
    <col min="7428" max="7428" width="4" style="177" customWidth="1"/>
    <col min="7429" max="7429" width="26.140625" style="177" customWidth="1"/>
    <col min="7430" max="7430" width="4.42578125" style="177" customWidth="1"/>
    <col min="7431" max="7431" width="23" style="177" customWidth="1"/>
    <col min="7432" max="7434" width="12.7109375" style="177" customWidth="1"/>
    <col min="7435" max="7440" width="9.140625" style="177"/>
    <col min="7441" max="7441" width="16.140625" style="177" customWidth="1"/>
    <col min="7442" max="7443" width="9.85546875" style="177" customWidth="1"/>
    <col min="7444" max="7680" width="9.140625" style="177"/>
    <col min="7681" max="7681" width="1.7109375" style="177" customWidth="1"/>
    <col min="7682" max="7682" width="1.140625" style="177" customWidth="1"/>
    <col min="7683" max="7683" width="1" style="177" customWidth="1"/>
    <col min="7684" max="7684" width="4" style="177" customWidth="1"/>
    <col min="7685" max="7685" width="26.140625" style="177" customWidth="1"/>
    <col min="7686" max="7686" width="4.42578125" style="177" customWidth="1"/>
    <col min="7687" max="7687" width="23" style="177" customWidth="1"/>
    <col min="7688" max="7690" width="12.7109375" style="177" customWidth="1"/>
    <col min="7691" max="7696" width="9.140625" style="177"/>
    <col min="7697" max="7697" width="16.140625" style="177" customWidth="1"/>
    <col min="7698" max="7699" width="9.85546875" style="177" customWidth="1"/>
    <col min="7700" max="7936" width="9.140625" style="177"/>
    <col min="7937" max="7937" width="1.7109375" style="177" customWidth="1"/>
    <col min="7938" max="7938" width="1.140625" style="177" customWidth="1"/>
    <col min="7939" max="7939" width="1" style="177" customWidth="1"/>
    <col min="7940" max="7940" width="4" style="177" customWidth="1"/>
    <col min="7941" max="7941" width="26.140625" style="177" customWidth="1"/>
    <col min="7942" max="7942" width="4.42578125" style="177" customWidth="1"/>
    <col min="7943" max="7943" width="23" style="177" customWidth="1"/>
    <col min="7944" max="7946" width="12.7109375" style="177" customWidth="1"/>
    <col min="7947" max="7952" width="9.140625" style="177"/>
    <col min="7953" max="7953" width="16.140625" style="177" customWidth="1"/>
    <col min="7954" max="7955" width="9.85546875" style="177" customWidth="1"/>
    <col min="7956" max="8192" width="9.140625" style="177"/>
    <col min="8193" max="8193" width="1.7109375" style="177" customWidth="1"/>
    <col min="8194" max="8194" width="1.140625" style="177" customWidth="1"/>
    <col min="8195" max="8195" width="1" style="177" customWidth="1"/>
    <col min="8196" max="8196" width="4" style="177" customWidth="1"/>
    <col min="8197" max="8197" width="26.140625" style="177" customWidth="1"/>
    <col min="8198" max="8198" width="4.42578125" style="177" customWidth="1"/>
    <col min="8199" max="8199" width="23" style="177" customWidth="1"/>
    <col min="8200" max="8202" width="12.7109375" style="177" customWidth="1"/>
    <col min="8203" max="8208" width="9.140625" style="177"/>
    <col min="8209" max="8209" width="16.140625" style="177" customWidth="1"/>
    <col min="8210" max="8211" width="9.85546875" style="177" customWidth="1"/>
    <col min="8212" max="8448" width="9.140625" style="177"/>
    <col min="8449" max="8449" width="1.7109375" style="177" customWidth="1"/>
    <col min="8450" max="8450" width="1.140625" style="177" customWidth="1"/>
    <col min="8451" max="8451" width="1" style="177" customWidth="1"/>
    <col min="8452" max="8452" width="4" style="177" customWidth="1"/>
    <col min="8453" max="8453" width="26.140625" style="177" customWidth="1"/>
    <col min="8454" max="8454" width="4.42578125" style="177" customWidth="1"/>
    <col min="8455" max="8455" width="23" style="177" customWidth="1"/>
    <col min="8456" max="8458" width="12.7109375" style="177" customWidth="1"/>
    <col min="8459" max="8464" width="9.140625" style="177"/>
    <col min="8465" max="8465" width="16.140625" style="177" customWidth="1"/>
    <col min="8466" max="8467" width="9.85546875" style="177" customWidth="1"/>
    <col min="8468" max="8704" width="9.140625" style="177"/>
    <col min="8705" max="8705" width="1.7109375" style="177" customWidth="1"/>
    <col min="8706" max="8706" width="1.140625" style="177" customWidth="1"/>
    <col min="8707" max="8707" width="1" style="177" customWidth="1"/>
    <col min="8708" max="8708" width="4" style="177" customWidth="1"/>
    <col min="8709" max="8709" width="26.140625" style="177" customWidth="1"/>
    <col min="8710" max="8710" width="4.42578125" style="177" customWidth="1"/>
    <col min="8711" max="8711" width="23" style="177" customWidth="1"/>
    <col min="8712" max="8714" width="12.7109375" style="177" customWidth="1"/>
    <col min="8715" max="8720" width="9.140625" style="177"/>
    <col min="8721" max="8721" width="16.140625" style="177" customWidth="1"/>
    <col min="8722" max="8723" width="9.85546875" style="177" customWidth="1"/>
    <col min="8724" max="8960" width="9.140625" style="177"/>
    <col min="8961" max="8961" width="1.7109375" style="177" customWidth="1"/>
    <col min="8962" max="8962" width="1.140625" style="177" customWidth="1"/>
    <col min="8963" max="8963" width="1" style="177" customWidth="1"/>
    <col min="8964" max="8964" width="4" style="177" customWidth="1"/>
    <col min="8965" max="8965" width="26.140625" style="177" customWidth="1"/>
    <col min="8966" max="8966" width="4.42578125" style="177" customWidth="1"/>
    <col min="8967" max="8967" width="23" style="177" customWidth="1"/>
    <col min="8968" max="8970" width="12.7109375" style="177" customWidth="1"/>
    <col min="8971" max="8976" width="9.140625" style="177"/>
    <col min="8977" max="8977" width="16.140625" style="177" customWidth="1"/>
    <col min="8978" max="8979" width="9.85546875" style="177" customWidth="1"/>
    <col min="8980" max="9216" width="9.140625" style="177"/>
    <col min="9217" max="9217" width="1.7109375" style="177" customWidth="1"/>
    <col min="9218" max="9218" width="1.140625" style="177" customWidth="1"/>
    <col min="9219" max="9219" width="1" style="177" customWidth="1"/>
    <col min="9220" max="9220" width="4" style="177" customWidth="1"/>
    <col min="9221" max="9221" width="26.140625" style="177" customWidth="1"/>
    <col min="9222" max="9222" width="4.42578125" style="177" customWidth="1"/>
    <col min="9223" max="9223" width="23" style="177" customWidth="1"/>
    <col min="9224" max="9226" width="12.7109375" style="177" customWidth="1"/>
    <col min="9227" max="9232" width="9.140625" style="177"/>
    <col min="9233" max="9233" width="16.140625" style="177" customWidth="1"/>
    <col min="9234" max="9235" width="9.85546875" style="177" customWidth="1"/>
    <col min="9236" max="9472" width="9.140625" style="177"/>
    <col min="9473" max="9473" width="1.7109375" style="177" customWidth="1"/>
    <col min="9474" max="9474" width="1.140625" style="177" customWidth="1"/>
    <col min="9475" max="9475" width="1" style="177" customWidth="1"/>
    <col min="9476" max="9476" width="4" style="177" customWidth="1"/>
    <col min="9477" max="9477" width="26.140625" style="177" customWidth="1"/>
    <col min="9478" max="9478" width="4.42578125" style="177" customWidth="1"/>
    <col min="9479" max="9479" width="23" style="177" customWidth="1"/>
    <col min="9480" max="9482" width="12.7109375" style="177" customWidth="1"/>
    <col min="9483" max="9488" width="9.140625" style="177"/>
    <col min="9489" max="9489" width="16.140625" style="177" customWidth="1"/>
    <col min="9490" max="9491" width="9.85546875" style="177" customWidth="1"/>
    <col min="9492" max="9728" width="9.140625" style="177"/>
    <col min="9729" max="9729" width="1.7109375" style="177" customWidth="1"/>
    <col min="9730" max="9730" width="1.140625" style="177" customWidth="1"/>
    <col min="9731" max="9731" width="1" style="177" customWidth="1"/>
    <col min="9732" max="9732" width="4" style="177" customWidth="1"/>
    <col min="9733" max="9733" width="26.140625" style="177" customWidth="1"/>
    <col min="9734" max="9734" width="4.42578125" style="177" customWidth="1"/>
    <col min="9735" max="9735" width="23" style="177" customWidth="1"/>
    <col min="9736" max="9738" width="12.7109375" style="177" customWidth="1"/>
    <col min="9739" max="9744" width="9.140625" style="177"/>
    <col min="9745" max="9745" width="16.140625" style="177" customWidth="1"/>
    <col min="9746" max="9747" width="9.85546875" style="177" customWidth="1"/>
    <col min="9748" max="9984" width="9.140625" style="177"/>
    <col min="9985" max="9985" width="1.7109375" style="177" customWidth="1"/>
    <col min="9986" max="9986" width="1.140625" style="177" customWidth="1"/>
    <col min="9987" max="9987" width="1" style="177" customWidth="1"/>
    <col min="9988" max="9988" width="4" style="177" customWidth="1"/>
    <col min="9989" max="9989" width="26.140625" style="177" customWidth="1"/>
    <col min="9990" max="9990" width="4.42578125" style="177" customWidth="1"/>
    <col min="9991" max="9991" width="23" style="177" customWidth="1"/>
    <col min="9992" max="9994" width="12.7109375" style="177" customWidth="1"/>
    <col min="9995" max="10000" width="9.140625" style="177"/>
    <col min="10001" max="10001" width="16.140625" style="177" customWidth="1"/>
    <col min="10002" max="10003" width="9.85546875" style="177" customWidth="1"/>
    <col min="10004" max="10240" width="9.140625" style="177"/>
    <col min="10241" max="10241" width="1.7109375" style="177" customWidth="1"/>
    <col min="10242" max="10242" width="1.140625" style="177" customWidth="1"/>
    <col min="10243" max="10243" width="1" style="177" customWidth="1"/>
    <col min="10244" max="10244" width="4" style="177" customWidth="1"/>
    <col min="10245" max="10245" width="26.140625" style="177" customWidth="1"/>
    <col min="10246" max="10246" width="4.42578125" style="177" customWidth="1"/>
    <col min="10247" max="10247" width="23" style="177" customWidth="1"/>
    <col min="10248" max="10250" width="12.7109375" style="177" customWidth="1"/>
    <col min="10251" max="10256" width="9.140625" style="177"/>
    <col min="10257" max="10257" width="16.140625" style="177" customWidth="1"/>
    <col min="10258" max="10259" width="9.85546875" style="177" customWidth="1"/>
    <col min="10260" max="10496" width="9.140625" style="177"/>
    <col min="10497" max="10497" width="1.7109375" style="177" customWidth="1"/>
    <col min="10498" max="10498" width="1.140625" style="177" customWidth="1"/>
    <col min="10499" max="10499" width="1" style="177" customWidth="1"/>
    <col min="10500" max="10500" width="4" style="177" customWidth="1"/>
    <col min="10501" max="10501" width="26.140625" style="177" customWidth="1"/>
    <col min="10502" max="10502" width="4.42578125" style="177" customWidth="1"/>
    <col min="10503" max="10503" width="23" style="177" customWidth="1"/>
    <col min="10504" max="10506" width="12.7109375" style="177" customWidth="1"/>
    <col min="10507" max="10512" width="9.140625" style="177"/>
    <col min="10513" max="10513" width="16.140625" style="177" customWidth="1"/>
    <col min="10514" max="10515" width="9.85546875" style="177" customWidth="1"/>
    <col min="10516" max="10752" width="9.140625" style="177"/>
    <col min="10753" max="10753" width="1.7109375" style="177" customWidth="1"/>
    <col min="10754" max="10754" width="1.140625" style="177" customWidth="1"/>
    <col min="10755" max="10755" width="1" style="177" customWidth="1"/>
    <col min="10756" max="10756" width="4" style="177" customWidth="1"/>
    <col min="10757" max="10757" width="26.140625" style="177" customWidth="1"/>
    <col min="10758" max="10758" width="4.42578125" style="177" customWidth="1"/>
    <col min="10759" max="10759" width="23" style="177" customWidth="1"/>
    <col min="10760" max="10762" width="12.7109375" style="177" customWidth="1"/>
    <col min="10763" max="10768" width="9.140625" style="177"/>
    <col min="10769" max="10769" width="16.140625" style="177" customWidth="1"/>
    <col min="10770" max="10771" width="9.85546875" style="177" customWidth="1"/>
    <col min="10772" max="11008" width="9.140625" style="177"/>
    <col min="11009" max="11009" width="1.7109375" style="177" customWidth="1"/>
    <col min="11010" max="11010" width="1.140625" style="177" customWidth="1"/>
    <col min="11011" max="11011" width="1" style="177" customWidth="1"/>
    <col min="11012" max="11012" width="4" style="177" customWidth="1"/>
    <col min="11013" max="11013" width="26.140625" style="177" customWidth="1"/>
    <col min="11014" max="11014" width="4.42578125" style="177" customWidth="1"/>
    <col min="11015" max="11015" width="23" style="177" customWidth="1"/>
    <col min="11016" max="11018" width="12.7109375" style="177" customWidth="1"/>
    <col min="11019" max="11024" width="9.140625" style="177"/>
    <col min="11025" max="11025" width="16.140625" style="177" customWidth="1"/>
    <col min="11026" max="11027" width="9.85546875" style="177" customWidth="1"/>
    <col min="11028" max="11264" width="9.140625" style="177"/>
    <col min="11265" max="11265" width="1.7109375" style="177" customWidth="1"/>
    <col min="11266" max="11266" width="1.140625" style="177" customWidth="1"/>
    <col min="11267" max="11267" width="1" style="177" customWidth="1"/>
    <col min="11268" max="11268" width="4" style="177" customWidth="1"/>
    <col min="11269" max="11269" width="26.140625" style="177" customWidth="1"/>
    <col min="11270" max="11270" width="4.42578125" style="177" customWidth="1"/>
    <col min="11271" max="11271" width="23" style="177" customWidth="1"/>
    <col min="11272" max="11274" width="12.7109375" style="177" customWidth="1"/>
    <col min="11275" max="11280" width="9.140625" style="177"/>
    <col min="11281" max="11281" width="16.140625" style="177" customWidth="1"/>
    <col min="11282" max="11283" width="9.85546875" style="177" customWidth="1"/>
    <col min="11284" max="11520" width="9.140625" style="177"/>
    <col min="11521" max="11521" width="1.7109375" style="177" customWidth="1"/>
    <col min="11522" max="11522" width="1.140625" style="177" customWidth="1"/>
    <col min="11523" max="11523" width="1" style="177" customWidth="1"/>
    <col min="11524" max="11524" width="4" style="177" customWidth="1"/>
    <col min="11525" max="11525" width="26.140625" style="177" customWidth="1"/>
    <col min="11526" max="11526" width="4.42578125" style="177" customWidth="1"/>
    <col min="11527" max="11527" width="23" style="177" customWidth="1"/>
    <col min="11528" max="11530" width="12.7109375" style="177" customWidth="1"/>
    <col min="11531" max="11536" width="9.140625" style="177"/>
    <col min="11537" max="11537" width="16.140625" style="177" customWidth="1"/>
    <col min="11538" max="11539" width="9.85546875" style="177" customWidth="1"/>
    <col min="11540" max="11776" width="9.140625" style="177"/>
    <col min="11777" max="11777" width="1.7109375" style="177" customWidth="1"/>
    <col min="11778" max="11778" width="1.140625" style="177" customWidth="1"/>
    <col min="11779" max="11779" width="1" style="177" customWidth="1"/>
    <col min="11780" max="11780" width="4" style="177" customWidth="1"/>
    <col min="11781" max="11781" width="26.140625" style="177" customWidth="1"/>
    <col min="11782" max="11782" width="4.42578125" style="177" customWidth="1"/>
    <col min="11783" max="11783" width="23" style="177" customWidth="1"/>
    <col min="11784" max="11786" width="12.7109375" style="177" customWidth="1"/>
    <col min="11787" max="11792" width="9.140625" style="177"/>
    <col min="11793" max="11793" width="16.140625" style="177" customWidth="1"/>
    <col min="11794" max="11795" width="9.85546875" style="177" customWidth="1"/>
    <col min="11796" max="12032" width="9.140625" style="177"/>
    <col min="12033" max="12033" width="1.7109375" style="177" customWidth="1"/>
    <col min="12034" max="12034" width="1.140625" style="177" customWidth="1"/>
    <col min="12035" max="12035" width="1" style="177" customWidth="1"/>
    <col min="12036" max="12036" width="4" style="177" customWidth="1"/>
    <col min="12037" max="12037" width="26.140625" style="177" customWidth="1"/>
    <col min="12038" max="12038" width="4.42578125" style="177" customWidth="1"/>
    <col min="12039" max="12039" width="23" style="177" customWidth="1"/>
    <col min="12040" max="12042" width="12.7109375" style="177" customWidth="1"/>
    <col min="12043" max="12048" width="9.140625" style="177"/>
    <col min="12049" max="12049" width="16.140625" style="177" customWidth="1"/>
    <col min="12050" max="12051" width="9.85546875" style="177" customWidth="1"/>
    <col min="12052" max="12288" width="9.140625" style="177"/>
    <col min="12289" max="12289" width="1.7109375" style="177" customWidth="1"/>
    <col min="12290" max="12290" width="1.140625" style="177" customWidth="1"/>
    <col min="12291" max="12291" width="1" style="177" customWidth="1"/>
    <col min="12292" max="12292" width="4" style="177" customWidth="1"/>
    <col min="12293" max="12293" width="26.140625" style="177" customWidth="1"/>
    <col min="12294" max="12294" width="4.42578125" style="177" customWidth="1"/>
    <col min="12295" max="12295" width="23" style="177" customWidth="1"/>
    <col min="12296" max="12298" width="12.7109375" style="177" customWidth="1"/>
    <col min="12299" max="12304" width="9.140625" style="177"/>
    <col min="12305" max="12305" width="16.140625" style="177" customWidth="1"/>
    <col min="12306" max="12307" width="9.85546875" style="177" customWidth="1"/>
    <col min="12308" max="12544" width="9.140625" style="177"/>
    <col min="12545" max="12545" width="1.7109375" style="177" customWidth="1"/>
    <col min="12546" max="12546" width="1.140625" style="177" customWidth="1"/>
    <col min="12547" max="12547" width="1" style="177" customWidth="1"/>
    <col min="12548" max="12548" width="4" style="177" customWidth="1"/>
    <col min="12549" max="12549" width="26.140625" style="177" customWidth="1"/>
    <col min="12550" max="12550" width="4.42578125" style="177" customWidth="1"/>
    <col min="12551" max="12551" width="23" style="177" customWidth="1"/>
    <col min="12552" max="12554" width="12.7109375" style="177" customWidth="1"/>
    <col min="12555" max="12560" width="9.140625" style="177"/>
    <col min="12561" max="12561" width="16.140625" style="177" customWidth="1"/>
    <col min="12562" max="12563" width="9.85546875" style="177" customWidth="1"/>
    <col min="12564" max="12800" width="9.140625" style="177"/>
    <col min="12801" max="12801" width="1.7109375" style="177" customWidth="1"/>
    <col min="12802" max="12802" width="1.140625" style="177" customWidth="1"/>
    <col min="12803" max="12803" width="1" style="177" customWidth="1"/>
    <col min="12804" max="12804" width="4" style="177" customWidth="1"/>
    <col min="12805" max="12805" width="26.140625" style="177" customWidth="1"/>
    <col min="12806" max="12806" width="4.42578125" style="177" customWidth="1"/>
    <col min="12807" max="12807" width="23" style="177" customWidth="1"/>
    <col min="12808" max="12810" width="12.7109375" style="177" customWidth="1"/>
    <col min="12811" max="12816" width="9.140625" style="177"/>
    <col min="12817" max="12817" width="16.140625" style="177" customWidth="1"/>
    <col min="12818" max="12819" width="9.85546875" style="177" customWidth="1"/>
    <col min="12820" max="13056" width="9.140625" style="177"/>
    <col min="13057" max="13057" width="1.7109375" style="177" customWidth="1"/>
    <col min="13058" max="13058" width="1.140625" style="177" customWidth="1"/>
    <col min="13059" max="13059" width="1" style="177" customWidth="1"/>
    <col min="13060" max="13060" width="4" style="177" customWidth="1"/>
    <col min="13061" max="13061" width="26.140625" style="177" customWidth="1"/>
    <col min="13062" max="13062" width="4.42578125" style="177" customWidth="1"/>
    <col min="13063" max="13063" width="23" style="177" customWidth="1"/>
    <col min="13064" max="13066" width="12.7109375" style="177" customWidth="1"/>
    <col min="13067" max="13072" width="9.140625" style="177"/>
    <col min="13073" max="13073" width="16.140625" style="177" customWidth="1"/>
    <col min="13074" max="13075" width="9.85546875" style="177" customWidth="1"/>
    <col min="13076" max="13312" width="9.140625" style="177"/>
    <col min="13313" max="13313" width="1.7109375" style="177" customWidth="1"/>
    <col min="13314" max="13314" width="1.140625" style="177" customWidth="1"/>
    <col min="13315" max="13315" width="1" style="177" customWidth="1"/>
    <col min="13316" max="13316" width="4" style="177" customWidth="1"/>
    <col min="13317" max="13317" width="26.140625" style="177" customWidth="1"/>
    <col min="13318" max="13318" width="4.42578125" style="177" customWidth="1"/>
    <col min="13319" max="13319" width="23" style="177" customWidth="1"/>
    <col min="13320" max="13322" width="12.7109375" style="177" customWidth="1"/>
    <col min="13323" max="13328" width="9.140625" style="177"/>
    <col min="13329" max="13329" width="16.140625" style="177" customWidth="1"/>
    <col min="13330" max="13331" width="9.85546875" style="177" customWidth="1"/>
    <col min="13332" max="13568" width="9.140625" style="177"/>
    <col min="13569" max="13569" width="1.7109375" style="177" customWidth="1"/>
    <col min="13570" max="13570" width="1.140625" style="177" customWidth="1"/>
    <col min="13571" max="13571" width="1" style="177" customWidth="1"/>
    <col min="13572" max="13572" width="4" style="177" customWidth="1"/>
    <col min="13573" max="13573" width="26.140625" style="177" customWidth="1"/>
    <col min="13574" max="13574" width="4.42578125" style="177" customWidth="1"/>
    <col min="13575" max="13575" width="23" style="177" customWidth="1"/>
    <col min="13576" max="13578" width="12.7109375" style="177" customWidth="1"/>
    <col min="13579" max="13584" width="9.140625" style="177"/>
    <col min="13585" max="13585" width="16.140625" style="177" customWidth="1"/>
    <col min="13586" max="13587" width="9.85546875" style="177" customWidth="1"/>
    <col min="13588" max="13824" width="9.140625" style="177"/>
    <col min="13825" max="13825" width="1.7109375" style="177" customWidth="1"/>
    <col min="13826" max="13826" width="1.140625" style="177" customWidth="1"/>
    <col min="13827" max="13827" width="1" style="177" customWidth="1"/>
    <col min="13828" max="13828" width="4" style="177" customWidth="1"/>
    <col min="13829" max="13829" width="26.140625" style="177" customWidth="1"/>
    <col min="13830" max="13830" width="4.42578125" style="177" customWidth="1"/>
    <col min="13831" max="13831" width="23" style="177" customWidth="1"/>
    <col min="13832" max="13834" width="12.7109375" style="177" customWidth="1"/>
    <col min="13835" max="13840" width="9.140625" style="177"/>
    <col min="13841" max="13841" width="16.140625" style="177" customWidth="1"/>
    <col min="13842" max="13843" width="9.85546875" style="177" customWidth="1"/>
    <col min="13844" max="14080" width="9.140625" style="177"/>
    <col min="14081" max="14081" width="1.7109375" style="177" customWidth="1"/>
    <col min="14082" max="14082" width="1.140625" style="177" customWidth="1"/>
    <col min="14083" max="14083" width="1" style="177" customWidth="1"/>
    <col min="14084" max="14084" width="4" style="177" customWidth="1"/>
    <col min="14085" max="14085" width="26.140625" style="177" customWidth="1"/>
    <col min="14086" max="14086" width="4.42578125" style="177" customWidth="1"/>
    <col min="14087" max="14087" width="23" style="177" customWidth="1"/>
    <col min="14088" max="14090" width="12.7109375" style="177" customWidth="1"/>
    <col min="14091" max="14096" width="9.140625" style="177"/>
    <col min="14097" max="14097" width="16.140625" style="177" customWidth="1"/>
    <col min="14098" max="14099" width="9.85546875" style="177" customWidth="1"/>
    <col min="14100" max="14336" width="9.140625" style="177"/>
    <col min="14337" max="14337" width="1.7109375" style="177" customWidth="1"/>
    <col min="14338" max="14338" width="1.140625" style="177" customWidth="1"/>
    <col min="14339" max="14339" width="1" style="177" customWidth="1"/>
    <col min="14340" max="14340" width="4" style="177" customWidth="1"/>
    <col min="14341" max="14341" width="26.140625" style="177" customWidth="1"/>
    <col min="14342" max="14342" width="4.42578125" style="177" customWidth="1"/>
    <col min="14343" max="14343" width="23" style="177" customWidth="1"/>
    <col min="14344" max="14346" width="12.7109375" style="177" customWidth="1"/>
    <col min="14347" max="14352" width="9.140625" style="177"/>
    <col min="14353" max="14353" width="16.140625" style="177" customWidth="1"/>
    <col min="14354" max="14355" width="9.85546875" style="177" customWidth="1"/>
    <col min="14356" max="14592" width="9.140625" style="177"/>
    <col min="14593" max="14593" width="1.7109375" style="177" customWidth="1"/>
    <col min="14594" max="14594" width="1.140625" style="177" customWidth="1"/>
    <col min="14595" max="14595" width="1" style="177" customWidth="1"/>
    <col min="14596" max="14596" width="4" style="177" customWidth="1"/>
    <col min="14597" max="14597" width="26.140625" style="177" customWidth="1"/>
    <col min="14598" max="14598" width="4.42578125" style="177" customWidth="1"/>
    <col min="14599" max="14599" width="23" style="177" customWidth="1"/>
    <col min="14600" max="14602" width="12.7109375" style="177" customWidth="1"/>
    <col min="14603" max="14608" width="9.140625" style="177"/>
    <col min="14609" max="14609" width="16.140625" style="177" customWidth="1"/>
    <col min="14610" max="14611" width="9.85546875" style="177" customWidth="1"/>
    <col min="14612" max="14848" width="9.140625" style="177"/>
    <col min="14849" max="14849" width="1.7109375" style="177" customWidth="1"/>
    <col min="14850" max="14850" width="1.140625" style="177" customWidth="1"/>
    <col min="14851" max="14851" width="1" style="177" customWidth="1"/>
    <col min="14852" max="14852" width="4" style="177" customWidth="1"/>
    <col min="14853" max="14853" width="26.140625" style="177" customWidth="1"/>
    <col min="14854" max="14854" width="4.42578125" style="177" customWidth="1"/>
    <col min="14855" max="14855" width="23" style="177" customWidth="1"/>
    <col min="14856" max="14858" width="12.7109375" style="177" customWidth="1"/>
    <col min="14859" max="14864" width="9.140625" style="177"/>
    <col min="14865" max="14865" width="16.140625" style="177" customWidth="1"/>
    <col min="14866" max="14867" width="9.85546875" style="177" customWidth="1"/>
    <col min="14868" max="15104" width="9.140625" style="177"/>
    <col min="15105" max="15105" width="1.7109375" style="177" customWidth="1"/>
    <col min="15106" max="15106" width="1.140625" style="177" customWidth="1"/>
    <col min="15107" max="15107" width="1" style="177" customWidth="1"/>
    <col min="15108" max="15108" width="4" style="177" customWidth="1"/>
    <col min="15109" max="15109" width="26.140625" style="177" customWidth="1"/>
    <col min="15110" max="15110" width="4.42578125" style="177" customWidth="1"/>
    <col min="15111" max="15111" width="23" style="177" customWidth="1"/>
    <col min="15112" max="15114" width="12.7109375" style="177" customWidth="1"/>
    <col min="15115" max="15120" width="9.140625" style="177"/>
    <col min="15121" max="15121" width="16.140625" style="177" customWidth="1"/>
    <col min="15122" max="15123" width="9.85546875" style="177" customWidth="1"/>
    <col min="15124" max="15360" width="9.140625" style="177"/>
    <col min="15361" max="15361" width="1.7109375" style="177" customWidth="1"/>
    <col min="15362" max="15362" width="1.140625" style="177" customWidth="1"/>
    <col min="15363" max="15363" width="1" style="177" customWidth="1"/>
    <col min="15364" max="15364" width="4" style="177" customWidth="1"/>
    <col min="15365" max="15365" width="26.140625" style="177" customWidth="1"/>
    <col min="15366" max="15366" width="4.42578125" style="177" customWidth="1"/>
    <col min="15367" max="15367" width="23" style="177" customWidth="1"/>
    <col min="15368" max="15370" width="12.7109375" style="177" customWidth="1"/>
    <col min="15371" max="15376" width="9.140625" style="177"/>
    <col min="15377" max="15377" width="16.140625" style="177" customWidth="1"/>
    <col min="15378" max="15379" width="9.85546875" style="177" customWidth="1"/>
    <col min="15380" max="15616" width="9.140625" style="177"/>
    <col min="15617" max="15617" width="1.7109375" style="177" customWidth="1"/>
    <col min="15618" max="15618" width="1.140625" style="177" customWidth="1"/>
    <col min="15619" max="15619" width="1" style="177" customWidth="1"/>
    <col min="15620" max="15620" width="4" style="177" customWidth="1"/>
    <col min="15621" max="15621" width="26.140625" style="177" customWidth="1"/>
    <col min="15622" max="15622" width="4.42578125" style="177" customWidth="1"/>
    <col min="15623" max="15623" width="23" style="177" customWidth="1"/>
    <col min="15624" max="15626" width="12.7109375" style="177" customWidth="1"/>
    <col min="15627" max="15632" width="9.140625" style="177"/>
    <col min="15633" max="15633" width="16.140625" style="177" customWidth="1"/>
    <col min="15634" max="15635" width="9.85546875" style="177" customWidth="1"/>
    <col min="15636" max="15872" width="9.140625" style="177"/>
    <col min="15873" max="15873" width="1.7109375" style="177" customWidth="1"/>
    <col min="15874" max="15874" width="1.140625" style="177" customWidth="1"/>
    <col min="15875" max="15875" width="1" style="177" customWidth="1"/>
    <col min="15876" max="15876" width="4" style="177" customWidth="1"/>
    <col min="15877" max="15877" width="26.140625" style="177" customWidth="1"/>
    <col min="15878" max="15878" width="4.42578125" style="177" customWidth="1"/>
    <col min="15879" max="15879" width="23" style="177" customWidth="1"/>
    <col min="15880" max="15882" width="12.7109375" style="177" customWidth="1"/>
    <col min="15883" max="15888" width="9.140625" style="177"/>
    <col min="15889" max="15889" width="16.140625" style="177" customWidth="1"/>
    <col min="15890" max="15891" width="9.85546875" style="177" customWidth="1"/>
    <col min="15892" max="16128" width="9.140625" style="177"/>
    <col min="16129" max="16129" width="1.7109375" style="177" customWidth="1"/>
    <col min="16130" max="16130" width="1.140625" style="177" customWidth="1"/>
    <col min="16131" max="16131" width="1" style="177" customWidth="1"/>
    <col min="16132" max="16132" width="4" style="177" customWidth="1"/>
    <col min="16133" max="16133" width="26.140625" style="177" customWidth="1"/>
    <col min="16134" max="16134" width="4.42578125" style="177" customWidth="1"/>
    <col min="16135" max="16135" width="23" style="177" customWidth="1"/>
    <col min="16136" max="16138" width="12.7109375" style="177" customWidth="1"/>
    <col min="16139" max="16144" width="9.140625" style="177"/>
    <col min="16145" max="16145" width="16.140625" style="177" customWidth="1"/>
    <col min="16146" max="16147" width="9.85546875" style="177" customWidth="1"/>
    <col min="16148" max="16384" width="9.140625" style="177"/>
  </cols>
  <sheetData>
    <row r="1" spans="1:10" ht="12.75" customHeight="1">
      <c r="A1" s="496" t="s">
        <v>219</v>
      </c>
      <c r="B1" s="496"/>
      <c r="C1" s="496"/>
      <c r="D1" s="496"/>
      <c r="E1" s="496"/>
      <c r="F1" s="496"/>
      <c r="G1" s="496"/>
      <c r="H1" s="496"/>
      <c r="I1" s="496"/>
      <c r="J1" s="176"/>
    </row>
    <row r="2" spans="1:10">
      <c r="A2" s="496"/>
      <c r="B2" s="496"/>
      <c r="C2" s="496"/>
      <c r="D2" s="496"/>
      <c r="E2" s="496"/>
      <c r="F2" s="496"/>
      <c r="G2" s="496"/>
      <c r="H2" s="496"/>
      <c r="I2" s="496"/>
      <c r="J2" s="176"/>
    </row>
    <row r="3" spans="1:10" ht="12.75" customHeight="1">
      <c r="A3" s="497" t="s">
        <v>220</v>
      </c>
      <c r="B3" s="497"/>
      <c r="C3" s="497"/>
      <c r="D3" s="497"/>
      <c r="E3" s="497"/>
      <c r="F3" s="497"/>
      <c r="G3" s="497"/>
      <c r="H3" s="179" t="s">
        <v>221</v>
      </c>
      <c r="I3" s="179" t="s">
        <v>221</v>
      </c>
      <c r="J3" s="179" t="s">
        <v>221</v>
      </c>
    </row>
    <row r="4" spans="1:10" ht="12.75">
      <c r="A4" s="498"/>
      <c r="B4" s="498"/>
      <c r="C4" s="498"/>
      <c r="D4" s="498"/>
      <c r="E4" s="498"/>
      <c r="F4" s="498"/>
      <c r="G4" s="498"/>
      <c r="H4" s="180" t="s">
        <v>222</v>
      </c>
      <c r="I4" s="180" t="s">
        <v>223</v>
      </c>
      <c r="J4" s="180" t="s">
        <v>224</v>
      </c>
    </row>
    <row r="5" spans="1:10" ht="12" customHeight="1">
      <c r="A5" s="181"/>
      <c r="B5" s="182" t="s">
        <v>225</v>
      </c>
      <c r="C5" s="181"/>
      <c r="D5" s="181"/>
      <c r="E5" s="181"/>
      <c r="F5" s="181"/>
      <c r="G5" s="183"/>
      <c r="H5" s="184">
        <v>105.68442863369081</v>
      </c>
      <c r="I5" s="184">
        <v>101.55862382489043</v>
      </c>
      <c r="J5" s="184">
        <v>98.891453343646219</v>
      </c>
    </row>
    <row r="6" spans="1:10" ht="12" customHeight="1">
      <c r="A6" s="185" t="s">
        <v>226</v>
      </c>
      <c r="B6" s="185"/>
      <c r="C6" s="181"/>
      <c r="D6" s="181"/>
      <c r="E6" s="181"/>
      <c r="F6" s="186"/>
      <c r="G6" s="183"/>
      <c r="H6" s="187">
        <v>99.073191408120692</v>
      </c>
      <c r="I6" s="187">
        <v>98.852025032638096</v>
      </c>
      <c r="J6" s="187">
        <v>96.684369453567143</v>
      </c>
    </row>
    <row r="7" spans="1:10" ht="12" customHeight="1">
      <c r="A7" s="185"/>
      <c r="B7" s="181" t="s">
        <v>227</v>
      </c>
      <c r="C7" s="185"/>
      <c r="D7" s="181"/>
      <c r="E7" s="181"/>
      <c r="F7" s="186"/>
      <c r="G7" s="183"/>
      <c r="H7" s="188">
        <v>98.617989868399761</v>
      </c>
      <c r="I7" s="188">
        <v>98.759799795198816</v>
      </c>
      <c r="J7" s="188">
        <v>96.574012211951342</v>
      </c>
    </row>
    <row r="8" spans="1:10" ht="12" customHeight="1">
      <c r="A8" s="185"/>
      <c r="B8" s="185"/>
      <c r="C8" s="181" t="s">
        <v>228</v>
      </c>
      <c r="D8" s="181"/>
      <c r="E8" s="189"/>
      <c r="F8" s="186"/>
      <c r="G8" s="183"/>
      <c r="H8" s="190">
        <v>108.96728498293082</v>
      </c>
      <c r="I8" s="190">
        <v>102.92078698284988</v>
      </c>
      <c r="J8" s="190">
        <v>100.25383176254179</v>
      </c>
    </row>
    <row r="9" spans="1:10" ht="12" customHeight="1">
      <c r="A9" s="185"/>
      <c r="B9" s="185"/>
      <c r="C9" s="181" t="s">
        <v>229</v>
      </c>
      <c r="D9" s="191"/>
      <c r="E9" s="189"/>
      <c r="F9" s="186"/>
      <c r="G9" s="183"/>
      <c r="H9" s="190">
        <v>83.630355523901017</v>
      </c>
      <c r="I9" s="190">
        <v>96.060001806062431</v>
      </c>
      <c r="J9" s="190">
        <v>90.241772718713392</v>
      </c>
    </row>
    <row r="10" spans="1:10" ht="12" customHeight="1">
      <c r="A10" s="185"/>
      <c r="B10" s="185"/>
      <c r="C10" s="192" t="s">
        <v>230</v>
      </c>
      <c r="D10" s="191"/>
      <c r="E10" s="181"/>
      <c r="F10" s="181"/>
      <c r="G10" s="183"/>
      <c r="H10" s="190">
        <v>91.172419228829199</v>
      </c>
      <c r="I10" s="190">
        <v>78.040751708454053</v>
      </c>
      <c r="J10" s="190">
        <v>91.282897516386441</v>
      </c>
    </row>
    <row r="11" spans="1:10" ht="12" customHeight="1">
      <c r="A11" s="185"/>
      <c r="B11" s="185"/>
      <c r="C11" s="192" t="s">
        <v>231</v>
      </c>
      <c r="D11" s="191"/>
      <c r="E11" s="181"/>
      <c r="F11" s="181"/>
      <c r="G11" s="183"/>
      <c r="H11" s="190">
        <v>99.060825468837635</v>
      </c>
      <c r="I11" s="190">
        <v>99.753073449620544</v>
      </c>
      <c r="J11" s="190">
        <v>98.873914446215835</v>
      </c>
    </row>
    <row r="12" spans="1:10" ht="12" customHeight="1">
      <c r="A12" s="193"/>
      <c r="B12" s="193"/>
      <c r="C12" s="192" t="s">
        <v>232</v>
      </c>
      <c r="D12" s="191"/>
      <c r="E12" s="194"/>
      <c r="F12" s="194"/>
      <c r="G12" s="183"/>
      <c r="H12" s="190">
        <v>116.94582393316175</v>
      </c>
      <c r="I12" s="190">
        <v>88.163400840302018</v>
      </c>
      <c r="J12" s="190">
        <v>100</v>
      </c>
    </row>
    <row r="13" spans="1:10" ht="12" customHeight="1">
      <c r="A13" s="193"/>
      <c r="B13" s="193"/>
      <c r="C13" s="192" t="s">
        <v>233</v>
      </c>
      <c r="D13" s="191"/>
      <c r="E13" s="194"/>
      <c r="F13" s="194"/>
      <c r="G13" s="183"/>
      <c r="H13" s="190">
        <v>94.152963259524256</v>
      </c>
      <c r="I13" s="190">
        <v>111.5202671456039</v>
      </c>
      <c r="J13" s="190">
        <v>96.018271187804402</v>
      </c>
    </row>
    <row r="14" spans="1:10" ht="12" customHeight="1">
      <c r="A14" s="185"/>
      <c r="B14" s="185"/>
      <c r="C14" s="191" t="s">
        <v>234</v>
      </c>
      <c r="D14" s="191"/>
      <c r="E14" s="191"/>
      <c r="F14" s="191"/>
      <c r="G14" s="183"/>
      <c r="H14" s="195">
        <v>99.368357331038183</v>
      </c>
      <c r="I14" s="195">
        <v>100.65067784411421</v>
      </c>
      <c r="J14" s="195">
        <v>98.855297613112768</v>
      </c>
    </row>
    <row r="15" spans="1:10" ht="12" customHeight="1">
      <c r="A15" s="185"/>
      <c r="B15" s="185"/>
      <c r="C15" s="181" t="s">
        <v>235</v>
      </c>
      <c r="D15" s="191"/>
      <c r="E15" s="181"/>
      <c r="F15" s="181"/>
      <c r="G15" s="183"/>
      <c r="H15" s="190">
        <v>110.3561399334384</v>
      </c>
      <c r="I15" s="190">
        <v>108.45591508864946</v>
      </c>
      <c r="J15" s="190">
        <v>99.148357701868676</v>
      </c>
    </row>
    <row r="16" spans="1:10" ht="12" customHeight="1">
      <c r="A16" s="185"/>
      <c r="B16" s="181" t="s">
        <v>236</v>
      </c>
      <c r="C16" s="185"/>
      <c r="D16" s="191"/>
      <c r="E16" s="181"/>
      <c r="F16" s="181"/>
      <c r="G16" s="183"/>
      <c r="H16" s="188">
        <v>114.39378435330634</v>
      </c>
      <c r="I16" s="188">
        <v>101.60505192265641</v>
      </c>
      <c r="J16" s="188">
        <v>100</v>
      </c>
    </row>
    <row r="17" spans="1:20" ht="12" customHeight="1">
      <c r="A17" s="196" t="s">
        <v>237</v>
      </c>
      <c r="B17" s="185"/>
      <c r="C17" s="181"/>
      <c r="D17" s="191"/>
      <c r="E17" s="181"/>
      <c r="F17" s="181"/>
      <c r="G17" s="183"/>
      <c r="H17" s="187">
        <v>103.81317726946982</v>
      </c>
      <c r="I17" s="187">
        <v>99.402147714830704</v>
      </c>
      <c r="J17" s="187">
        <v>99.646184401609801</v>
      </c>
    </row>
    <row r="18" spans="1:20" ht="12" customHeight="1">
      <c r="A18" s="185"/>
      <c r="B18" s="181" t="s">
        <v>238</v>
      </c>
      <c r="C18" s="185"/>
      <c r="D18" s="191"/>
      <c r="E18" s="181"/>
      <c r="F18" s="181"/>
      <c r="G18" s="183"/>
      <c r="H18" s="188">
        <v>104.90742687633259</v>
      </c>
      <c r="I18" s="188">
        <v>99.530308285497412</v>
      </c>
      <c r="J18" s="188">
        <v>100</v>
      </c>
    </row>
    <row r="19" spans="1:20" ht="12" customHeight="1">
      <c r="A19" s="185"/>
      <c r="B19" s="181" t="s">
        <v>239</v>
      </c>
      <c r="C19" s="185"/>
      <c r="D19" s="191"/>
      <c r="E19" s="181"/>
      <c r="F19" s="181"/>
      <c r="G19" s="183"/>
      <c r="H19" s="188">
        <v>102.64359070096121</v>
      </c>
      <c r="I19" s="188">
        <v>99.262518997925582</v>
      </c>
      <c r="J19" s="188">
        <v>99.262518997925582</v>
      </c>
    </row>
    <row r="20" spans="1:20" ht="12" customHeight="1">
      <c r="A20" s="185" t="s">
        <v>240</v>
      </c>
      <c r="B20" s="185"/>
      <c r="C20" s="181"/>
      <c r="D20" s="191"/>
      <c r="E20" s="181"/>
      <c r="F20" s="181"/>
      <c r="G20" s="183"/>
      <c r="H20" s="187">
        <v>115.54523223313504</v>
      </c>
      <c r="I20" s="187">
        <v>105.69297469803334</v>
      </c>
      <c r="J20" s="187">
        <v>100.06441159560089</v>
      </c>
    </row>
    <row r="21" spans="1:20" ht="12" customHeight="1">
      <c r="A21" s="185"/>
      <c r="B21" s="181" t="s">
        <v>241</v>
      </c>
      <c r="C21" s="185"/>
      <c r="D21" s="191"/>
      <c r="E21" s="181"/>
      <c r="F21" s="181"/>
      <c r="G21" s="183"/>
      <c r="H21" s="188">
        <v>117.80318422040045</v>
      </c>
      <c r="I21" s="188">
        <v>105.66829125900452</v>
      </c>
      <c r="J21" s="188">
        <v>100.08158191492117</v>
      </c>
    </row>
    <row r="22" spans="1:20" ht="12" customHeight="1">
      <c r="A22" s="185"/>
      <c r="B22" s="185"/>
      <c r="C22" s="192" t="s">
        <v>242</v>
      </c>
      <c r="D22" s="191"/>
      <c r="E22" s="181"/>
      <c r="F22" s="194"/>
      <c r="G22" s="183"/>
      <c r="H22" s="190">
        <v>128.5073497825509</v>
      </c>
      <c r="I22" s="190">
        <v>105.35751694085143</v>
      </c>
      <c r="J22" s="190">
        <v>100</v>
      </c>
    </row>
    <row r="23" spans="1:20" ht="12" customHeight="1">
      <c r="A23" s="185"/>
      <c r="B23" s="185"/>
      <c r="C23" s="192" t="s">
        <v>243</v>
      </c>
      <c r="D23" s="191"/>
      <c r="E23" s="181"/>
      <c r="F23" s="181"/>
      <c r="G23" s="183"/>
      <c r="H23" s="190">
        <v>117.10385124251236</v>
      </c>
      <c r="I23" s="190">
        <v>105.98715395464293</v>
      </c>
      <c r="J23" s="190">
        <v>100.08871136344146</v>
      </c>
    </row>
    <row r="24" spans="1:20" ht="12" customHeight="1">
      <c r="A24" s="185"/>
      <c r="B24" s="185"/>
      <c r="C24" s="181" t="s">
        <v>244</v>
      </c>
      <c r="D24" s="191"/>
      <c r="E24" s="197"/>
      <c r="F24" s="181"/>
      <c r="G24" s="183"/>
      <c r="H24" s="190">
        <v>117.54996895764747</v>
      </c>
      <c r="I24" s="190">
        <v>89.273421643457198</v>
      </c>
      <c r="J24" s="190">
        <v>100</v>
      </c>
    </row>
    <row r="25" spans="1:20" ht="12" customHeight="1">
      <c r="A25" s="193"/>
      <c r="B25" s="181" t="s">
        <v>245</v>
      </c>
      <c r="C25" s="185"/>
      <c r="D25" s="191"/>
      <c r="E25" s="198"/>
      <c r="F25" s="194"/>
      <c r="G25" s="183"/>
      <c r="H25" s="188">
        <v>107.78864747001009</v>
      </c>
      <c r="I25" s="188">
        <v>105.78574906418179</v>
      </c>
      <c r="J25" s="188">
        <v>100</v>
      </c>
    </row>
    <row r="26" spans="1:20" ht="12" customHeight="1">
      <c r="A26" s="185" t="s">
        <v>246</v>
      </c>
      <c r="B26" s="185"/>
      <c r="C26" s="181"/>
      <c r="D26" s="191"/>
      <c r="E26" s="197"/>
      <c r="F26" s="181"/>
      <c r="G26" s="183"/>
      <c r="H26" s="187">
        <v>103.24658914724819</v>
      </c>
      <c r="I26" s="187">
        <v>100.92530131696252</v>
      </c>
      <c r="J26" s="187">
        <v>100.00367091150287</v>
      </c>
    </row>
    <row r="27" spans="1:20" ht="12" customHeight="1">
      <c r="A27" s="185"/>
      <c r="B27" s="192" t="s">
        <v>247</v>
      </c>
      <c r="C27" s="181"/>
      <c r="D27" s="191"/>
      <c r="E27" s="197"/>
      <c r="F27" s="181"/>
      <c r="G27" s="183"/>
      <c r="H27" s="188">
        <v>136.84210526315792</v>
      </c>
      <c r="I27" s="188">
        <v>100</v>
      </c>
      <c r="J27" s="188">
        <v>100</v>
      </c>
    </row>
    <row r="28" spans="1:20" ht="12" customHeight="1">
      <c r="A28" s="185"/>
      <c r="B28" s="192" t="s">
        <v>248</v>
      </c>
      <c r="C28" s="192"/>
      <c r="D28" s="191"/>
      <c r="E28" s="197"/>
      <c r="F28" s="181"/>
      <c r="G28" s="183"/>
      <c r="H28" s="188">
        <v>100.49070936187772</v>
      </c>
      <c r="I28" s="188">
        <v>100.1693517121947</v>
      </c>
      <c r="J28" s="188">
        <v>100.07717549726564</v>
      </c>
    </row>
    <row r="29" spans="1:20" ht="12" customHeight="1">
      <c r="A29" s="193"/>
      <c r="B29" s="192" t="s">
        <v>249</v>
      </c>
      <c r="C29" s="192"/>
      <c r="D29" s="181"/>
      <c r="E29" s="198"/>
      <c r="F29" s="194"/>
      <c r="G29" s="183"/>
      <c r="H29" s="188">
        <v>104.92368776205339</v>
      </c>
      <c r="I29" s="188">
        <v>104.92368776205339</v>
      </c>
      <c r="J29" s="188">
        <v>100</v>
      </c>
    </row>
    <row r="30" spans="1:20" ht="12" customHeight="1">
      <c r="A30" s="199"/>
      <c r="B30" s="200" t="s">
        <v>250</v>
      </c>
      <c r="C30" s="200"/>
      <c r="D30" s="201"/>
      <c r="E30" s="202"/>
      <c r="F30" s="203"/>
      <c r="G30" s="204"/>
      <c r="H30" s="188">
        <v>102.50126041818777</v>
      </c>
      <c r="I30" s="188">
        <v>99.107537852305029</v>
      </c>
      <c r="J30" s="188">
        <v>100</v>
      </c>
    </row>
    <row r="31" spans="1:20" ht="72" customHeight="1">
      <c r="A31" s="193"/>
      <c r="B31" s="192"/>
      <c r="C31" s="192"/>
      <c r="D31" s="181"/>
      <c r="E31" s="198"/>
      <c r="F31" s="194"/>
      <c r="G31" s="183"/>
      <c r="H31" s="205"/>
      <c r="I31" s="205"/>
      <c r="J31" s="205"/>
    </row>
    <row r="32" spans="1:20" ht="14.25" customHeight="1">
      <c r="A32" s="193"/>
      <c r="B32" s="192"/>
      <c r="C32" s="192"/>
      <c r="D32" s="181"/>
      <c r="E32" s="198"/>
      <c r="F32" s="194"/>
      <c r="G32" s="183"/>
      <c r="H32" s="205"/>
      <c r="I32" s="205"/>
      <c r="J32" s="205"/>
      <c r="K32" s="497" t="s">
        <v>220</v>
      </c>
      <c r="L32" s="497"/>
      <c r="M32" s="497"/>
      <c r="N32" s="497"/>
      <c r="O32" s="497"/>
      <c r="P32" s="497"/>
      <c r="Q32" s="497"/>
      <c r="R32" s="179" t="s">
        <v>221</v>
      </c>
      <c r="S32" s="179" t="s">
        <v>221</v>
      </c>
      <c r="T32" s="179" t="s">
        <v>221</v>
      </c>
    </row>
    <row r="33" spans="1:20" ht="13.5" customHeight="1" thickBot="1">
      <c r="A33" s="193"/>
      <c r="B33" s="192"/>
      <c r="C33" s="192"/>
      <c r="D33" s="181"/>
      <c r="E33" s="198"/>
      <c r="F33" s="194"/>
      <c r="G33" s="183"/>
      <c r="H33" s="205"/>
      <c r="I33" s="205"/>
      <c r="J33" s="205"/>
      <c r="K33" s="499"/>
      <c r="L33" s="499"/>
      <c r="M33" s="499"/>
      <c r="N33" s="499"/>
      <c r="O33" s="499"/>
      <c r="P33" s="499"/>
      <c r="Q33" s="499"/>
      <c r="R33" s="180" t="s">
        <v>222</v>
      </c>
      <c r="S33" s="180" t="s">
        <v>223</v>
      </c>
      <c r="T33" s="180" t="s">
        <v>224</v>
      </c>
    </row>
    <row r="34" spans="1:20" ht="12.75" customHeight="1">
      <c r="K34" s="185" t="s">
        <v>251</v>
      </c>
      <c r="L34" s="185"/>
      <c r="M34" s="181"/>
      <c r="N34" s="181"/>
      <c r="O34" s="197"/>
      <c r="P34" s="181"/>
      <c r="Q34" s="183"/>
      <c r="R34" s="206">
        <v>112.22604752341748</v>
      </c>
      <c r="S34" s="206">
        <v>104.22504612086587</v>
      </c>
      <c r="T34" s="206">
        <v>99.804234385266625</v>
      </c>
    </row>
    <row r="35" spans="1:20" ht="12.75" customHeight="1">
      <c r="K35" s="185"/>
      <c r="L35" s="191" t="s">
        <v>252</v>
      </c>
      <c r="M35" s="207"/>
      <c r="N35" s="207"/>
      <c r="O35" s="207"/>
      <c r="P35" s="207"/>
      <c r="Q35" s="183"/>
      <c r="R35" s="208">
        <v>107.76382058969021</v>
      </c>
      <c r="S35" s="208">
        <v>101.44160788171594</v>
      </c>
      <c r="T35" s="208">
        <v>100</v>
      </c>
    </row>
    <row r="36" spans="1:20" ht="12.75" customHeight="1">
      <c r="K36" s="209"/>
      <c r="L36" s="210" t="s">
        <v>253</v>
      </c>
      <c r="M36" s="211"/>
      <c r="N36" s="212"/>
      <c r="O36" s="213"/>
      <c r="P36" s="211"/>
      <c r="Q36" s="183"/>
      <c r="R36" s="214">
        <v>121.44333321639749</v>
      </c>
      <c r="S36" s="214">
        <v>108.3449609084725</v>
      </c>
      <c r="T36" s="214">
        <v>100</v>
      </c>
    </row>
    <row r="37" spans="1:20" ht="12.75" customHeight="1">
      <c r="K37" s="185"/>
      <c r="L37" s="215" t="s">
        <v>254</v>
      </c>
      <c r="M37" s="181"/>
      <c r="N37" s="181"/>
      <c r="O37" s="197"/>
      <c r="P37" s="181"/>
      <c r="Q37" s="183"/>
      <c r="R37" s="216">
        <v>108.27008587917273</v>
      </c>
      <c r="S37" s="216">
        <v>101.82836477932422</v>
      </c>
      <c r="T37" s="216">
        <v>100</v>
      </c>
    </row>
    <row r="38" spans="1:20" ht="12.75" customHeight="1">
      <c r="K38" s="185"/>
      <c r="L38" s="215" t="s">
        <v>255</v>
      </c>
      <c r="M38" s="181"/>
      <c r="N38" s="191"/>
      <c r="O38" s="197"/>
      <c r="P38" s="181"/>
      <c r="Q38" s="183"/>
      <c r="R38" s="216">
        <v>123.02260374815192</v>
      </c>
      <c r="S38" s="216">
        <v>113.44059361294339</v>
      </c>
      <c r="T38" s="216">
        <v>100</v>
      </c>
    </row>
    <row r="39" spans="1:20" ht="12.75" customHeight="1">
      <c r="K39" s="185"/>
      <c r="L39" s="191" t="s">
        <v>256</v>
      </c>
      <c r="M39" s="207"/>
      <c r="N39" s="207"/>
      <c r="O39" s="207"/>
      <c r="P39" s="207"/>
      <c r="Q39" s="183"/>
      <c r="R39" s="208">
        <v>124.66548073176007</v>
      </c>
      <c r="S39" s="208">
        <v>121.53835554739143</v>
      </c>
      <c r="T39" s="208">
        <v>100</v>
      </c>
    </row>
    <row r="40" spans="1:20" ht="12.75" customHeight="1">
      <c r="K40" s="185"/>
      <c r="L40" s="191" t="s">
        <v>257</v>
      </c>
      <c r="M40" s="207"/>
      <c r="N40" s="207"/>
      <c r="O40" s="207"/>
      <c r="P40" s="207"/>
      <c r="Q40" s="183"/>
      <c r="R40" s="208">
        <v>113.79769716599655</v>
      </c>
      <c r="S40" s="208">
        <v>105.07048695405545</v>
      </c>
      <c r="T40" s="208">
        <v>99.256688468276437</v>
      </c>
    </row>
    <row r="41" spans="1:20" ht="12.75" customHeight="1">
      <c r="K41" s="185" t="s">
        <v>258</v>
      </c>
      <c r="L41" s="185"/>
      <c r="M41" s="181"/>
      <c r="N41" s="191"/>
      <c r="O41" s="197"/>
      <c r="P41" s="181"/>
      <c r="Q41" s="183"/>
      <c r="R41" s="206">
        <v>106.28683748307024</v>
      </c>
      <c r="S41" s="206">
        <v>98.132240359595883</v>
      </c>
      <c r="T41" s="206">
        <v>98.223977342502749</v>
      </c>
    </row>
    <row r="42" spans="1:20" ht="12.75" customHeight="1">
      <c r="K42" s="185"/>
      <c r="L42" s="181" t="s">
        <v>259</v>
      </c>
      <c r="M42" s="185"/>
      <c r="N42" s="191"/>
      <c r="O42" s="197"/>
      <c r="P42" s="181"/>
      <c r="Q42" s="183"/>
      <c r="R42" s="216">
        <v>101.98927135216071</v>
      </c>
      <c r="S42" s="216">
        <v>97.095304206106732</v>
      </c>
      <c r="T42" s="216">
        <v>97.526436898046072</v>
      </c>
    </row>
    <row r="43" spans="1:20" ht="12.75" customHeight="1">
      <c r="K43" s="185"/>
      <c r="L43" s="181" t="s">
        <v>260</v>
      </c>
      <c r="M43" s="181"/>
      <c r="N43" s="191"/>
      <c r="O43" s="198"/>
      <c r="P43" s="181"/>
      <c r="Q43" s="183"/>
      <c r="R43" s="216">
        <v>145.65822386603205</v>
      </c>
      <c r="S43" s="216">
        <v>118.58607586894033</v>
      </c>
      <c r="T43" s="216">
        <v>100</v>
      </c>
    </row>
    <row r="44" spans="1:20" ht="12.75" customHeight="1">
      <c r="K44" s="185"/>
      <c r="L44" s="181" t="s">
        <v>261</v>
      </c>
      <c r="M44" s="181"/>
      <c r="N44" s="191"/>
      <c r="O44" s="217"/>
      <c r="P44" s="181"/>
      <c r="Q44" s="183"/>
      <c r="R44" s="216">
        <v>117.5392670157068</v>
      </c>
      <c r="S44" s="216">
        <v>100</v>
      </c>
      <c r="T44" s="216">
        <v>100</v>
      </c>
    </row>
    <row r="45" spans="1:20" ht="12.75" customHeight="1">
      <c r="K45" s="185" t="s">
        <v>262</v>
      </c>
      <c r="L45" s="185"/>
      <c r="M45" s="181"/>
      <c r="N45" s="191"/>
      <c r="O45" s="218"/>
      <c r="P45" s="181"/>
      <c r="Q45" s="183"/>
      <c r="R45" s="206">
        <v>99.562269644396778</v>
      </c>
      <c r="S45" s="206">
        <v>100.05406982680726</v>
      </c>
      <c r="T45" s="206">
        <v>100.26046228204571</v>
      </c>
    </row>
    <row r="46" spans="1:20" ht="12.75" customHeight="1">
      <c r="K46" s="185"/>
      <c r="L46" s="181" t="s">
        <v>263</v>
      </c>
      <c r="M46" s="181"/>
      <c r="N46" s="191"/>
      <c r="O46" s="218"/>
      <c r="P46" s="181"/>
      <c r="Q46" s="183"/>
      <c r="R46" s="216">
        <v>102.32910817635737</v>
      </c>
      <c r="S46" s="216">
        <v>102.04684240281634</v>
      </c>
      <c r="T46" s="216">
        <v>101.2093116604545</v>
      </c>
    </row>
    <row r="47" spans="1:20" ht="12.75" customHeight="1">
      <c r="K47" s="185"/>
      <c r="L47" s="181" t="s">
        <v>264</v>
      </c>
      <c r="M47" s="181"/>
      <c r="N47" s="191"/>
      <c r="O47" s="218"/>
      <c r="P47" s="181"/>
      <c r="Q47" s="183"/>
      <c r="R47" s="216">
        <v>98.587008349598818</v>
      </c>
      <c r="S47" s="216">
        <v>99.490085756060466</v>
      </c>
      <c r="T47" s="216">
        <v>100</v>
      </c>
    </row>
    <row r="48" spans="1:20" ht="12.75" customHeight="1">
      <c r="K48" s="185"/>
      <c r="L48" s="181" t="s">
        <v>265</v>
      </c>
      <c r="M48" s="181"/>
      <c r="N48" s="191"/>
      <c r="O48" s="218"/>
      <c r="P48" s="181"/>
      <c r="Q48" s="183"/>
      <c r="R48" s="216">
        <v>103.73840757292103</v>
      </c>
      <c r="S48" s="216">
        <v>100</v>
      </c>
      <c r="T48" s="216">
        <v>100</v>
      </c>
    </row>
    <row r="49" spans="11:20" ht="12.75" customHeight="1">
      <c r="K49" s="185" t="s">
        <v>266</v>
      </c>
      <c r="L49" s="185"/>
      <c r="M49" s="181"/>
      <c r="N49" s="191"/>
      <c r="O49" s="218"/>
      <c r="P49" s="181"/>
      <c r="Q49" s="183"/>
      <c r="R49" s="206">
        <v>100.6647917425138</v>
      </c>
      <c r="S49" s="206">
        <v>100.69731268600258</v>
      </c>
      <c r="T49" s="206">
        <v>100</v>
      </c>
    </row>
    <row r="50" spans="11:20" ht="12.75" customHeight="1">
      <c r="K50" s="185" t="s">
        <v>267</v>
      </c>
      <c r="L50" s="185"/>
      <c r="M50" s="181"/>
      <c r="N50" s="181"/>
      <c r="O50" s="217"/>
      <c r="P50" s="181"/>
      <c r="Q50" s="183"/>
      <c r="R50" s="206">
        <v>96.458708131688724</v>
      </c>
      <c r="S50" s="206">
        <v>96.370550943315891</v>
      </c>
      <c r="T50" s="206">
        <v>100</v>
      </c>
    </row>
    <row r="51" spans="11:20" ht="12.75" customHeight="1">
      <c r="K51" s="185"/>
      <c r="L51" s="191" t="s">
        <v>268</v>
      </c>
      <c r="M51" s="207"/>
      <c r="N51" s="207"/>
      <c r="O51" s="207"/>
      <c r="P51" s="207"/>
      <c r="Q51" s="183"/>
      <c r="R51" s="208">
        <v>96.700434203869449</v>
      </c>
      <c r="S51" s="208">
        <v>91.548499080413251</v>
      </c>
      <c r="T51" s="208">
        <v>100</v>
      </c>
    </row>
    <row r="52" spans="11:20" ht="12.75" customHeight="1">
      <c r="K52" s="185"/>
      <c r="L52" s="181" t="s">
        <v>269</v>
      </c>
      <c r="M52" s="181"/>
      <c r="N52" s="191"/>
      <c r="O52" s="197"/>
      <c r="P52" s="181"/>
      <c r="Q52" s="183"/>
      <c r="R52" s="216">
        <v>112.55441926027675</v>
      </c>
      <c r="S52" s="216">
        <v>106.4781839709831</v>
      </c>
      <c r="T52" s="216">
        <v>100</v>
      </c>
    </row>
    <row r="53" spans="11:20" ht="12.75" customHeight="1">
      <c r="K53" s="185"/>
      <c r="L53" s="181" t="s">
        <v>270</v>
      </c>
      <c r="M53" s="181"/>
      <c r="N53" s="191"/>
      <c r="O53" s="197"/>
      <c r="P53" s="181"/>
      <c r="Q53" s="183"/>
      <c r="R53" s="216">
        <v>94.115380327587957</v>
      </c>
      <c r="S53" s="216">
        <v>95.178665417982373</v>
      </c>
      <c r="T53" s="216">
        <v>100</v>
      </c>
    </row>
    <row r="54" spans="11:20" ht="12.75" customHeight="1">
      <c r="K54" s="185" t="s">
        <v>271</v>
      </c>
      <c r="L54" s="185"/>
      <c r="M54" s="181"/>
      <c r="N54" s="191"/>
      <c r="O54" s="197"/>
      <c r="P54" s="181"/>
      <c r="Q54" s="183"/>
      <c r="R54" s="206">
        <v>111.68907935569676</v>
      </c>
      <c r="S54" s="206">
        <v>100</v>
      </c>
      <c r="T54" s="206">
        <v>100</v>
      </c>
    </row>
    <row r="55" spans="11:20" ht="12.75" customHeight="1">
      <c r="K55" s="185" t="s">
        <v>272</v>
      </c>
      <c r="L55" s="185"/>
      <c r="M55" s="181"/>
      <c r="N55" s="191"/>
      <c r="O55" s="197"/>
      <c r="P55" s="181"/>
      <c r="Q55" s="183"/>
      <c r="R55" s="206">
        <v>117.81045946897859</v>
      </c>
      <c r="S55" s="206">
        <v>114.57068969806843</v>
      </c>
      <c r="T55" s="206">
        <v>100.1776615126811</v>
      </c>
    </row>
    <row r="56" spans="11:20" ht="12.75" customHeight="1">
      <c r="K56" s="185"/>
      <c r="L56" s="181" t="s">
        <v>273</v>
      </c>
      <c r="M56" s="181"/>
      <c r="N56" s="191"/>
      <c r="O56" s="197"/>
      <c r="P56" s="181"/>
      <c r="Q56" s="183"/>
      <c r="R56" s="216">
        <v>103.68848828048736</v>
      </c>
      <c r="S56" s="216">
        <v>100.48219643458758</v>
      </c>
      <c r="T56" s="216">
        <v>100.46811693020885</v>
      </c>
    </row>
    <row r="57" spans="11:20" ht="12.75" customHeight="1">
      <c r="K57" s="185"/>
      <c r="L57" s="181" t="s">
        <v>274</v>
      </c>
      <c r="M57" s="181"/>
      <c r="N57" s="191"/>
      <c r="O57" s="218"/>
      <c r="P57" s="181"/>
      <c r="Q57" s="183"/>
      <c r="R57" s="216">
        <v>128.57142857142858</v>
      </c>
      <c r="S57" s="216">
        <v>125.37313432835822</v>
      </c>
      <c r="T57" s="216">
        <v>100</v>
      </c>
    </row>
    <row r="58" spans="11:20" ht="12.75" customHeight="1">
      <c r="K58" s="185" t="s">
        <v>275</v>
      </c>
      <c r="L58" s="185"/>
      <c r="M58" s="181"/>
      <c r="N58" s="191"/>
      <c r="O58" s="218"/>
      <c r="P58" s="181"/>
      <c r="Q58" s="183"/>
      <c r="R58" s="206">
        <v>109.49437515645786</v>
      </c>
      <c r="S58" s="206">
        <v>103.63734676030509</v>
      </c>
      <c r="T58" s="206">
        <v>100</v>
      </c>
    </row>
    <row r="59" spans="11:20" ht="12.75" customHeight="1">
      <c r="K59" s="185"/>
      <c r="L59" s="181" t="s">
        <v>276</v>
      </c>
      <c r="M59" s="181"/>
      <c r="N59" s="191"/>
      <c r="O59" s="218"/>
      <c r="P59" s="181"/>
      <c r="Q59" s="183"/>
      <c r="R59" s="216">
        <v>108.57699401089566</v>
      </c>
      <c r="S59" s="216">
        <v>103.77141956378748</v>
      </c>
      <c r="T59" s="216">
        <v>100</v>
      </c>
    </row>
    <row r="60" spans="11:20" ht="12.75" customHeight="1">
      <c r="K60" s="185"/>
      <c r="L60" s="181" t="s">
        <v>277</v>
      </c>
      <c r="M60" s="181"/>
      <c r="N60" s="191"/>
      <c r="O60" s="217"/>
      <c r="P60" s="181"/>
      <c r="Q60" s="183"/>
      <c r="R60" s="216">
        <v>121.09718392301663</v>
      </c>
      <c r="S60" s="216">
        <v>102.45560476962912</v>
      </c>
      <c r="T60" s="216">
        <v>100</v>
      </c>
    </row>
    <row r="61" spans="11:20" ht="12.75" customHeight="1">
      <c r="K61" s="219"/>
      <c r="L61" s="201" t="s">
        <v>278</v>
      </c>
      <c r="M61" s="201"/>
      <c r="N61" s="220"/>
      <c r="O61" s="221"/>
      <c r="P61" s="201"/>
      <c r="Q61" s="204"/>
      <c r="R61" s="222">
        <v>100</v>
      </c>
      <c r="S61" s="222">
        <v>100</v>
      </c>
      <c r="T61" s="222">
        <v>100</v>
      </c>
    </row>
  </sheetData>
  <mergeCells count="3">
    <mergeCell ref="A1:I2"/>
    <mergeCell ref="A3:G4"/>
    <mergeCell ref="K32:Q33"/>
  </mergeCells>
  <conditionalFormatting sqref="K34:P61 A6:F33 H31:J33 R34:R59 S34:S40 S42:S61">
    <cfRule type="cellIs" dxfId="5" priority="4" stopIfTrue="1" operator="lessThan">
      <formula>0.001</formula>
    </cfRule>
  </conditionalFormatting>
  <conditionalFormatting sqref="R34:R61">
    <cfRule type="cellIs" dxfId="4" priority="3" stopIfTrue="1" operator="lessThan">
      <formula>0.001</formula>
    </cfRule>
  </conditionalFormatting>
  <conditionalFormatting sqref="S34:S61">
    <cfRule type="cellIs" dxfId="3" priority="2" stopIfTrue="1" operator="lessThan">
      <formula>0.001</formula>
    </cfRule>
  </conditionalFormatting>
  <conditionalFormatting sqref="H6:J3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N45"/>
  <sheetViews>
    <sheetView workbookViewId="0">
      <selection activeCell="M12" sqref="M12"/>
    </sheetView>
  </sheetViews>
  <sheetFormatPr defaultRowHeight="15"/>
  <cols>
    <col min="8" max="8" width="4.7109375" customWidth="1"/>
    <col min="9" max="9" width="26.7109375" customWidth="1"/>
    <col min="10" max="10" width="9.140625" style="223"/>
    <col min="11" max="12" width="9.140625" style="223" customWidth="1"/>
    <col min="13" max="13" width="9.7109375" customWidth="1"/>
    <col min="264" max="264" width="4.7109375" customWidth="1"/>
    <col min="265" max="265" width="26.7109375" customWidth="1"/>
    <col min="267" max="268" width="9.140625" customWidth="1"/>
    <col min="269" max="269" width="9.7109375" customWidth="1"/>
    <col min="520" max="520" width="4.7109375" customWidth="1"/>
    <col min="521" max="521" width="26.7109375" customWidth="1"/>
    <col min="523" max="524" width="9.140625" customWidth="1"/>
    <col min="525" max="525" width="9.7109375" customWidth="1"/>
    <col min="776" max="776" width="4.7109375" customWidth="1"/>
    <col min="777" max="777" width="26.7109375" customWidth="1"/>
    <col min="779" max="780" width="9.140625" customWidth="1"/>
    <col min="781" max="781" width="9.7109375" customWidth="1"/>
    <col min="1032" max="1032" width="4.7109375" customWidth="1"/>
    <col min="1033" max="1033" width="26.7109375" customWidth="1"/>
    <col min="1035" max="1036" width="9.140625" customWidth="1"/>
    <col min="1037" max="1037" width="9.7109375" customWidth="1"/>
    <col min="1288" max="1288" width="4.7109375" customWidth="1"/>
    <col min="1289" max="1289" width="26.7109375" customWidth="1"/>
    <col min="1291" max="1292" width="9.140625" customWidth="1"/>
    <col min="1293" max="1293" width="9.7109375" customWidth="1"/>
    <col min="1544" max="1544" width="4.7109375" customWidth="1"/>
    <col min="1545" max="1545" width="26.7109375" customWidth="1"/>
    <col min="1547" max="1548" width="9.140625" customWidth="1"/>
    <col min="1549" max="1549" width="9.7109375" customWidth="1"/>
    <col min="1800" max="1800" width="4.7109375" customWidth="1"/>
    <col min="1801" max="1801" width="26.7109375" customWidth="1"/>
    <col min="1803" max="1804" width="9.140625" customWidth="1"/>
    <col min="1805" max="1805" width="9.7109375" customWidth="1"/>
    <col min="2056" max="2056" width="4.7109375" customWidth="1"/>
    <col min="2057" max="2057" width="26.7109375" customWidth="1"/>
    <col min="2059" max="2060" width="9.140625" customWidth="1"/>
    <col min="2061" max="2061" width="9.7109375" customWidth="1"/>
    <col min="2312" max="2312" width="4.7109375" customWidth="1"/>
    <col min="2313" max="2313" width="26.7109375" customWidth="1"/>
    <col min="2315" max="2316" width="9.140625" customWidth="1"/>
    <col min="2317" max="2317" width="9.7109375" customWidth="1"/>
    <col min="2568" max="2568" width="4.7109375" customWidth="1"/>
    <col min="2569" max="2569" width="26.7109375" customWidth="1"/>
    <col min="2571" max="2572" width="9.140625" customWidth="1"/>
    <col min="2573" max="2573" width="9.7109375" customWidth="1"/>
    <col min="2824" max="2824" width="4.7109375" customWidth="1"/>
    <col min="2825" max="2825" width="26.7109375" customWidth="1"/>
    <col min="2827" max="2828" width="9.140625" customWidth="1"/>
    <col min="2829" max="2829" width="9.7109375" customWidth="1"/>
    <col min="3080" max="3080" width="4.7109375" customWidth="1"/>
    <col min="3081" max="3081" width="26.7109375" customWidth="1"/>
    <col min="3083" max="3084" width="9.140625" customWidth="1"/>
    <col min="3085" max="3085" width="9.7109375" customWidth="1"/>
    <col min="3336" max="3336" width="4.7109375" customWidth="1"/>
    <col min="3337" max="3337" width="26.7109375" customWidth="1"/>
    <col min="3339" max="3340" width="9.140625" customWidth="1"/>
    <col min="3341" max="3341" width="9.7109375" customWidth="1"/>
    <col min="3592" max="3592" width="4.7109375" customWidth="1"/>
    <col min="3593" max="3593" width="26.7109375" customWidth="1"/>
    <col min="3595" max="3596" width="9.140625" customWidth="1"/>
    <col min="3597" max="3597" width="9.7109375" customWidth="1"/>
    <col min="3848" max="3848" width="4.7109375" customWidth="1"/>
    <col min="3849" max="3849" width="26.7109375" customWidth="1"/>
    <col min="3851" max="3852" width="9.140625" customWidth="1"/>
    <col min="3853" max="3853" width="9.7109375" customWidth="1"/>
    <col min="4104" max="4104" width="4.7109375" customWidth="1"/>
    <col min="4105" max="4105" width="26.7109375" customWidth="1"/>
    <col min="4107" max="4108" width="9.140625" customWidth="1"/>
    <col min="4109" max="4109" width="9.7109375" customWidth="1"/>
    <col min="4360" max="4360" width="4.7109375" customWidth="1"/>
    <col min="4361" max="4361" width="26.7109375" customWidth="1"/>
    <col min="4363" max="4364" width="9.140625" customWidth="1"/>
    <col min="4365" max="4365" width="9.7109375" customWidth="1"/>
    <col min="4616" max="4616" width="4.7109375" customWidth="1"/>
    <col min="4617" max="4617" width="26.7109375" customWidth="1"/>
    <col min="4619" max="4620" width="9.140625" customWidth="1"/>
    <col min="4621" max="4621" width="9.7109375" customWidth="1"/>
    <col min="4872" max="4872" width="4.7109375" customWidth="1"/>
    <col min="4873" max="4873" width="26.7109375" customWidth="1"/>
    <col min="4875" max="4876" width="9.140625" customWidth="1"/>
    <col min="4877" max="4877" width="9.7109375" customWidth="1"/>
    <col min="5128" max="5128" width="4.7109375" customWidth="1"/>
    <col min="5129" max="5129" width="26.7109375" customWidth="1"/>
    <col min="5131" max="5132" width="9.140625" customWidth="1"/>
    <col min="5133" max="5133" width="9.7109375" customWidth="1"/>
    <col min="5384" max="5384" width="4.7109375" customWidth="1"/>
    <col min="5385" max="5385" width="26.7109375" customWidth="1"/>
    <col min="5387" max="5388" width="9.140625" customWidth="1"/>
    <col min="5389" max="5389" width="9.7109375" customWidth="1"/>
    <col min="5640" max="5640" width="4.7109375" customWidth="1"/>
    <col min="5641" max="5641" width="26.7109375" customWidth="1"/>
    <col min="5643" max="5644" width="9.140625" customWidth="1"/>
    <col min="5645" max="5645" width="9.7109375" customWidth="1"/>
    <col min="5896" max="5896" width="4.7109375" customWidth="1"/>
    <col min="5897" max="5897" width="26.7109375" customWidth="1"/>
    <col min="5899" max="5900" width="9.140625" customWidth="1"/>
    <col min="5901" max="5901" width="9.7109375" customWidth="1"/>
    <col min="6152" max="6152" width="4.7109375" customWidth="1"/>
    <col min="6153" max="6153" width="26.7109375" customWidth="1"/>
    <col min="6155" max="6156" width="9.140625" customWidth="1"/>
    <col min="6157" max="6157" width="9.7109375" customWidth="1"/>
    <col min="6408" max="6408" width="4.7109375" customWidth="1"/>
    <col min="6409" max="6409" width="26.7109375" customWidth="1"/>
    <col min="6411" max="6412" width="9.140625" customWidth="1"/>
    <col min="6413" max="6413" width="9.7109375" customWidth="1"/>
    <col min="6664" max="6664" width="4.7109375" customWidth="1"/>
    <col min="6665" max="6665" width="26.7109375" customWidth="1"/>
    <col min="6667" max="6668" width="9.140625" customWidth="1"/>
    <col min="6669" max="6669" width="9.7109375" customWidth="1"/>
    <col min="6920" max="6920" width="4.7109375" customWidth="1"/>
    <col min="6921" max="6921" width="26.7109375" customWidth="1"/>
    <col min="6923" max="6924" width="9.140625" customWidth="1"/>
    <col min="6925" max="6925" width="9.7109375" customWidth="1"/>
    <col min="7176" max="7176" width="4.7109375" customWidth="1"/>
    <col min="7177" max="7177" width="26.7109375" customWidth="1"/>
    <col min="7179" max="7180" width="9.140625" customWidth="1"/>
    <col min="7181" max="7181" width="9.7109375" customWidth="1"/>
    <col min="7432" max="7432" width="4.7109375" customWidth="1"/>
    <col min="7433" max="7433" width="26.7109375" customWidth="1"/>
    <col min="7435" max="7436" width="9.140625" customWidth="1"/>
    <col min="7437" max="7437" width="9.7109375" customWidth="1"/>
    <col min="7688" max="7688" width="4.7109375" customWidth="1"/>
    <col min="7689" max="7689" width="26.7109375" customWidth="1"/>
    <col min="7691" max="7692" width="9.140625" customWidth="1"/>
    <col min="7693" max="7693" width="9.7109375" customWidth="1"/>
    <col min="7944" max="7944" width="4.7109375" customWidth="1"/>
    <col min="7945" max="7945" width="26.7109375" customWidth="1"/>
    <col min="7947" max="7948" width="9.140625" customWidth="1"/>
    <col min="7949" max="7949" width="9.7109375" customWidth="1"/>
    <col min="8200" max="8200" width="4.7109375" customWidth="1"/>
    <col min="8201" max="8201" width="26.7109375" customWidth="1"/>
    <col min="8203" max="8204" width="9.140625" customWidth="1"/>
    <col min="8205" max="8205" width="9.7109375" customWidth="1"/>
    <col min="8456" max="8456" width="4.7109375" customWidth="1"/>
    <col min="8457" max="8457" width="26.7109375" customWidth="1"/>
    <col min="8459" max="8460" width="9.140625" customWidth="1"/>
    <col min="8461" max="8461" width="9.7109375" customWidth="1"/>
    <col min="8712" max="8712" width="4.7109375" customWidth="1"/>
    <col min="8713" max="8713" width="26.7109375" customWidth="1"/>
    <col min="8715" max="8716" width="9.140625" customWidth="1"/>
    <col min="8717" max="8717" width="9.7109375" customWidth="1"/>
    <col min="8968" max="8968" width="4.7109375" customWidth="1"/>
    <col min="8969" max="8969" width="26.7109375" customWidth="1"/>
    <col min="8971" max="8972" width="9.140625" customWidth="1"/>
    <col min="8973" max="8973" width="9.7109375" customWidth="1"/>
    <col min="9224" max="9224" width="4.7109375" customWidth="1"/>
    <col min="9225" max="9225" width="26.7109375" customWidth="1"/>
    <col min="9227" max="9228" width="9.140625" customWidth="1"/>
    <col min="9229" max="9229" width="9.7109375" customWidth="1"/>
    <col min="9480" max="9480" width="4.7109375" customWidth="1"/>
    <col min="9481" max="9481" width="26.7109375" customWidth="1"/>
    <col min="9483" max="9484" width="9.140625" customWidth="1"/>
    <col min="9485" max="9485" width="9.7109375" customWidth="1"/>
    <col min="9736" max="9736" width="4.7109375" customWidth="1"/>
    <col min="9737" max="9737" width="26.7109375" customWidth="1"/>
    <col min="9739" max="9740" width="9.140625" customWidth="1"/>
    <col min="9741" max="9741" width="9.7109375" customWidth="1"/>
    <col min="9992" max="9992" width="4.7109375" customWidth="1"/>
    <col min="9993" max="9993" width="26.7109375" customWidth="1"/>
    <col min="9995" max="9996" width="9.140625" customWidth="1"/>
    <col min="9997" max="9997" width="9.7109375" customWidth="1"/>
    <col min="10248" max="10248" width="4.7109375" customWidth="1"/>
    <col min="10249" max="10249" width="26.7109375" customWidth="1"/>
    <col min="10251" max="10252" width="9.140625" customWidth="1"/>
    <col min="10253" max="10253" width="9.7109375" customWidth="1"/>
    <col min="10504" max="10504" width="4.7109375" customWidth="1"/>
    <col min="10505" max="10505" width="26.7109375" customWidth="1"/>
    <col min="10507" max="10508" width="9.140625" customWidth="1"/>
    <col min="10509" max="10509" width="9.7109375" customWidth="1"/>
    <col min="10760" max="10760" width="4.7109375" customWidth="1"/>
    <col min="10761" max="10761" width="26.7109375" customWidth="1"/>
    <col min="10763" max="10764" width="9.140625" customWidth="1"/>
    <col min="10765" max="10765" width="9.7109375" customWidth="1"/>
    <col min="11016" max="11016" width="4.7109375" customWidth="1"/>
    <col min="11017" max="11017" width="26.7109375" customWidth="1"/>
    <col min="11019" max="11020" width="9.140625" customWidth="1"/>
    <col min="11021" max="11021" width="9.7109375" customWidth="1"/>
    <col min="11272" max="11272" width="4.7109375" customWidth="1"/>
    <col min="11273" max="11273" width="26.7109375" customWidth="1"/>
    <col min="11275" max="11276" width="9.140625" customWidth="1"/>
    <col min="11277" max="11277" width="9.7109375" customWidth="1"/>
    <col min="11528" max="11528" width="4.7109375" customWidth="1"/>
    <col min="11529" max="11529" width="26.7109375" customWidth="1"/>
    <col min="11531" max="11532" width="9.140625" customWidth="1"/>
    <col min="11533" max="11533" width="9.7109375" customWidth="1"/>
    <col min="11784" max="11784" width="4.7109375" customWidth="1"/>
    <col min="11785" max="11785" width="26.7109375" customWidth="1"/>
    <col min="11787" max="11788" width="9.140625" customWidth="1"/>
    <col min="11789" max="11789" width="9.7109375" customWidth="1"/>
    <col min="12040" max="12040" width="4.7109375" customWidth="1"/>
    <col min="12041" max="12041" width="26.7109375" customWidth="1"/>
    <col min="12043" max="12044" width="9.140625" customWidth="1"/>
    <col min="12045" max="12045" width="9.7109375" customWidth="1"/>
    <col min="12296" max="12296" width="4.7109375" customWidth="1"/>
    <col min="12297" max="12297" width="26.7109375" customWidth="1"/>
    <col min="12299" max="12300" width="9.140625" customWidth="1"/>
    <col min="12301" max="12301" width="9.7109375" customWidth="1"/>
    <col min="12552" max="12552" width="4.7109375" customWidth="1"/>
    <col min="12553" max="12553" width="26.7109375" customWidth="1"/>
    <col min="12555" max="12556" width="9.140625" customWidth="1"/>
    <col min="12557" max="12557" width="9.7109375" customWidth="1"/>
    <col min="12808" max="12808" width="4.7109375" customWidth="1"/>
    <col min="12809" max="12809" width="26.7109375" customWidth="1"/>
    <col min="12811" max="12812" width="9.140625" customWidth="1"/>
    <col min="12813" max="12813" width="9.7109375" customWidth="1"/>
    <col min="13064" max="13064" width="4.7109375" customWidth="1"/>
    <col min="13065" max="13065" width="26.7109375" customWidth="1"/>
    <col min="13067" max="13068" width="9.140625" customWidth="1"/>
    <col min="13069" max="13069" width="9.7109375" customWidth="1"/>
    <col min="13320" max="13320" width="4.7109375" customWidth="1"/>
    <col min="13321" max="13321" width="26.7109375" customWidth="1"/>
    <col min="13323" max="13324" width="9.140625" customWidth="1"/>
    <col min="13325" max="13325" width="9.7109375" customWidth="1"/>
    <col min="13576" max="13576" width="4.7109375" customWidth="1"/>
    <col min="13577" max="13577" width="26.7109375" customWidth="1"/>
    <col min="13579" max="13580" width="9.140625" customWidth="1"/>
    <col min="13581" max="13581" width="9.7109375" customWidth="1"/>
    <col min="13832" max="13832" width="4.7109375" customWidth="1"/>
    <col min="13833" max="13833" width="26.7109375" customWidth="1"/>
    <col min="13835" max="13836" width="9.140625" customWidth="1"/>
    <col min="13837" max="13837" width="9.7109375" customWidth="1"/>
    <col min="14088" max="14088" width="4.7109375" customWidth="1"/>
    <col min="14089" max="14089" width="26.7109375" customWidth="1"/>
    <col min="14091" max="14092" width="9.140625" customWidth="1"/>
    <col min="14093" max="14093" width="9.7109375" customWidth="1"/>
    <col min="14344" max="14344" width="4.7109375" customWidth="1"/>
    <col min="14345" max="14345" width="26.7109375" customWidth="1"/>
    <col min="14347" max="14348" width="9.140625" customWidth="1"/>
    <col min="14349" max="14349" width="9.7109375" customWidth="1"/>
    <col min="14600" max="14600" width="4.7109375" customWidth="1"/>
    <col min="14601" max="14601" width="26.7109375" customWidth="1"/>
    <col min="14603" max="14604" width="9.140625" customWidth="1"/>
    <col min="14605" max="14605" width="9.7109375" customWidth="1"/>
    <col min="14856" max="14856" width="4.7109375" customWidth="1"/>
    <col min="14857" max="14857" width="26.7109375" customWidth="1"/>
    <col min="14859" max="14860" width="9.140625" customWidth="1"/>
    <col min="14861" max="14861" width="9.7109375" customWidth="1"/>
    <col min="15112" max="15112" width="4.7109375" customWidth="1"/>
    <col min="15113" max="15113" width="26.7109375" customWidth="1"/>
    <col min="15115" max="15116" width="9.140625" customWidth="1"/>
    <col min="15117" max="15117" width="9.7109375" customWidth="1"/>
    <col min="15368" max="15368" width="4.7109375" customWidth="1"/>
    <col min="15369" max="15369" width="26.7109375" customWidth="1"/>
    <col min="15371" max="15372" width="9.140625" customWidth="1"/>
    <col min="15373" max="15373" width="9.7109375" customWidth="1"/>
    <col min="15624" max="15624" width="4.7109375" customWidth="1"/>
    <col min="15625" max="15625" width="26.7109375" customWidth="1"/>
    <col min="15627" max="15628" width="9.140625" customWidth="1"/>
    <col min="15629" max="15629" width="9.7109375" customWidth="1"/>
    <col min="15880" max="15880" width="4.7109375" customWidth="1"/>
    <col min="15881" max="15881" width="26.7109375" customWidth="1"/>
    <col min="15883" max="15884" width="9.140625" customWidth="1"/>
    <col min="15885" max="15885" width="9.7109375" customWidth="1"/>
    <col min="16136" max="16136" width="4.7109375" customWidth="1"/>
    <col min="16137" max="16137" width="26.7109375" customWidth="1"/>
    <col min="16139" max="16140" width="9.140625" customWidth="1"/>
    <col min="16141" max="16141" width="9.7109375" customWidth="1"/>
  </cols>
  <sheetData>
    <row r="1" spans="8:14" ht="12.75" customHeight="1">
      <c r="H1" s="500" t="s">
        <v>279</v>
      </c>
      <c r="I1" s="500"/>
      <c r="J1" s="500"/>
      <c r="K1" s="500"/>
      <c r="L1" s="500"/>
      <c r="M1" s="500"/>
      <c r="N1" s="41"/>
    </row>
    <row r="2" spans="8:14" ht="12.75" customHeight="1">
      <c r="H2" s="224"/>
      <c r="I2" s="225"/>
      <c r="J2" s="226"/>
      <c r="K2" s="226"/>
      <c r="L2" s="226"/>
      <c r="M2" s="41"/>
      <c r="N2" s="41"/>
    </row>
    <row r="3" spans="8:14" ht="24.75" customHeight="1">
      <c r="H3" s="227" t="s">
        <v>280</v>
      </c>
      <c r="I3" s="228" t="s">
        <v>281</v>
      </c>
      <c r="J3" s="229" t="s">
        <v>282</v>
      </c>
      <c r="K3" s="229" t="s">
        <v>283</v>
      </c>
      <c r="L3" s="229" t="s">
        <v>284</v>
      </c>
      <c r="M3" s="229" t="s">
        <v>285</v>
      </c>
      <c r="N3" s="41"/>
    </row>
    <row r="4" spans="8:14" ht="12.75" customHeight="1">
      <c r="H4" s="230">
        <v>1</v>
      </c>
      <c r="I4" s="231" t="s">
        <v>286</v>
      </c>
      <c r="J4" s="232">
        <v>1217</v>
      </c>
      <c r="K4" s="233">
        <v>1333.3</v>
      </c>
      <c r="L4" s="234">
        <v>1350</v>
      </c>
      <c r="M4" s="235">
        <v>1188</v>
      </c>
      <c r="N4" s="41"/>
    </row>
    <row r="5" spans="8:14" ht="14.25" customHeight="1">
      <c r="H5" s="230">
        <v>2</v>
      </c>
      <c r="I5" s="231" t="s">
        <v>287</v>
      </c>
      <c r="J5" s="232">
        <v>1050</v>
      </c>
      <c r="K5" s="233">
        <v>1100</v>
      </c>
      <c r="L5" s="234">
        <v>1100</v>
      </c>
      <c r="M5" s="235">
        <v>983</v>
      </c>
      <c r="N5" s="41"/>
    </row>
    <row r="6" spans="8:14" ht="11.25" customHeight="1">
      <c r="H6" s="230">
        <v>3</v>
      </c>
      <c r="I6" s="231" t="s">
        <v>288</v>
      </c>
      <c r="J6" s="232">
        <v>833</v>
      </c>
      <c r="K6" s="233">
        <v>925</v>
      </c>
      <c r="L6" s="234">
        <v>950</v>
      </c>
      <c r="M6" s="235">
        <v>838</v>
      </c>
      <c r="N6" s="41"/>
    </row>
    <row r="7" spans="8:14" ht="13.5" customHeight="1">
      <c r="H7" s="230">
        <v>4</v>
      </c>
      <c r="I7" s="231" t="s">
        <v>289</v>
      </c>
      <c r="J7" s="232">
        <v>750</v>
      </c>
      <c r="K7" s="233">
        <v>800</v>
      </c>
      <c r="L7" s="234">
        <v>803.3</v>
      </c>
      <c r="M7" s="235">
        <v>783</v>
      </c>
      <c r="N7" s="41"/>
    </row>
    <row r="8" spans="8:14" ht="14.25" customHeight="1">
      <c r="H8" s="230">
        <v>5</v>
      </c>
      <c r="I8" s="231" t="s">
        <v>290</v>
      </c>
      <c r="J8" s="232">
        <v>967</v>
      </c>
      <c r="K8" s="233">
        <v>1100</v>
      </c>
      <c r="L8" s="234">
        <v>966.7</v>
      </c>
      <c r="M8" s="235">
        <v>1300</v>
      </c>
      <c r="N8" s="41"/>
    </row>
    <row r="9" spans="8:14" ht="19.5" customHeight="1">
      <c r="H9" s="230">
        <v>6</v>
      </c>
      <c r="I9" s="231" t="s">
        <v>291</v>
      </c>
      <c r="J9" s="232">
        <v>1600</v>
      </c>
      <c r="K9" s="233">
        <v>1000</v>
      </c>
      <c r="L9" s="234">
        <v>2400</v>
      </c>
      <c r="M9" s="235">
        <v>1900</v>
      </c>
      <c r="N9" s="41"/>
    </row>
    <row r="10" spans="8:14" ht="21.75" customHeight="1">
      <c r="H10" s="230">
        <v>7</v>
      </c>
      <c r="I10" s="231" t="s">
        <v>292</v>
      </c>
      <c r="J10" s="232">
        <v>1033</v>
      </c>
      <c r="K10" s="233">
        <v>1066</v>
      </c>
      <c r="L10" s="234">
        <v>1050</v>
      </c>
      <c r="M10" s="235">
        <v>1000</v>
      </c>
      <c r="N10" s="41"/>
    </row>
    <row r="11" spans="8:14" ht="12.75" customHeight="1">
      <c r="H11" s="230">
        <v>8</v>
      </c>
      <c r="I11" s="231" t="s">
        <v>293</v>
      </c>
      <c r="J11" s="232">
        <v>2233</v>
      </c>
      <c r="K11" s="233">
        <v>2300</v>
      </c>
      <c r="L11" s="234">
        <v>2300</v>
      </c>
      <c r="M11" s="235">
        <v>2150</v>
      </c>
      <c r="N11" s="41"/>
    </row>
    <row r="12" spans="8:14" ht="12.75" customHeight="1">
      <c r="H12" s="230">
        <v>9</v>
      </c>
      <c r="I12" s="231" t="s">
        <v>294</v>
      </c>
      <c r="J12" s="232">
        <v>2067</v>
      </c>
      <c r="K12" s="233">
        <v>1950</v>
      </c>
      <c r="L12" s="234">
        <v>1933</v>
      </c>
      <c r="M12" s="235">
        <v>1633</v>
      </c>
      <c r="N12" s="41"/>
    </row>
    <row r="13" spans="8:14" ht="12.75" customHeight="1">
      <c r="H13" s="230">
        <v>10</v>
      </c>
      <c r="I13" s="236" t="s">
        <v>295</v>
      </c>
      <c r="J13" s="237">
        <v>5767</v>
      </c>
      <c r="K13" s="233">
        <v>7250</v>
      </c>
      <c r="L13" s="234">
        <v>7000</v>
      </c>
      <c r="M13" s="235">
        <v>6500</v>
      </c>
      <c r="N13" s="41"/>
    </row>
    <row r="14" spans="8:14" ht="12.75" customHeight="1">
      <c r="H14" s="230">
        <v>11</v>
      </c>
      <c r="I14" s="236" t="s">
        <v>296</v>
      </c>
      <c r="J14" s="232">
        <v>0</v>
      </c>
      <c r="K14" s="233">
        <v>7000</v>
      </c>
      <c r="L14" s="234">
        <v>6500</v>
      </c>
      <c r="M14" s="235">
        <v>5500</v>
      </c>
      <c r="N14" s="41"/>
    </row>
    <row r="15" spans="8:14" ht="12.75" customHeight="1">
      <c r="H15" s="230">
        <v>12</v>
      </c>
      <c r="I15" s="236" t="s">
        <v>297</v>
      </c>
      <c r="J15" s="232">
        <v>5000</v>
      </c>
      <c r="K15" s="233">
        <v>6000</v>
      </c>
      <c r="L15" s="234">
        <v>6000</v>
      </c>
      <c r="M15" s="235">
        <v>5500</v>
      </c>
      <c r="N15" s="41"/>
    </row>
    <row r="16" spans="8:14" ht="12.75" customHeight="1">
      <c r="H16" s="230">
        <v>13</v>
      </c>
      <c r="I16" s="236" t="s">
        <v>298</v>
      </c>
      <c r="J16" s="232">
        <v>1000</v>
      </c>
      <c r="K16" s="233">
        <v>3500</v>
      </c>
      <c r="L16" s="234">
        <v>4666</v>
      </c>
      <c r="M16" s="235">
        <v>3000</v>
      </c>
      <c r="N16" s="41"/>
    </row>
    <row r="17" spans="8:14" ht="12.75" customHeight="1">
      <c r="H17" s="230">
        <v>14</v>
      </c>
      <c r="I17" s="236" t="s">
        <v>299</v>
      </c>
      <c r="J17" s="232">
        <v>7333</v>
      </c>
      <c r="K17" s="233">
        <v>8333</v>
      </c>
      <c r="L17" s="234">
        <v>6600</v>
      </c>
      <c r="M17" s="235">
        <v>6600</v>
      </c>
      <c r="N17" s="41"/>
    </row>
    <row r="18" spans="8:14" ht="12.75" customHeight="1">
      <c r="H18" s="230">
        <v>15</v>
      </c>
      <c r="I18" s="236" t="s">
        <v>300</v>
      </c>
      <c r="J18" s="232">
        <v>1250</v>
      </c>
      <c r="K18" s="233">
        <v>933</v>
      </c>
      <c r="L18" s="234">
        <v>2250</v>
      </c>
      <c r="M18" s="235">
        <v>1550</v>
      </c>
      <c r="N18" s="41"/>
    </row>
    <row r="19" spans="8:14" ht="12.75" customHeight="1">
      <c r="H19" s="230">
        <v>16</v>
      </c>
      <c r="I19" s="236" t="s">
        <v>301</v>
      </c>
      <c r="J19" s="237">
        <v>2500</v>
      </c>
      <c r="K19" s="233">
        <v>2533</v>
      </c>
      <c r="L19" s="234">
        <v>2466</v>
      </c>
      <c r="M19" s="235">
        <v>2425</v>
      </c>
      <c r="N19" s="41"/>
    </row>
    <row r="20" spans="8:14" ht="12.75" customHeight="1">
      <c r="H20" s="230">
        <v>17</v>
      </c>
      <c r="I20" s="236" t="s">
        <v>302</v>
      </c>
      <c r="J20" s="232">
        <v>13000</v>
      </c>
      <c r="K20" s="233">
        <v>10000</v>
      </c>
      <c r="L20" s="234">
        <v>13000</v>
      </c>
      <c r="M20" s="235">
        <v>13500</v>
      </c>
      <c r="N20" s="41"/>
    </row>
    <row r="21" spans="8:14" ht="12.75" customHeight="1">
      <c r="H21" s="230">
        <v>18</v>
      </c>
      <c r="I21" s="238" t="s">
        <v>303</v>
      </c>
      <c r="J21" s="232">
        <v>327</v>
      </c>
      <c r="K21" s="233">
        <v>310</v>
      </c>
      <c r="L21" s="234">
        <v>316</v>
      </c>
      <c r="M21" s="235">
        <v>338</v>
      </c>
      <c r="N21" s="41"/>
    </row>
    <row r="22" spans="8:14" ht="12.75" customHeight="1">
      <c r="H22" s="230">
        <v>19</v>
      </c>
      <c r="I22" s="236" t="s">
        <v>304</v>
      </c>
      <c r="J22" s="232">
        <v>3400</v>
      </c>
      <c r="K22" s="233">
        <v>3400</v>
      </c>
      <c r="L22" s="234">
        <v>3660</v>
      </c>
      <c r="M22" s="235">
        <v>3075</v>
      </c>
      <c r="N22" s="41"/>
    </row>
    <row r="23" spans="8:14" ht="12.75" customHeight="1">
      <c r="H23" s="230">
        <v>20</v>
      </c>
      <c r="I23" s="236" t="s">
        <v>305</v>
      </c>
      <c r="J23" s="232">
        <v>0</v>
      </c>
      <c r="K23" s="233">
        <v>950</v>
      </c>
      <c r="L23" s="234">
        <v>0</v>
      </c>
      <c r="M23" s="235">
        <v>1000</v>
      </c>
      <c r="N23" s="41"/>
    </row>
    <row r="24" spans="8:14" ht="12.75" customHeight="1">
      <c r="H24" s="230">
        <v>21</v>
      </c>
      <c r="I24" s="236" t="s">
        <v>306</v>
      </c>
      <c r="J24" s="237">
        <v>7250</v>
      </c>
      <c r="K24" s="233">
        <v>12000</v>
      </c>
      <c r="L24" s="234">
        <v>13000</v>
      </c>
      <c r="M24" s="235">
        <v>13000</v>
      </c>
      <c r="N24" s="41"/>
    </row>
    <row r="25" spans="8:14" ht="12.75" customHeight="1">
      <c r="H25" s="230">
        <v>22</v>
      </c>
      <c r="I25" s="236" t="s">
        <v>307</v>
      </c>
      <c r="J25" s="232">
        <v>3300</v>
      </c>
      <c r="K25" s="233">
        <v>3350</v>
      </c>
      <c r="L25" s="234">
        <v>3900</v>
      </c>
      <c r="M25" s="235">
        <v>3250</v>
      </c>
      <c r="N25" s="41"/>
    </row>
    <row r="26" spans="8:14" ht="12.75" customHeight="1">
      <c r="H26" s="230">
        <v>23</v>
      </c>
      <c r="I26" s="236" t="s">
        <v>308</v>
      </c>
      <c r="J26" s="232">
        <v>1433</v>
      </c>
      <c r="K26" s="233">
        <v>1650</v>
      </c>
      <c r="L26" s="234">
        <v>1466</v>
      </c>
      <c r="M26" s="235">
        <v>1500</v>
      </c>
      <c r="N26" s="41"/>
    </row>
    <row r="27" spans="8:14" ht="12.75" customHeight="1">
      <c r="H27" s="230">
        <v>24</v>
      </c>
      <c r="I27" s="236" t="s">
        <v>309</v>
      </c>
      <c r="J27" s="232">
        <v>1000</v>
      </c>
      <c r="K27" s="233">
        <v>1500</v>
      </c>
      <c r="L27" s="234">
        <v>1433</v>
      </c>
      <c r="M27" s="235">
        <v>1400</v>
      </c>
      <c r="N27" s="41"/>
    </row>
    <row r="28" spans="8:14" ht="12.75" customHeight="1">
      <c r="H28" s="230">
        <v>25</v>
      </c>
      <c r="I28" s="236" t="s">
        <v>310</v>
      </c>
      <c r="J28" s="232">
        <v>1333</v>
      </c>
      <c r="K28" s="233">
        <v>1350</v>
      </c>
      <c r="L28" s="234">
        <v>1366</v>
      </c>
      <c r="M28" s="235">
        <v>1425</v>
      </c>
      <c r="N28" s="41"/>
    </row>
    <row r="29" spans="8:14" ht="12.75" customHeight="1">
      <c r="H29" s="230">
        <v>26</v>
      </c>
      <c r="I29" s="236" t="s">
        <v>311</v>
      </c>
      <c r="J29" s="237">
        <v>1067</v>
      </c>
      <c r="K29" s="233">
        <v>1250</v>
      </c>
      <c r="L29" s="234">
        <v>1233</v>
      </c>
      <c r="M29" s="235">
        <v>1425</v>
      </c>
      <c r="N29" s="41"/>
    </row>
    <row r="30" spans="8:14" ht="12.75" customHeight="1">
      <c r="H30" s="230">
        <v>27</v>
      </c>
      <c r="I30" s="236" t="s">
        <v>312</v>
      </c>
      <c r="J30" s="232">
        <v>1633</v>
      </c>
      <c r="K30" s="233">
        <v>1666</v>
      </c>
      <c r="L30" s="234">
        <v>1933</v>
      </c>
      <c r="M30" s="235">
        <v>1550</v>
      </c>
      <c r="N30" s="41"/>
    </row>
    <row r="31" spans="8:14" ht="12.75" customHeight="1">
      <c r="H31" s="230">
        <v>28</v>
      </c>
      <c r="I31" s="236" t="s">
        <v>313</v>
      </c>
      <c r="J31" s="232">
        <v>4733</v>
      </c>
      <c r="K31" s="233">
        <v>5000</v>
      </c>
      <c r="L31" s="234">
        <v>5333</v>
      </c>
      <c r="M31" s="235">
        <v>4875</v>
      </c>
      <c r="N31" s="41"/>
    </row>
    <row r="32" spans="8:14" ht="12.75" customHeight="1">
      <c r="H32" s="230">
        <v>29</v>
      </c>
      <c r="I32" s="236" t="s">
        <v>314</v>
      </c>
      <c r="J32" s="232">
        <v>9500</v>
      </c>
      <c r="K32" s="233">
        <v>9250</v>
      </c>
      <c r="L32" s="234">
        <v>9200</v>
      </c>
      <c r="M32" s="235">
        <v>10000</v>
      </c>
      <c r="N32" s="41"/>
    </row>
    <row r="33" spans="8:14" ht="12.75" customHeight="1">
      <c r="H33" s="230">
        <v>30</v>
      </c>
      <c r="I33" s="236" t="s">
        <v>315</v>
      </c>
      <c r="J33" s="232">
        <v>1667</v>
      </c>
      <c r="K33" s="233">
        <v>1500</v>
      </c>
      <c r="L33" s="234">
        <v>1700</v>
      </c>
      <c r="M33" s="235">
        <v>1575</v>
      </c>
      <c r="N33" s="41"/>
    </row>
    <row r="34" spans="8:14" ht="12.75" customHeight="1">
      <c r="H34" s="230">
        <v>31</v>
      </c>
      <c r="I34" s="236" t="s">
        <v>316</v>
      </c>
      <c r="J34" s="232">
        <v>817</v>
      </c>
      <c r="K34" s="233">
        <v>800</v>
      </c>
      <c r="L34" s="234">
        <v>550</v>
      </c>
      <c r="M34" s="235">
        <v>550</v>
      </c>
      <c r="N34" s="41"/>
    </row>
    <row r="35" spans="8:14" ht="12.75" customHeight="1">
      <c r="H35" s="230">
        <v>32</v>
      </c>
      <c r="I35" s="238" t="s">
        <v>317</v>
      </c>
      <c r="J35" s="232">
        <v>4200</v>
      </c>
      <c r="K35" s="233">
        <v>4000</v>
      </c>
      <c r="L35" s="234">
        <v>4140</v>
      </c>
      <c r="M35" s="235">
        <v>4033.3333333333335</v>
      </c>
      <c r="N35" s="41"/>
    </row>
    <row r="36" spans="8:14" ht="12.75" customHeight="1">
      <c r="H36" s="230">
        <v>33</v>
      </c>
      <c r="I36" s="236" t="s">
        <v>318</v>
      </c>
      <c r="J36" s="232">
        <v>1767</v>
      </c>
      <c r="K36" s="233">
        <v>1800</v>
      </c>
      <c r="L36" s="234">
        <v>1826.7</v>
      </c>
      <c r="M36" s="235">
        <v>1888</v>
      </c>
      <c r="N36" s="41"/>
    </row>
    <row r="37" spans="8:14" ht="12.75" customHeight="1">
      <c r="H37" s="230">
        <v>34</v>
      </c>
      <c r="I37" s="236" t="s">
        <v>319</v>
      </c>
      <c r="J37" s="237">
        <v>5700</v>
      </c>
      <c r="K37" s="233">
        <v>5500</v>
      </c>
      <c r="L37" s="234">
        <v>0</v>
      </c>
      <c r="M37" s="235">
        <v>5500</v>
      </c>
      <c r="N37" s="41"/>
    </row>
    <row r="38" spans="8:14" ht="12.75" customHeight="1">
      <c r="H38" s="230">
        <v>35</v>
      </c>
      <c r="I38" s="236" t="s">
        <v>320</v>
      </c>
      <c r="J38" s="232">
        <v>1333</v>
      </c>
      <c r="K38" s="233">
        <v>1300</v>
      </c>
      <c r="L38" s="234">
        <v>1243.3</v>
      </c>
      <c r="M38" s="235">
        <v>1225</v>
      </c>
      <c r="N38" s="41"/>
    </row>
    <row r="39" spans="8:14" ht="12.75" customHeight="1">
      <c r="H39" s="230">
        <v>36</v>
      </c>
      <c r="I39" s="236" t="s">
        <v>321</v>
      </c>
      <c r="J39" s="232">
        <v>7300</v>
      </c>
      <c r="K39" s="233">
        <v>8000</v>
      </c>
      <c r="L39" s="234">
        <v>7466.7</v>
      </c>
      <c r="M39" s="235">
        <v>7800</v>
      </c>
      <c r="N39" s="41"/>
    </row>
    <row r="40" spans="8:14" ht="12.75" customHeight="1">
      <c r="H40" s="230">
        <v>37</v>
      </c>
      <c r="I40" s="236" t="s">
        <v>322</v>
      </c>
      <c r="J40" s="237">
        <v>1300</v>
      </c>
      <c r="K40" s="233">
        <v>1433</v>
      </c>
      <c r="L40" s="234">
        <v>1483</v>
      </c>
      <c r="M40" s="235">
        <v>1533</v>
      </c>
      <c r="N40" s="41"/>
    </row>
    <row r="41" spans="8:14" ht="12.75" customHeight="1">
      <c r="H41" s="230">
        <v>38</v>
      </c>
      <c r="I41" s="238" t="s">
        <v>323</v>
      </c>
      <c r="J41" s="237">
        <v>2267</v>
      </c>
      <c r="K41" s="233">
        <v>2300</v>
      </c>
      <c r="L41" s="234">
        <v>2450</v>
      </c>
      <c r="M41" s="235">
        <v>2400</v>
      </c>
      <c r="N41" s="41"/>
    </row>
    <row r="42" spans="8:14" ht="12.75" customHeight="1">
      <c r="H42" s="230">
        <v>39</v>
      </c>
      <c r="I42" s="236" t="s">
        <v>324</v>
      </c>
      <c r="J42" s="232">
        <v>1800</v>
      </c>
      <c r="K42" s="233">
        <v>1700</v>
      </c>
      <c r="L42" s="234">
        <v>1700</v>
      </c>
      <c r="M42" s="235">
        <v>1800</v>
      </c>
      <c r="N42" s="41"/>
    </row>
    <row r="43" spans="8:14" ht="12.75" customHeight="1">
      <c r="H43" s="230">
        <v>40</v>
      </c>
      <c r="I43" s="239" t="s">
        <v>325</v>
      </c>
      <c r="J43" s="240">
        <v>1560</v>
      </c>
      <c r="K43" s="233">
        <v>1570</v>
      </c>
      <c r="L43" s="234">
        <v>1650</v>
      </c>
      <c r="M43" s="235">
        <v>1528</v>
      </c>
      <c r="N43" s="41"/>
    </row>
    <row r="44" spans="8:14" ht="12.75" customHeight="1">
      <c r="H44" s="230">
        <v>41</v>
      </c>
      <c r="I44" s="239" t="s">
        <v>326</v>
      </c>
      <c r="J44" s="240">
        <v>1800</v>
      </c>
      <c r="K44" s="233">
        <v>1690</v>
      </c>
      <c r="L44" s="234">
        <v>1890</v>
      </c>
      <c r="M44" s="235">
        <v>1790</v>
      </c>
      <c r="N44" s="41"/>
    </row>
    <row r="45" spans="8:14" ht="12.75" customHeight="1">
      <c r="H45" s="230">
        <v>42</v>
      </c>
      <c r="I45" s="239" t="s">
        <v>327</v>
      </c>
      <c r="J45" s="240">
        <v>1880</v>
      </c>
      <c r="K45" s="233">
        <v>1790</v>
      </c>
      <c r="L45" s="241">
        <v>1910</v>
      </c>
      <c r="M45" s="235">
        <v>1883</v>
      </c>
      <c r="N45" s="41"/>
    </row>
  </sheetData>
  <mergeCells count="1">
    <mergeCell ref="H1:M1"/>
  </mergeCells>
  <conditionalFormatting sqref="J4:J42">
    <cfRule type="cellIs" dxfId="1" priority="1" stopIfTrue="1" operator="lessThan">
      <formula>0.001</formula>
    </cfRule>
  </conditionalFormatting>
  <conditionalFormatting sqref="J43:J45 L23:L42 K43 L14:L21 L2:L12 I2:I42 M4:M42 J2:K3 H1:H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V9" sqref="V9"/>
    </sheetView>
  </sheetViews>
  <sheetFormatPr defaultRowHeight="15"/>
  <cols>
    <col min="1" max="1" width="10" style="242" customWidth="1"/>
    <col min="2" max="2" width="3.85546875" style="242" customWidth="1"/>
    <col min="3" max="3" width="4.5703125" style="242" customWidth="1"/>
    <col min="4" max="4" width="7.140625" style="25" customWidth="1"/>
    <col min="5" max="9" width="0.28515625" style="25" hidden="1" customWidth="1"/>
    <col min="10" max="10" width="7.140625" style="25" customWidth="1"/>
    <col min="11" max="16" width="7.140625" style="242" customWidth="1"/>
    <col min="17" max="256" width="9.140625" style="242"/>
    <col min="257" max="257" width="10" style="242" customWidth="1"/>
    <col min="258" max="258" width="3.85546875" style="242" customWidth="1"/>
    <col min="259" max="259" width="4.5703125" style="242" customWidth="1"/>
    <col min="260" max="260" width="7.140625" style="242" customWidth="1"/>
    <col min="261" max="265" width="0" style="242" hidden="1" customWidth="1"/>
    <col min="266" max="272" width="7.140625" style="242" customWidth="1"/>
    <col min="273" max="512" width="9.140625" style="242"/>
    <col min="513" max="513" width="10" style="242" customWidth="1"/>
    <col min="514" max="514" width="3.85546875" style="242" customWidth="1"/>
    <col min="515" max="515" width="4.5703125" style="242" customWidth="1"/>
    <col min="516" max="516" width="7.140625" style="242" customWidth="1"/>
    <col min="517" max="521" width="0" style="242" hidden="1" customWidth="1"/>
    <col min="522" max="528" width="7.140625" style="242" customWidth="1"/>
    <col min="529" max="768" width="9.140625" style="242"/>
    <col min="769" max="769" width="10" style="242" customWidth="1"/>
    <col min="770" max="770" width="3.85546875" style="242" customWidth="1"/>
    <col min="771" max="771" width="4.5703125" style="242" customWidth="1"/>
    <col min="772" max="772" width="7.140625" style="242" customWidth="1"/>
    <col min="773" max="777" width="0" style="242" hidden="1" customWidth="1"/>
    <col min="778" max="784" width="7.140625" style="242" customWidth="1"/>
    <col min="785" max="1024" width="9.140625" style="242"/>
    <col min="1025" max="1025" width="10" style="242" customWidth="1"/>
    <col min="1026" max="1026" width="3.85546875" style="242" customWidth="1"/>
    <col min="1027" max="1027" width="4.5703125" style="242" customWidth="1"/>
    <col min="1028" max="1028" width="7.140625" style="242" customWidth="1"/>
    <col min="1029" max="1033" width="0" style="242" hidden="1" customWidth="1"/>
    <col min="1034" max="1040" width="7.140625" style="242" customWidth="1"/>
    <col min="1041" max="1280" width="9.140625" style="242"/>
    <col min="1281" max="1281" width="10" style="242" customWidth="1"/>
    <col min="1282" max="1282" width="3.85546875" style="242" customWidth="1"/>
    <col min="1283" max="1283" width="4.5703125" style="242" customWidth="1"/>
    <col min="1284" max="1284" width="7.140625" style="242" customWidth="1"/>
    <col min="1285" max="1289" width="0" style="242" hidden="1" customWidth="1"/>
    <col min="1290" max="1296" width="7.140625" style="242" customWidth="1"/>
    <col min="1297" max="1536" width="9.140625" style="242"/>
    <col min="1537" max="1537" width="10" style="242" customWidth="1"/>
    <col min="1538" max="1538" width="3.85546875" style="242" customWidth="1"/>
    <col min="1539" max="1539" width="4.5703125" style="242" customWidth="1"/>
    <col min="1540" max="1540" width="7.140625" style="242" customWidth="1"/>
    <col min="1541" max="1545" width="0" style="242" hidden="1" customWidth="1"/>
    <col min="1546" max="1552" width="7.140625" style="242" customWidth="1"/>
    <col min="1553" max="1792" width="9.140625" style="242"/>
    <col min="1793" max="1793" width="10" style="242" customWidth="1"/>
    <col min="1794" max="1794" width="3.85546875" style="242" customWidth="1"/>
    <col min="1795" max="1795" width="4.5703125" style="242" customWidth="1"/>
    <col min="1796" max="1796" width="7.140625" style="242" customWidth="1"/>
    <col min="1797" max="1801" width="0" style="242" hidden="1" customWidth="1"/>
    <col min="1802" max="1808" width="7.140625" style="242" customWidth="1"/>
    <col min="1809" max="2048" width="9.140625" style="242"/>
    <col min="2049" max="2049" width="10" style="242" customWidth="1"/>
    <col min="2050" max="2050" width="3.85546875" style="242" customWidth="1"/>
    <col min="2051" max="2051" width="4.5703125" style="242" customWidth="1"/>
    <col min="2052" max="2052" width="7.140625" style="242" customWidth="1"/>
    <col min="2053" max="2057" width="0" style="242" hidden="1" customWidth="1"/>
    <col min="2058" max="2064" width="7.140625" style="242" customWidth="1"/>
    <col min="2065" max="2304" width="9.140625" style="242"/>
    <col min="2305" max="2305" width="10" style="242" customWidth="1"/>
    <col min="2306" max="2306" width="3.85546875" style="242" customWidth="1"/>
    <col min="2307" max="2307" width="4.5703125" style="242" customWidth="1"/>
    <col min="2308" max="2308" width="7.140625" style="242" customWidth="1"/>
    <col min="2309" max="2313" width="0" style="242" hidden="1" customWidth="1"/>
    <col min="2314" max="2320" width="7.140625" style="242" customWidth="1"/>
    <col min="2321" max="2560" width="9.140625" style="242"/>
    <col min="2561" max="2561" width="10" style="242" customWidth="1"/>
    <col min="2562" max="2562" width="3.85546875" style="242" customWidth="1"/>
    <col min="2563" max="2563" width="4.5703125" style="242" customWidth="1"/>
    <col min="2564" max="2564" width="7.140625" style="242" customWidth="1"/>
    <col min="2565" max="2569" width="0" style="242" hidden="1" customWidth="1"/>
    <col min="2570" max="2576" width="7.140625" style="242" customWidth="1"/>
    <col min="2577" max="2816" width="9.140625" style="242"/>
    <col min="2817" max="2817" width="10" style="242" customWidth="1"/>
    <col min="2818" max="2818" width="3.85546875" style="242" customWidth="1"/>
    <col min="2819" max="2819" width="4.5703125" style="242" customWidth="1"/>
    <col min="2820" max="2820" width="7.140625" style="242" customWidth="1"/>
    <col min="2821" max="2825" width="0" style="242" hidden="1" customWidth="1"/>
    <col min="2826" max="2832" width="7.140625" style="242" customWidth="1"/>
    <col min="2833" max="3072" width="9.140625" style="242"/>
    <col min="3073" max="3073" width="10" style="242" customWidth="1"/>
    <col min="3074" max="3074" width="3.85546875" style="242" customWidth="1"/>
    <col min="3075" max="3075" width="4.5703125" style="242" customWidth="1"/>
    <col min="3076" max="3076" width="7.140625" style="242" customWidth="1"/>
    <col min="3077" max="3081" width="0" style="242" hidden="1" customWidth="1"/>
    <col min="3082" max="3088" width="7.140625" style="242" customWidth="1"/>
    <col min="3089" max="3328" width="9.140625" style="242"/>
    <col min="3329" max="3329" width="10" style="242" customWidth="1"/>
    <col min="3330" max="3330" width="3.85546875" style="242" customWidth="1"/>
    <col min="3331" max="3331" width="4.5703125" style="242" customWidth="1"/>
    <col min="3332" max="3332" width="7.140625" style="242" customWidth="1"/>
    <col min="3333" max="3337" width="0" style="242" hidden="1" customWidth="1"/>
    <col min="3338" max="3344" width="7.140625" style="242" customWidth="1"/>
    <col min="3345" max="3584" width="9.140625" style="242"/>
    <col min="3585" max="3585" width="10" style="242" customWidth="1"/>
    <col min="3586" max="3586" width="3.85546875" style="242" customWidth="1"/>
    <col min="3587" max="3587" width="4.5703125" style="242" customWidth="1"/>
    <col min="3588" max="3588" width="7.140625" style="242" customWidth="1"/>
    <col min="3589" max="3593" width="0" style="242" hidden="1" customWidth="1"/>
    <col min="3594" max="3600" width="7.140625" style="242" customWidth="1"/>
    <col min="3601" max="3840" width="9.140625" style="242"/>
    <col min="3841" max="3841" width="10" style="242" customWidth="1"/>
    <col min="3842" max="3842" width="3.85546875" style="242" customWidth="1"/>
    <col min="3843" max="3843" width="4.5703125" style="242" customWidth="1"/>
    <col min="3844" max="3844" width="7.140625" style="242" customWidth="1"/>
    <col min="3845" max="3849" width="0" style="242" hidden="1" customWidth="1"/>
    <col min="3850" max="3856" width="7.140625" style="242" customWidth="1"/>
    <col min="3857" max="4096" width="9.140625" style="242"/>
    <col min="4097" max="4097" width="10" style="242" customWidth="1"/>
    <col min="4098" max="4098" width="3.85546875" style="242" customWidth="1"/>
    <col min="4099" max="4099" width="4.5703125" style="242" customWidth="1"/>
    <col min="4100" max="4100" width="7.140625" style="242" customWidth="1"/>
    <col min="4101" max="4105" width="0" style="242" hidden="1" customWidth="1"/>
    <col min="4106" max="4112" width="7.140625" style="242" customWidth="1"/>
    <col min="4113" max="4352" width="9.140625" style="242"/>
    <col min="4353" max="4353" width="10" style="242" customWidth="1"/>
    <col min="4354" max="4354" width="3.85546875" style="242" customWidth="1"/>
    <col min="4355" max="4355" width="4.5703125" style="242" customWidth="1"/>
    <col min="4356" max="4356" width="7.140625" style="242" customWidth="1"/>
    <col min="4357" max="4361" width="0" style="242" hidden="1" customWidth="1"/>
    <col min="4362" max="4368" width="7.140625" style="242" customWidth="1"/>
    <col min="4369" max="4608" width="9.140625" style="242"/>
    <col min="4609" max="4609" width="10" style="242" customWidth="1"/>
    <col min="4610" max="4610" width="3.85546875" style="242" customWidth="1"/>
    <col min="4611" max="4611" width="4.5703125" style="242" customWidth="1"/>
    <col min="4612" max="4612" width="7.140625" style="242" customWidth="1"/>
    <col min="4613" max="4617" width="0" style="242" hidden="1" customWidth="1"/>
    <col min="4618" max="4624" width="7.140625" style="242" customWidth="1"/>
    <col min="4625" max="4864" width="9.140625" style="242"/>
    <col min="4865" max="4865" width="10" style="242" customWidth="1"/>
    <col min="4866" max="4866" width="3.85546875" style="242" customWidth="1"/>
    <col min="4867" max="4867" width="4.5703125" style="242" customWidth="1"/>
    <col min="4868" max="4868" width="7.140625" style="242" customWidth="1"/>
    <col min="4869" max="4873" width="0" style="242" hidden="1" customWidth="1"/>
    <col min="4874" max="4880" width="7.140625" style="242" customWidth="1"/>
    <col min="4881" max="5120" width="9.140625" style="242"/>
    <col min="5121" max="5121" width="10" style="242" customWidth="1"/>
    <col min="5122" max="5122" width="3.85546875" style="242" customWidth="1"/>
    <col min="5123" max="5123" width="4.5703125" style="242" customWidth="1"/>
    <col min="5124" max="5124" width="7.140625" style="242" customWidth="1"/>
    <col min="5125" max="5129" width="0" style="242" hidden="1" customWidth="1"/>
    <col min="5130" max="5136" width="7.140625" style="242" customWidth="1"/>
    <col min="5137" max="5376" width="9.140625" style="242"/>
    <col min="5377" max="5377" width="10" style="242" customWidth="1"/>
    <col min="5378" max="5378" width="3.85546875" style="242" customWidth="1"/>
    <col min="5379" max="5379" width="4.5703125" style="242" customWidth="1"/>
    <col min="5380" max="5380" width="7.140625" style="242" customWidth="1"/>
    <col min="5381" max="5385" width="0" style="242" hidden="1" customWidth="1"/>
    <col min="5386" max="5392" width="7.140625" style="242" customWidth="1"/>
    <col min="5393" max="5632" width="9.140625" style="242"/>
    <col min="5633" max="5633" width="10" style="242" customWidth="1"/>
    <col min="5634" max="5634" width="3.85546875" style="242" customWidth="1"/>
    <col min="5635" max="5635" width="4.5703125" style="242" customWidth="1"/>
    <col min="5636" max="5636" width="7.140625" style="242" customWidth="1"/>
    <col min="5637" max="5641" width="0" style="242" hidden="1" customWidth="1"/>
    <col min="5642" max="5648" width="7.140625" style="242" customWidth="1"/>
    <col min="5649" max="5888" width="9.140625" style="242"/>
    <col min="5889" max="5889" width="10" style="242" customWidth="1"/>
    <col min="5890" max="5890" width="3.85546875" style="242" customWidth="1"/>
    <col min="5891" max="5891" width="4.5703125" style="242" customWidth="1"/>
    <col min="5892" max="5892" width="7.140625" style="242" customWidth="1"/>
    <col min="5893" max="5897" width="0" style="242" hidden="1" customWidth="1"/>
    <col min="5898" max="5904" width="7.140625" style="242" customWidth="1"/>
    <col min="5905" max="6144" width="9.140625" style="242"/>
    <col min="6145" max="6145" width="10" style="242" customWidth="1"/>
    <col min="6146" max="6146" width="3.85546875" style="242" customWidth="1"/>
    <col min="6147" max="6147" width="4.5703125" style="242" customWidth="1"/>
    <col min="6148" max="6148" width="7.140625" style="242" customWidth="1"/>
    <col min="6149" max="6153" width="0" style="242" hidden="1" customWidth="1"/>
    <col min="6154" max="6160" width="7.140625" style="242" customWidth="1"/>
    <col min="6161" max="6400" width="9.140625" style="242"/>
    <col min="6401" max="6401" width="10" style="242" customWidth="1"/>
    <col min="6402" max="6402" width="3.85546875" style="242" customWidth="1"/>
    <col min="6403" max="6403" width="4.5703125" style="242" customWidth="1"/>
    <col min="6404" max="6404" width="7.140625" style="242" customWidth="1"/>
    <col min="6405" max="6409" width="0" style="242" hidden="1" customWidth="1"/>
    <col min="6410" max="6416" width="7.140625" style="242" customWidth="1"/>
    <col min="6417" max="6656" width="9.140625" style="242"/>
    <col min="6657" max="6657" width="10" style="242" customWidth="1"/>
    <col min="6658" max="6658" width="3.85546875" style="242" customWidth="1"/>
    <col min="6659" max="6659" width="4.5703125" style="242" customWidth="1"/>
    <col min="6660" max="6660" width="7.140625" style="242" customWidth="1"/>
    <col min="6661" max="6665" width="0" style="242" hidden="1" customWidth="1"/>
    <col min="6666" max="6672" width="7.140625" style="242" customWidth="1"/>
    <col min="6673" max="6912" width="9.140625" style="242"/>
    <col min="6913" max="6913" width="10" style="242" customWidth="1"/>
    <col min="6914" max="6914" width="3.85546875" style="242" customWidth="1"/>
    <col min="6915" max="6915" width="4.5703125" style="242" customWidth="1"/>
    <col min="6916" max="6916" width="7.140625" style="242" customWidth="1"/>
    <col min="6917" max="6921" width="0" style="242" hidden="1" customWidth="1"/>
    <col min="6922" max="6928" width="7.140625" style="242" customWidth="1"/>
    <col min="6929" max="7168" width="9.140625" style="242"/>
    <col min="7169" max="7169" width="10" style="242" customWidth="1"/>
    <col min="7170" max="7170" width="3.85546875" style="242" customWidth="1"/>
    <col min="7171" max="7171" width="4.5703125" style="242" customWidth="1"/>
    <col min="7172" max="7172" width="7.140625" style="242" customWidth="1"/>
    <col min="7173" max="7177" width="0" style="242" hidden="1" customWidth="1"/>
    <col min="7178" max="7184" width="7.140625" style="242" customWidth="1"/>
    <col min="7185" max="7424" width="9.140625" style="242"/>
    <col min="7425" max="7425" width="10" style="242" customWidth="1"/>
    <col min="7426" max="7426" width="3.85546875" style="242" customWidth="1"/>
    <col min="7427" max="7427" width="4.5703125" style="242" customWidth="1"/>
    <col min="7428" max="7428" width="7.140625" style="242" customWidth="1"/>
    <col min="7429" max="7433" width="0" style="242" hidden="1" customWidth="1"/>
    <col min="7434" max="7440" width="7.140625" style="242" customWidth="1"/>
    <col min="7441" max="7680" width="9.140625" style="242"/>
    <col min="7681" max="7681" width="10" style="242" customWidth="1"/>
    <col min="7682" max="7682" width="3.85546875" style="242" customWidth="1"/>
    <col min="7683" max="7683" width="4.5703125" style="242" customWidth="1"/>
    <col min="7684" max="7684" width="7.140625" style="242" customWidth="1"/>
    <col min="7685" max="7689" width="0" style="242" hidden="1" customWidth="1"/>
    <col min="7690" max="7696" width="7.140625" style="242" customWidth="1"/>
    <col min="7697" max="7936" width="9.140625" style="242"/>
    <col min="7937" max="7937" width="10" style="242" customWidth="1"/>
    <col min="7938" max="7938" width="3.85546875" style="242" customWidth="1"/>
    <col min="7939" max="7939" width="4.5703125" style="242" customWidth="1"/>
    <col min="7940" max="7940" width="7.140625" style="242" customWidth="1"/>
    <col min="7941" max="7945" width="0" style="242" hidden="1" customWidth="1"/>
    <col min="7946" max="7952" width="7.140625" style="242" customWidth="1"/>
    <col min="7953" max="8192" width="9.140625" style="242"/>
    <col min="8193" max="8193" width="10" style="242" customWidth="1"/>
    <col min="8194" max="8194" width="3.85546875" style="242" customWidth="1"/>
    <col min="8195" max="8195" width="4.5703125" style="242" customWidth="1"/>
    <col min="8196" max="8196" width="7.140625" style="242" customWidth="1"/>
    <col min="8197" max="8201" width="0" style="242" hidden="1" customWidth="1"/>
    <col min="8202" max="8208" width="7.140625" style="242" customWidth="1"/>
    <col min="8209" max="8448" width="9.140625" style="242"/>
    <col min="8449" max="8449" width="10" style="242" customWidth="1"/>
    <col min="8450" max="8450" width="3.85546875" style="242" customWidth="1"/>
    <col min="8451" max="8451" width="4.5703125" style="242" customWidth="1"/>
    <col min="8452" max="8452" width="7.140625" style="242" customWidth="1"/>
    <col min="8453" max="8457" width="0" style="242" hidden="1" customWidth="1"/>
    <col min="8458" max="8464" width="7.140625" style="242" customWidth="1"/>
    <col min="8465" max="8704" width="9.140625" style="242"/>
    <col min="8705" max="8705" width="10" style="242" customWidth="1"/>
    <col min="8706" max="8706" width="3.85546875" style="242" customWidth="1"/>
    <col min="8707" max="8707" width="4.5703125" style="242" customWidth="1"/>
    <col min="8708" max="8708" width="7.140625" style="242" customWidth="1"/>
    <col min="8709" max="8713" width="0" style="242" hidden="1" customWidth="1"/>
    <col min="8714" max="8720" width="7.140625" style="242" customWidth="1"/>
    <col min="8721" max="8960" width="9.140625" style="242"/>
    <col min="8961" max="8961" width="10" style="242" customWidth="1"/>
    <col min="8962" max="8962" width="3.85546875" style="242" customWidth="1"/>
    <col min="8963" max="8963" width="4.5703125" style="242" customWidth="1"/>
    <col min="8964" max="8964" width="7.140625" style="242" customWidth="1"/>
    <col min="8965" max="8969" width="0" style="242" hidden="1" customWidth="1"/>
    <col min="8970" max="8976" width="7.140625" style="242" customWidth="1"/>
    <col min="8977" max="9216" width="9.140625" style="242"/>
    <col min="9217" max="9217" width="10" style="242" customWidth="1"/>
    <col min="9218" max="9218" width="3.85546875" style="242" customWidth="1"/>
    <col min="9219" max="9219" width="4.5703125" style="242" customWidth="1"/>
    <col min="9220" max="9220" width="7.140625" style="242" customWidth="1"/>
    <col min="9221" max="9225" width="0" style="242" hidden="1" customWidth="1"/>
    <col min="9226" max="9232" width="7.140625" style="242" customWidth="1"/>
    <col min="9233" max="9472" width="9.140625" style="242"/>
    <col min="9473" max="9473" width="10" style="242" customWidth="1"/>
    <col min="9474" max="9474" width="3.85546875" style="242" customWidth="1"/>
    <col min="9475" max="9475" width="4.5703125" style="242" customWidth="1"/>
    <col min="9476" max="9476" width="7.140625" style="242" customWidth="1"/>
    <col min="9477" max="9481" width="0" style="242" hidden="1" customWidth="1"/>
    <col min="9482" max="9488" width="7.140625" style="242" customWidth="1"/>
    <col min="9489" max="9728" width="9.140625" style="242"/>
    <col min="9729" max="9729" width="10" style="242" customWidth="1"/>
    <col min="9730" max="9730" width="3.85546875" style="242" customWidth="1"/>
    <col min="9731" max="9731" width="4.5703125" style="242" customWidth="1"/>
    <col min="9732" max="9732" width="7.140625" style="242" customWidth="1"/>
    <col min="9733" max="9737" width="0" style="242" hidden="1" customWidth="1"/>
    <col min="9738" max="9744" width="7.140625" style="242" customWidth="1"/>
    <col min="9745" max="9984" width="9.140625" style="242"/>
    <col min="9985" max="9985" width="10" style="242" customWidth="1"/>
    <col min="9986" max="9986" width="3.85546875" style="242" customWidth="1"/>
    <col min="9987" max="9987" width="4.5703125" style="242" customWidth="1"/>
    <col min="9988" max="9988" width="7.140625" style="242" customWidth="1"/>
    <col min="9989" max="9993" width="0" style="242" hidden="1" customWidth="1"/>
    <col min="9994" max="10000" width="7.140625" style="242" customWidth="1"/>
    <col min="10001" max="10240" width="9.140625" style="242"/>
    <col min="10241" max="10241" width="10" style="242" customWidth="1"/>
    <col min="10242" max="10242" width="3.85546875" style="242" customWidth="1"/>
    <col min="10243" max="10243" width="4.5703125" style="242" customWidth="1"/>
    <col min="10244" max="10244" width="7.140625" style="242" customWidth="1"/>
    <col min="10245" max="10249" width="0" style="242" hidden="1" customWidth="1"/>
    <col min="10250" max="10256" width="7.140625" style="242" customWidth="1"/>
    <col min="10257" max="10496" width="9.140625" style="242"/>
    <col min="10497" max="10497" width="10" style="242" customWidth="1"/>
    <col min="10498" max="10498" width="3.85546875" style="242" customWidth="1"/>
    <col min="10499" max="10499" width="4.5703125" style="242" customWidth="1"/>
    <col min="10500" max="10500" width="7.140625" style="242" customWidth="1"/>
    <col min="10501" max="10505" width="0" style="242" hidden="1" customWidth="1"/>
    <col min="10506" max="10512" width="7.140625" style="242" customWidth="1"/>
    <col min="10513" max="10752" width="9.140625" style="242"/>
    <col min="10753" max="10753" width="10" style="242" customWidth="1"/>
    <col min="10754" max="10754" width="3.85546875" style="242" customWidth="1"/>
    <col min="10755" max="10755" width="4.5703125" style="242" customWidth="1"/>
    <col min="10756" max="10756" width="7.140625" style="242" customWidth="1"/>
    <col min="10757" max="10761" width="0" style="242" hidden="1" customWidth="1"/>
    <col min="10762" max="10768" width="7.140625" style="242" customWidth="1"/>
    <col min="10769" max="11008" width="9.140625" style="242"/>
    <col min="11009" max="11009" width="10" style="242" customWidth="1"/>
    <col min="11010" max="11010" width="3.85546875" style="242" customWidth="1"/>
    <col min="11011" max="11011" width="4.5703125" style="242" customWidth="1"/>
    <col min="11012" max="11012" width="7.140625" style="242" customWidth="1"/>
    <col min="11013" max="11017" width="0" style="242" hidden="1" customWidth="1"/>
    <col min="11018" max="11024" width="7.140625" style="242" customWidth="1"/>
    <col min="11025" max="11264" width="9.140625" style="242"/>
    <col min="11265" max="11265" width="10" style="242" customWidth="1"/>
    <col min="11266" max="11266" width="3.85546875" style="242" customWidth="1"/>
    <col min="11267" max="11267" width="4.5703125" style="242" customWidth="1"/>
    <col min="11268" max="11268" width="7.140625" style="242" customWidth="1"/>
    <col min="11269" max="11273" width="0" style="242" hidden="1" customWidth="1"/>
    <col min="11274" max="11280" width="7.140625" style="242" customWidth="1"/>
    <col min="11281" max="11520" width="9.140625" style="242"/>
    <col min="11521" max="11521" width="10" style="242" customWidth="1"/>
    <col min="11522" max="11522" width="3.85546875" style="242" customWidth="1"/>
    <col min="11523" max="11523" width="4.5703125" style="242" customWidth="1"/>
    <col min="11524" max="11524" width="7.140625" style="242" customWidth="1"/>
    <col min="11525" max="11529" width="0" style="242" hidden="1" customWidth="1"/>
    <col min="11530" max="11536" width="7.140625" style="242" customWidth="1"/>
    <col min="11537" max="11776" width="9.140625" style="242"/>
    <col min="11777" max="11777" width="10" style="242" customWidth="1"/>
    <col min="11778" max="11778" width="3.85546875" style="242" customWidth="1"/>
    <col min="11779" max="11779" width="4.5703125" style="242" customWidth="1"/>
    <col min="11780" max="11780" width="7.140625" style="242" customWidth="1"/>
    <col min="11781" max="11785" width="0" style="242" hidden="1" customWidth="1"/>
    <col min="11786" max="11792" width="7.140625" style="242" customWidth="1"/>
    <col min="11793" max="12032" width="9.140625" style="242"/>
    <col min="12033" max="12033" width="10" style="242" customWidth="1"/>
    <col min="12034" max="12034" width="3.85546875" style="242" customWidth="1"/>
    <col min="12035" max="12035" width="4.5703125" style="242" customWidth="1"/>
    <col min="12036" max="12036" width="7.140625" style="242" customWidth="1"/>
    <col min="12037" max="12041" width="0" style="242" hidden="1" customWidth="1"/>
    <col min="12042" max="12048" width="7.140625" style="242" customWidth="1"/>
    <col min="12049" max="12288" width="9.140625" style="242"/>
    <col min="12289" max="12289" width="10" style="242" customWidth="1"/>
    <col min="12290" max="12290" width="3.85546875" style="242" customWidth="1"/>
    <col min="12291" max="12291" width="4.5703125" style="242" customWidth="1"/>
    <col min="12292" max="12292" width="7.140625" style="242" customWidth="1"/>
    <col min="12293" max="12297" width="0" style="242" hidden="1" customWidth="1"/>
    <col min="12298" max="12304" width="7.140625" style="242" customWidth="1"/>
    <col min="12305" max="12544" width="9.140625" style="242"/>
    <col min="12545" max="12545" width="10" style="242" customWidth="1"/>
    <col min="12546" max="12546" width="3.85546875" style="242" customWidth="1"/>
    <col min="12547" max="12547" width="4.5703125" style="242" customWidth="1"/>
    <col min="12548" max="12548" width="7.140625" style="242" customWidth="1"/>
    <col min="12549" max="12553" width="0" style="242" hidden="1" customWidth="1"/>
    <col min="12554" max="12560" width="7.140625" style="242" customWidth="1"/>
    <col min="12561" max="12800" width="9.140625" style="242"/>
    <col min="12801" max="12801" width="10" style="242" customWidth="1"/>
    <col min="12802" max="12802" width="3.85546875" style="242" customWidth="1"/>
    <col min="12803" max="12803" width="4.5703125" style="242" customWidth="1"/>
    <col min="12804" max="12804" width="7.140625" style="242" customWidth="1"/>
    <col min="12805" max="12809" width="0" style="242" hidden="1" customWidth="1"/>
    <col min="12810" max="12816" width="7.140625" style="242" customWidth="1"/>
    <col min="12817" max="13056" width="9.140625" style="242"/>
    <col min="13057" max="13057" width="10" style="242" customWidth="1"/>
    <col min="13058" max="13058" width="3.85546875" style="242" customWidth="1"/>
    <col min="13059" max="13059" width="4.5703125" style="242" customWidth="1"/>
    <col min="13060" max="13060" width="7.140625" style="242" customWidth="1"/>
    <col min="13061" max="13065" width="0" style="242" hidden="1" customWidth="1"/>
    <col min="13066" max="13072" width="7.140625" style="242" customWidth="1"/>
    <col min="13073" max="13312" width="9.140625" style="242"/>
    <col min="13313" max="13313" width="10" style="242" customWidth="1"/>
    <col min="13314" max="13314" width="3.85546875" style="242" customWidth="1"/>
    <col min="13315" max="13315" width="4.5703125" style="242" customWidth="1"/>
    <col min="13316" max="13316" width="7.140625" style="242" customWidth="1"/>
    <col min="13317" max="13321" width="0" style="242" hidden="1" customWidth="1"/>
    <col min="13322" max="13328" width="7.140625" style="242" customWidth="1"/>
    <col min="13329" max="13568" width="9.140625" style="242"/>
    <col min="13569" max="13569" width="10" style="242" customWidth="1"/>
    <col min="13570" max="13570" width="3.85546875" style="242" customWidth="1"/>
    <col min="13571" max="13571" width="4.5703125" style="242" customWidth="1"/>
    <col min="13572" max="13572" width="7.140625" style="242" customWidth="1"/>
    <col min="13573" max="13577" width="0" style="242" hidden="1" customWidth="1"/>
    <col min="13578" max="13584" width="7.140625" style="242" customWidth="1"/>
    <col min="13585" max="13824" width="9.140625" style="242"/>
    <col min="13825" max="13825" width="10" style="242" customWidth="1"/>
    <col min="13826" max="13826" width="3.85546875" style="242" customWidth="1"/>
    <col min="13827" max="13827" width="4.5703125" style="242" customWidth="1"/>
    <col min="13828" max="13828" width="7.140625" style="242" customWidth="1"/>
    <col min="13829" max="13833" width="0" style="242" hidden="1" customWidth="1"/>
    <col min="13834" max="13840" width="7.140625" style="242" customWidth="1"/>
    <col min="13841" max="14080" width="9.140625" style="242"/>
    <col min="14081" max="14081" width="10" style="242" customWidth="1"/>
    <col min="14082" max="14082" width="3.85546875" style="242" customWidth="1"/>
    <col min="14083" max="14083" width="4.5703125" style="242" customWidth="1"/>
    <col min="14084" max="14084" width="7.140625" style="242" customWidth="1"/>
    <col min="14085" max="14089" width="0" style="242" hidden="1" customWidth="1"/>
    <col min="14090" max="14096" width="7.140625" style="242" customWidth="1"/>
    <col min="14097" max="14336" width="9.140625" style="242"/>
    <col min="14337" max="14337" width="10" style="242" customWidth="1"/>
    <col min="14338" max="14338" width="3.85546875" style="242" customWidth="1"/>
    <col min="14339" max="14339" width="4.5703125" style="242" customWidth="1"/>
    <col min="14340" max="14340" width="7.140625" style="242" customWidth="1"/>
    <col min="14341" max="14345" width="0" style="242" hidden="1" customWidth="1"/>
    <col min="14346" max="14352" width="7.140625" style="242" customWidth="1"/>
    <col min="14353" max="14592" width="9.140625" style="242"/>
    <col min="14593" max="14593" width="10" style="242" customWidth="1"/>
    <col min="14594" max="14594" width="3.85546875" style="242" customWidth="1"/>
    <col min="14595" max="14595" width="4.5703125" style="242" customWidth="1"/>
    <col min="14596" max="14596" width="7.140625" style="242" customWidth="1"/>
    <col min="14597" max="14601" width="0" style="242" hidden="1" customWidth="1"/>
    <col min="14602" max="14608" width="7.140625" style="242" customWidth="1"/>
    <col min="14609" max="14848" width="9.140625" style="242"/>
    <col min="14849" max="14849" width="10" style="242" customWidth="1"/>
    <col min="14850" max="14850" width="3.85546875" style="242" customWidth="1"/>
    <col min="14851" max="14851" width="4.5703125" style="242" customWidth="1"/>
    <col min="14852" max="14852" width="7.140625" style="242" customWidth="1"/>
    <col min="14853" max="14857" width="0" style="242" hidden="1" customWidth="1"/>
    <col min="14858" max="14864" width="7.140625" style="242" customWidth="1"/>
    <col min="14865" max="15104" width="9.140625" style="242"/>
    <col min="15105" max="15105" width="10" style="242" customWidth="1"/>
    <col min="15106" max="15106" width="3.85546875" style="242" customWidth="1"/>
    <col min="15107" max="15107" width="4.5703125" style="242" customWidth="1"/>
    <col min="15108" max="15108" width="7.140625" style="242" customWidth="1"/>
    <col min="15109" max="15113" width="0" style="242" hidden="1" customWidth="1"/>
    <col min="15114" max="15120" width="7.140625" style="242" customWidth="1"/>
    <col min="15121" max="15360" width="9.140625" style="242"/>
    <col min="15361" max="15361" width="10" style="242" customWidth="1"/>
    <col min="15362" max="15362" width="3.85546875" style="242" customWidth="1"/>
    <col min="15363" max="15363" width="4.5703125" style="242" customWidth="1"/>
    <col min="15364" max="15364" width="7.140625" style="242" customWidth="1"/>
    <col min="15365" max="15369" width="0" style="242" hidden="1" customWidth="1"/>
    <col min="15370" max="15376" width="7.140625" style="242" customWidth="1"/>
    <col min="15377" max="15616" width="9.140625" style="242"/>
    <col min="15617" max="15617" width="10" style="242" customWidth="1"/>
    <col min="15618" max="15618" width="3.85546875" style="242" customWidth="1"/>
    <col min="15619" max="15619" width="4.5703125" style="242" customWidth="1"/>
    <col min="15620" max="15620" width="7.140625" style="242" customWidth="1"/>
    <col min="15621" max="15625" width="0" style="242" hidden="1" customWidth="1"/>
    <col min="15626" max="15632" width="7.140625" style="242" customWidth="1"/>
    <col min="15633" max="15872" width="9.140625" style="242"/>
    <col min="15873" max="15873" width="10" style="242" customWidth="1"/>
    <col min="15874" max="15874" width="3.85546875" style="242" customWidth="1"/>
    <col min="15875" max="15875" width="4.5703125" style="242" customWidth="1"/>
    <col min="15876" max="15876" width="7.140625" style="242" customWidth="1"/>
    <col min="15877" max="15881" width="0" style="242" hidden="1" customWidth="1"/>
    <col min="15882" max="15888" width="7.140625" style="242" customWidth="1"/>
    <col min="15889" max="16128" width="9.140625" style="242"/>
    <col min="16129" max="16129" width="10" style="242" customWidth="1"/>
    <col min="16130" max="16130" width="3.85546875" style="242" customWidth="1"/>
    <col min="16131" max="16131" width="4.5703125" style="242" customWidth="1"/>
    <col min="16132" max="16132" width="7.140625" style="242" customWidth="1"/>
    <col min="16133" max="16137" width="0" style="242" hidden="1" customWidth="1"/>
    <col min="16138" max="16144" width="7.140625" style="242" customWidth="1"/>
    <col min="16145" max="16384" width="9.140625" style="242"/>
  </cols>
  <sheetData>
    <row r="1" spans="1:16" ht="15.75" customHeight="1">
      <c r="A1" s="505" t="s">
        <v>328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1:16">
      <c r="A2" s="243"/>
      <c r="B2" s="243"/>
      <c r="C2" s="243"/>
      <c r="K2" s="244"/>
    </row>
    <row r="3" spans="1:16" ht="12.75" customHeight="1">
      <c r="A3" s="506"/>
      <c r="B3" s="506"/>
      <c r="C3" s="507" t="s">
        <v>329</v>
      </c>
      <c r="D3" s="508" t="s">
        <v>330</v>
      </c>
      <c r="E3" s="506" t="s">
        <v>331</v>
      </c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9"/>
    </row>
    <row r="4" spans="1:16" ht="26.25" customHeight="1">
      <c r="A4" s="506"/>
      <c r="B4" s="506"/>
      <c r="C4" s="507"/>
      <c r="D4" s="508"/>
      <c r="E4" s="245" t="s">
        <v>332</v>
      </c>
      <c r="F4" s="245" t="s">
        <v>333</v>
      </c>
      <c r="G4" s="245" t="s">
        <v>334</v>
      </c>
      <c r="H4" s="245" t="s">
        <v>335</v>
      </c>
      <c r="I4" s="245" t="s">
        <v>336</v>
      </c>
      <c r="J4" s="245" t="s">
        <v>337</v>
      </c>
      <c r="K4" s="245" t="s">
        <v>338</v>
      </c>
      <c r="L4" s="245" t="s">
        <v>339</v>
      </c>
      <c r="M4" s="245" t="s">
        <v>340</v>
      </c>
      <c r="N4" s="245" t="s">
        <v>341</v>
      </c>
      <c r="O4" s="245" t="s">
        <v>342</v>
      </c>
      <c r="P4" s="245" t="s">
        <v>343</v>
      </c>
    </row>
    <row r="5" spans="1:16" ht="14.25" customHeight="1">
      <c r="A5" s="246" t="s">
        <v>344</v>
      </c>
      <c r="B5" s="246"/>
      <c r="C5" s="246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</row>
    <row r="6" spans="1:16" ht="14.25" customHeight="1">
      <c r="A6" s="246" t="s">
        <v>345</v>
      </c>
      <c r="B6" s="246"/>
      <c r="C6" s="246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</row>
    <row r="7" spans="1:16" ht="14.25" customHeight="1">
      <c r="A7" s="501" t="s">
        <v>346</v>
      </c>
      <c r="B7" s="230" t="s">
        <v>347</v>
      </c>
      <c r="C7" s="230" t="s">
        <v>348</v>
      </c>
      <c r="D7" s="247">
        <v>1386.4583</v>
      </c>
      <c r="E7" s="247">
        <v>1257.6923000000002</v>
      </c>
      <c r="F7" s="247">
        <v>1257.6923000000002</v>
      </c>
      <c r="G7" s="247">
        <v>1374.1818000000001</v>
      </c>
      <c r="H7" s="247">
        <v>1374.1818000000001</v>
      </c>
      <c r="I7" s="247">
        <v>1374.1818000000001</v>
      </c>
      <c r="J7" s="247">
        <v>1394.8</v>
      </c>
      <c r="K7" s="247">
        <v>1394.8</v>
      </c>
      <c r="L7" s="247">
        <v>1440.8</v>
      </c>
      <c r="M7" s="247">
        <v>1438.7</v>
      </c>
      <c r="N7" s="247">
        <v>1421.5</v>
      </c>
      <c r="O7" s="247">
        <v>1457.7</v>
      </c>
      <c r="P7" s="247">
        <v>1375.961538</v>
      </c>
    </row>
    <row r="8" spans="1:16" ht="14.25" customHeight="1">
      <c r="A8" s="501"/>
      <c r="B8" s="230" t="s">
        <v>349</v>
      </c>
      <c r="C8" s="230" t="s">
        <v>348</v>
      </c>
      <c r="D8" s="247">
        <v>1139.5833</v>
      </c>
      <c r="E8" s="247">
        <v>1036.9231</v>
      </c>
      <c r="F8" s="247">
        <v>1036.9231</v>
      </c>
      <c r="G8" s="247">
        <v>1115</v>
      </c>
      <c r="H8" s="247">
        <v>1115</v>
      </c>
      <c r="I8" s="247">
        <v>1115</v>
      </c>
      <c r="J8" s="247">
        <v>1156.3</v>
      </c>
      <c r="K8" s="247">
        <v>1156.3</v>
      </c>
      <c r="L8" s="247">
        <v>1139.5999999999999</v>
      </c>
      <c r="M8" s="247">
        <v>1123.0999999999999</v>
      </c>
      <c r="N8" s="247">
        <v>1150.5999999999999</v>
      </c>
      <c r="O8" s="247">
        <v>1186.5</v>
      </c>
      <c r="P8" s="247">
        <v>1076.538462</v>
      </c>
    </row>
    <row r="9" spans="1:16" ht="14.25" customHeight="1">
      <c r="A9" s="501" t="s">
        <v>350</v>
      </c>
      <c r="B9" s="230" t="s">
        <v>347</v>
      </c>
      <c r="C9" s="230" t="s">
        <v>348</v>
      </c>
      <c r="D9" s="247">
        <v>817</v>
      </c>
      <c r="E9" s="247">
        <v>679.23080000000004</v>
      </c>
      <c r="F9" s="247">
        <v>679.23080000000004</v>
      </c>
      <c r="G9" s="247">
        <v>823.44</v>
      </c>
      <c r="H9" s="247">
        <v>823.44</v>
      </c>
      <c r="I9" s="247">
        <v>823.44</v>
      </c>
      <c r="J9" s="247">
        <v>817</v>
      </c>
      <c r="K9" s="247">
        <v>817</v>
      </c>
      <c r="L9" s="247">
        <v>791.7</v>
      </c>
      <c r="M9" s="247">
        <v>780.8</v>
      </c>
      <c r="N9" s="247">
        <v>809</v>
      </c>
      <c r="O9" s="247">
        <v>831.5</v>
      </c>
      <c r="P9" s="247">
        <v>807.69230799999991</v>
      </c>
    </row>
    <row r="10" spans="1:16" ht="14.25" customHeight="1">
      <c r="A10" s="501"/>
      <c r="B10" s="230" t="s">
        <v>349</v>
      </c>
      <c r="C10" s="230" t="s">
        <v>348</v>
      </c>
      <c r="D10" s="247">
        <v>790.90909999999997</v>
      </c>
      <c r="E10" s="247">
        <v>707.69230000000005</v>
      </c>
      <c r="F10" s="247">
        <v>707.69230000000005</v>
      </c>
      <c r="G10" s="247">
        <v>801.5</v>
      </c>
      <c r="H10" s="247">
        <v>801.5</v>
      </c>
      <c r="I10" s="247">
        <v>801.5</v>
      </c>
      <c r="J10" s="247">
        <v>790.9</v>
      </c>
      <c r="K10" s="247">
        <v>790.9</v>
      </c>
      <c r="L10" s="247">
        <v>772.7</v>
      </c>
      <c r="M10" s="247">
        <v>769.2</v>
      </c>
      <c r="N10" s="247">
        <v>789.5</v>
      </c>
      <c r="O10" s="247">
        <v>805.8</v>
      </c>
      <c r="P10" s="247">
        <v>788.84615399999996</v>
      </c>
    </row>
    <row r="11" spans="1:16" ht="14.25" customHeight="1">
      <c r="A11" s="238" t="s">
        <v>351</v>
      </c>
      <c r="B11" s="230"/>
      <c r="C11" s="230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6" ht="15" customHeight="1">
      <c r="A12" s="501" t="s">
        <v>346</v>
      </c>
      <c r="B12" s="230" t="s">
        <v>347</v>
      </c>
      <c r="C12" s="230" t="s">
        <v>348</v>
      </c>
      <c r="D12" s="247">
        <v>982.14290000000005</v>
      </c>
      <c r="E12" s="249">
        <v>888</v>
      </c>
      <c r="F12" s="249">
        <v>888</v>
      </c>
      <c r="G12" s="249">
        <v>996.15380000000005</v>
      </c>
      <c r="H12" s="249">
        <v>996.15380000000005</v>
      </c>
      <c r="I12" s="249">
        <v>996.15380000000005</v>
      </c>
      <c r="J12" s="247">
        <v>967.9</v>
      </c>
      <c r="K12" s="247">
        <v>967.9</v>
      </c>
      <c r="L12" s="247">
        <v>876.8</v>
      </c>
      <c r="M12" s="247">
        <v>923.3</v>
      </c>
      <c r="N12" s="247">
        <v>937.2</v>
      </c>
      <c r="O12" s="247">
        <v>919.6</v>
      </c>
      <c r="P12" s="247">
        <v>925</v>
      </c>
    </row>
    <row r="13" spans="1:16" ht="15" customHeight="1">
      <c r="A13" s="501"/>
      <c r="B13" s="230" t="s">
        <v>349</v>
      </c>
      <c r="C13" s="230" t="s">
        <v>348</v>
      </c>
      <c r="D13" s="247">
        <v>926.92309999999998</v>
      </c>
      <c r="E13" s="249">
        <v>811.5385</v>
      </c>
      <c r="F13" s="249">
        <v>811.5385</v>
      </c>
      <c r="G13" s="249">
        <v>958.33330000000001</v>
      </c>
      <c r="H13" s="249">
        <v>958.33330000000001</v>
      </c>
      <c r="I13" s="249">
        <v>958.33330000000001</v>
      </c>
      <c r="J13" s="247">
        <v>926.9</v>
      </c>
      <c r="K13" s="247">
        <v>926.9</v>
      </c>
      <c r="L13" s="247">
        <v>846.2</v>
      </c>
      <c r="M13" s="247">
        <v>896.2</v>
      </c>
      <c r="N13" s="247">
        <v>604.1</v>
      </c>
      <c r="O13" s="247">
        <v>891.1</v>
      </c>
      <c r="P13" s="247">
        <v>860.71428600000002</v>
      </c>
    </row>
    <row r="14" spans="1:16" ht="15" customHeight="1">
      <c r="A14" s="501" t="s">
        <v>350</v>
      </c>
      <c r="B14" s="230" t="s">
        <v>347</v>
      </c>
      <c r="C14" s="230" t="s">
        <v>348</v>
      </c>
      <c r="D14" s="247">
        <v>709.23080000000004</v>
      </c>
      <c r="E14" s="249">
        <v>596.15380000000005</v>
      </c>
      <c r="F14" s="249">
        <v>596.15380000000005</v>
      </c>
      <c r="G14" s="249">
        <v>758.16669999999999</v>
      </c>
      <c r="H14" s="249">
        <v>758.16669999999999</v>
      </c>
      <c r="I14" s="249">
        <v>758.16669999999999</v>
      </c>
      <c r="J14" s="247">
        <v>701.5</v>
      </c>
      <c r="K14" s="247">
        <v>701.5</v>
      </c>
      <c r="L14" s="247">
        <v>648.1</v>
      </c>
      <c r="M14" s="247">
        <v>665.4</v>
      </c>
      <c r="N14" s="247">
        <v>681.8</v>
      </c>
      <c r="O14" s="247">
        <v>673.6</v>
      </c>
      <c r="P14" s="247">
        <v>645</v>
      </c>
    </row>
    <row r="15" spans="1:16" ht="15" customHeight="1">
      <c r="A15" s="501"/>
      <c r="B15" s="230" t="s">
        <v>349</v>
      </c>
      <c r="C15" s="230" t="s">
        <v>348</v>
      </c>
      <c r="D15" s="247">
        <v>708.07690000000002</v>
      </c>
      <c r="E15" s="249">
        <v>573.07690000000002</v>
      </c>
      <c r="F15" s="249">
        <v>573.07690000000002</v>
      </c>
      <c r="G15" s="249">
        <v>775.72730000000001</v>
      </c>
      <c r="H15" s="249">
        <v>775.72730000000001</v>
      </c>
      <c r="I15" s="249">
        <v>775.72730000000001</v>
      </c>
      <c r="J15" s="247">
        <v>696.5</v>
      </c>
      <c r="K15" s="247">
        <v>696.5</v>
      </c>
      <c r="L15" s="247">
        <v>646.5</v>
      </c>
      <c r="M15" s="247">
        <v>648.29999999999995</v>
      </c>
      <c r="N15" s="247">
        <v>672.3</v>
      </c>
      <c r="O15" s="247">
        <v>665</v>
      </c>
      <c r="P15" s="247">
        <v>627.85714300000006</v>
      </c>
    </row>
    <row r="16" spans="1:16" ht="15.75" customHeight="1">
      <c r="A16" s="238" t="s">
        <v>352</v>
      </c>
      <c r="B16" s="230"/>
      <c r="C16" s="230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</row>
    <row r="17" spans="1:16" ht="21.75" customHeight="1">
      <c r="A17" s="501" t="s">
        <v>353</v>
      </c>
      <c r="B17" s="230" t="s">
        <v>347</v>
      </c>
      <c r="C17" s="230" t="s">
        <v>348</v>
      </c>
      <c r="D17" s="249">
        <v>1300</v>
      </c>
      <c r="E17" s="249">
        <v>1242.3076999999998</v>
      </c>
      <c r="F17" s="249">
        <v>1242.3076999999998</v>
      </c>
      <c r="G17" s="249">
        <v>1331.9167</v>
      </c>
      <c r="H17" s="249">
        <v>1331.9167</v>
      </c>
      <c r="I17" s="249">
        <v>1331.9167</v>
      </c>
      <c r="J17" s="249">
        <v>1300</v>
      </c>
      <c r="K17" s="249">
        <v>1300</v>
      </c>
      <c r="L17" s="249">
        <v>1200</v>
      </c>
      <c r="M17" s="249">
        <v>1270</v>
      </c>
      <c r="N17" s="249">
        <v>1283.8</v>
      </c>
      <c r="O17" s="249">
        <v>1346.1</v>
      </c>
      <c r="P17" s="249">
        <v>1296.4285709999999</v>
      </c>
    </row>
    <row r="18" spans="1:16" ht="18.75" customHeight="1">
      <c r="A18" s="501"/>
      <c r="B18" s="230" t="s">
        <v>349</v>
      </c>
      <c r="C18" s="230" t="s">
        <v>348</v>
      </c>
      <c r="D18" s="249">
        <v>1152.0999999999999</v>
      </c>
      <c r="E18" s="249">
        <v>1125</v>
      </c>
      <c r="F18" s="249">
        <v>1125</v>
      </c>
      <c r="G18" s="249">
        <v>1201.4545000000001</v>
      </c>
      <c r="H18" s="249">
        <v>1201.4545000000001</v>
      </c>
      <c r="I18" s="249">
        <v>1201.4545000000001</v>
      </c>
      <c r="J18" s="249">
        <v>1152.0999999999999</v>
      </c>
      <c r="K18" s="249">
        <v>1152.0999999999999</v>
      </c>
      <c r="L18" s="249">
        <v>1106.3</v>
      </c>
      <c r="M18" s="249">
        <v>1091.7</v>
      </c>
      <c r="N18" s="249">
        <v>1126.8</v>
      </c>
      <c r="O18" s="249">
        <v>1115.4000000000001</v>
      </c>
      <c r="P18" s="249">
        <v>1091.0714290000001</v>
      </c>
    </row>
    <row r="19" spans="1:16" ht="15.75" customHeight="1">
      <c r="A19" s="501" t="s">
        <v>350</v>
      </c>
      <c r="B19" s="230" t="s">
        <v>347</v>
      </c>
      <c r="C19" s="230" t="s">
        <v>348</v>
      </c>
      <c r="D19" s="249">
        <v>933.3</v>
      </c>
      <c r="E19" s="249">
        <v>792.30769999999995</v>
      </c>
      <c r="F19" s="249">
        <v>792.30769999999995</v>
      </c>
      <c r="G19" s="249">
        <v>937.8818</v>
      </c>
      <c r="H19" s="249">
        <v>937.8818</v>
      </c>
      <c r="I19" s="249">
        <v>937.8818</v>
      </c>
      <c r="J19" s="249">
        <v>933.3</v>
      </c>
      <c r="K19" s="249">
        <v>933.3</v>
      </c>
      <c r="L19" s="249">
        <v>895.8</v>
      </c>
      <c r="M19" s="249">
        <v>889.3</v>
      </c>
      <c r="N19" s="249">
        <v>916.5</v>
      </c>
      <c r="O19" s="249">
        <v>954.2</v>
      </c>
      <c r="P19" s="249">
        <v>913.07692299999997</v>
      </c>
    </row>
    <row r="20" spans="1:16" ht="15.75" customHeight="1">
      <c r="A20" s="501"/>
      <c r="B20" s="230" t="s">
        <v>349</v>
      </c>
      <c r="C20" s="230" t="s">
        <v>348</v>
      </c>
      <c r="D20" s="249">
        <v>830.8</v>
      </c>
      <c r="E20" s="249">
        <v>761.5385</v>
      </c>
      <c r="F20" s="249">
        <v>761.5385</v>
      </c>
      <c r="G20" s="249">
        <v>878.79090000000008</v>
      </c>
      <c r="H20" s="249">
        <v>878.79090000000008</v>
      </c>
      <c r="I20" s="249">
        <v>878.79090000000008</v>
      </c>
      <c r="J20" s="249">
        <v>830.8</v>
      </c>
      <c r="K20" s="249">
        <v>830.8</v>
      </c>
      <c r="L20" s="249">
        <v>836.5</v>
      </c>
      <c r="M20" s="249">
        <v>803.8</v>
      </c>
      <c r="N20" s="249">
        <v>825.3</v>
      </c>
      <c r="O20" s="249">
        <v>854.2</v>
      </c>
      <c r="P20" s="249">
        <v>815.38461499999994</v>
      </c>
    </row>
    <row r="21" spans="1:16" ht="15.75" customHeight="1">
      <c r="A21" s="501" t="s">
        <v>354</v>
      </c>
      <c r="B21" s="230" t="s">
        <v>347</v>
      </c>
      <c r="C21" s="230" t="s">
        <v>348</v>
      </c>
      <c r="D21" s="249">
        <v>212.33329999999998</v>
      </c>
      <c r="E21" s="249">
        <v>197.33329999999998</v>
      </c>
      <c r="F21" s="249">
        <v>197.33329999999998</v>
      </c>
      <c r="G21" s="249">
        <v>220.5333</v>
      </c>
      <c r="H21" s="249">
        <v>220.5333</v>
      </c>
      <c r="I21" s="249">
        <v>220.5333</v>
      </c>
      <c r="J21" s="249">
        <v>212.3</v>
      </c>
      <c r="K21" s="249">
        <v>212.3</v>
      </c>
      <c r="L21" s="249">
        <v>212.7</v>
      </c>
      <c r="M21" s="249">
        <v>198</v>
      </c>
      <c r="N21" s="249">
        <v>206</v>
      </c>
      <c r="O21" s="249">
        <v>194.3</v>
      </c>
      <c r="P21" s="249">
        <v>189.73214300000001</v>
      </c>
    </row>
    <row r="22" spans="1:16" ht="15.75" customHeight="1">
      <c r="A22" s="501"/>
      <c r="B22" s="230" t="s">
        <v>349</v>
      </c>
      <c r="C22" s="230" t="s">
        <v>348</v>
      </c>
      <c r="D22" s="249">
        <v>159.6429</v>
      </c>
      <c r="E22" s="249">
        <v>162</v>
      </c>
      <c r="F22" s="249">
        <v>162</v>
      </c>
      <c r="G22" s="249">
        <v>159.36150000000001</v>
      </c>
      <c r="H22" s="249">
        <v>159.36150000000001</v>
      </c>
      <c r="I22" s="249">
        <v>159.36150000000001</v>
      </c>
      <c r="J22" s="249">
        <v>159.6</v>
      </c>
      <c r="K22" s="249">
        <v>159.6</v>
      </c>
      <c r="L22" s="249">
        <v>152.80000000000001</v>
      </c>
      <c r="M22" s="249">
        <v>146</v>
      </c>
      <c r="N22" s="249">
        <v>151.80000000000001</v>
      </c>
      <c r="O22" s="249">
        <v>137.5</v>
      </c>
      <c r="P22" s="249">
        <v>134.64285699999999</v>
      </c>
    </row>
    <row r="23" spans="1:16" ht="15.75" customHeight="1">
      <c r="A23" s="501" t="s">
        <v>355</v>
      </c>
      <c r="B23" s="230" t="s">
        <v>347</v>
      </c>
      <c r="C23" s="230" t="s">
        <v>348</v>
      </c>
      <c r="D23" s="249">
        <v>151.07139999999998</v>
      </c>
      <c r="E23" s="249">
        <v>141.33329999999998</v>
      </c>
      <c r="F23" s="249">
        <v>141.33329999999998</v>
      </c>
      <c r="G23" s="249">
        <v>160.41670000000002</v>
      </c>
      <c r="H23" s="249">
        <v>160.41670000000002</v>
      </c>
      <c r="I23" s="249">
        <v>160.41670000000002</v>
      </c>
      <c r="J23" s="249">
        <v>151.1</v>
      </c>
      <c r="K23" s="249">
        <v>151.1</v>
      </c>
      <c r="L23" s="249">
        <v>151.30000000000001</v>
      </c>
      <c r="M23" s="249">
        <v>140.30000000000001</v>
      </c>
      <c r="N23" s="249">
        <v>114.1</v>
      </c>
      <c r="O23" s="249">
        <v>131</v>
      </c>
      <c r="P23" s="249">
        <v>126.666667</v>
      </c>
    </row>
    <row r="24" spans="1:16" ht="15.75" customHeight="1">
      <c r="A24" s="501"/>
      <c r="B24" s="230" t="s">
        <v>349</v>
      </c>
      <c r="C24" s="230" t="s">
        <v>348</v>
      </c>
      <c r="D24" s="249">
        <v>108.54169999999999</v>
      </c>
      <c r="E24" s="249">
        <v>105.33330000000001</v>
      </c>
      <c r="F24" s="249">
        <v>105.33330000000001</v>
      </c>
      <c r="G24" s="249">
        <v>116.66669999999999</v>
      </c>
      <c r="H24" s="249">
        <v>116.66669999999999</v>
      </c>
      <c r="I24" s="249">
        <v>116.66669999999999</v>
      </c>
      <c r="J24" s="249">
        <v>108.5</v>
      </c>
      <c r="K24" s="249">
        <v>108.5</v>
      </c>
      <c r="L24" s="249">
        <v>114.6</v>
      </c>
      <c r="M24" s="249">
        <v>102.5</v>
      </c>
      <c r="N24" s="249">
        <v>112.6</v>
      </c>
      <c r="O24" s="249">
        <v>93</v>
      </c>
      <c r="P24" s="249">
        <v>93</v>
      </c>
    </row>
    <row r="25" spans="1:16" ht="15.75" customHeight="1">
      <c r="A25" s="246" t="s">
        <v>356</v>
      </c>
      <c r="B25" s="250"/>
      <c r="C25" s="250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</row>
    <row r="26" spans="1:16" ht="15.75" customHeight="1">
      <c r="A26" s="504" t="s">
        <v>357</v>
      </c>
      <c r="B26" s="504"/>
      <c r="C26" s="230" t="s">
        <v>358</v>
      </c>
      <c r="D26" s="252" t="s">
        <v>359</v>
      </c>
      <c r="E26" s="252" t="s">
        <v>359</v>
      </c>
      <c r="F26" s="252" t="s">
        <v>359</v>
      </c>
      <c r="G26" s="252" t="s">
        <v>359</v>
      </c>
      <c r="H26" s="252" t="s">
        <v>359</v>
      </c>
      <c r="I26" s="252" t="s">
        <v>359</v>
      </c>
      <c r="J26" s="252" t="s">
        <v>359</v>
      </c>
      <c r="K26" s="252" t="s">
        <v>359</v>
      </c>
      <c r="L26" s="252" t="s">
        <v>359</v>
      </c>
      <c r="M26" s="252" t="s">
        <v>359</v>
      </c>
      <c r="N26" s="252" t="s">
        <v>359</v>
      </c>
      <c r="O26" s="252" t="s">
        <v>359</v>
      </c>
      <c r="P26" s="252" t="s">
        <v>359</v>
      </c>
    </row>
    <row r="27" spans="1:16" ht="16.5" customHeight="1">
      <c r="A27" s="504" t="s">
        <v>360</v>
      </c>
      <c r="B27" s="504"/>
      <c r="C27" s="230" t="s">
        <v>358</v>
      </c>
      <c r="D27" s="253" t="s">
        <v>359</v>
      </c>
      <c r="E27" s="253">
        <v>55.3</v>
      </c>
      <c r="F27" s="253">
        <v>58.7</v>
      </c>
      <c r="G27" s="253">
        <v>85</v>
      </c>
      <c r="H27" s="253">
        <v>75</v>
      </c>
      <c r="I27" s="253">
        <v>65</v>
      </c>
      <c r="J27" s="253" t="s">
        <v>359</v>
      </c>
      <c r="K27" s="253">
        <v>75</v>
      </c>
      <c r="L27" s="253">
        <v>52.8</v>
      </c>
      <c r="M27" s="253">
        <v>49.3</v>
      </c>
      <c r="N27" s="253">
        <v>49.3</v>
      </c>
      <c r="O27" s="253">
        <v>49</v>
      </c>
      <c r="P27" s="253" t="s">
        <v>359</v>
      </c>
    </row>
    <row r="28" spans="1:16" ht="16.5" customHeight="1">
      <c r="A28" s="504" t="s">
        <v>361</v>
      </c>
      <c r="B28" s="504"/>
      <c r="C28" s="241" t="s">
        <v>362</v>
      </c>
      <c r="D28" s="253">
        <v>15</v>
      </c>
      <c r="E28" s="253">
        <v>17.3</v>
      </c>
      <c r="F28" s="253">
        <v>17.3</v>
      </c>
      <c r="G28" s="253">
        <v>16.3</v>
      </c>
      <c r="H28" s="253">
        <v>16.3</v>
      </c>
      <c r="I28" s="253">
        <v>18</v>
      </c>
      <c r="J28" s="253">
        <v>16.3</v>
      </c>
      <c r="K28" s="253">
        <v>16.3</v>
      </c>
      <c r="L28" s="253">
        <v>19</v>
      </c>
      <c r="M28" s="253">
        <v>20</v>
      </c>
      <c r="N28" s="253">
        <v>20</v>
      </c>
      <c r="O28" s="253">
        <v>19.3</v>
      </c>
      <c r="P28" s="253">
        <v>19</v>
      </c>
    </row>
    <row r="29" spans="1:16" ht="16.5" customHeight="1">
      <c r="A29" s="504" t="s">
        <v>363</v>
      </c>
      <c r="B29" s="504"/>
      <c r="C29" s="241" t="s">
        <v>362</v>
      </c>
      <c r="D29" s="253">
        <v>33</v>
      </c>
      <c r="E29" s="253">
        <v>30</v>
      </c>
      <c r="F29" s="253">
        <v>30</v>
      </c>
      <c r="G29" s="253">
        <v>25.7</v>
      </c>
      <c r="H29" s="253">
        <v>25.7</v>
      </c>
      <c r="I29" s="253">
        <v>25.7</v>
      </c>
      <c r="J29" s="253">
        <v>40</v>
      </c>
      <c r="K29" s="253">
        <v>40</v>
      </c>
      <c r="L29" s="253">
        <v>23.5</v>
      </c>
      <c r="M29" s="253">
        <v>24</v>
      </c>
      <c r="N29" s="253">
        <v>24</v>
      </c>
      <c r="O29" s="253">
        <v>25</v>
      </c>
      <c r="P29" s="253">
        <v>25</v>
      </c>
    </row>
    <row r="30" spans="1:16" ht="31.5" customHeight="1">
      <c r="A30" s="501" t="s">
        <v>364</v>
      </c>
      <c r="B30" s="501"/>
      <c r="C30" s="254" t="s">
        <v>362</v>
      </c>
      <c r="D30" s="253">
        <v>23.3</v>
      </c>
      <c r="E30" s="253">
        <v>26.6</v>
      </c>
      <c r="F30" s="253">
        <v>26</v>
      </c>
      <c r="G30" s="253">
        <v>25</v>
      </c>
      <c r="H30" s="253">
        <v>25</v>
      </c>
      <c r="I30" s="253">
        <v>25</v>
      </c>
      <c r="J30" s="253">
        <v>25</v>
      </c>
      <c r="K30" s="253">
        <v>25</v>
      </c>
      <c r="L30" s="253">
        <v>24.3</v>
      </c>
      <c r="M30" s="253">
        <v>22.3</v>
      </c>
      <c r="N30" s="253">
        <v>23</v>
      </c>
      <c r="O30" s="253">
        <v>23</v>
      </c>
      <c r="P30" s="253">
        <v>22.7</v>
      </c>
    </row>
    <row r="31" spans="1:16" ht="31.5" customHeight="1">
      <c r="A31" s="501" t="s">
        <v>365</v>
      </c>
      <c r="B31" s="501"/>
      <c r="C31" s="254" t="s">
        <v>362</v>
      </c>
      <c r="D31" s="253">
        <v>33.299999999999997</v>
      </c>
      <c r="E31" s="253">
        <v>27.6</v>
      </c>
      <c r="F31" s="253">
        <v>31.7</v>
      </c>
      <c r="G31" s="253">
        <v>30</v>
      </c>
      <c r="H31" s="253">
        <v>30</v>
      </c>
      <c r="I31" s="253">
        <v>30</v>
      </c>
      <c r="J31" s="253">
        <v>41.7</v>
      </c>
      <c r="K31" s="253">
        <v>41.7</v>
      </c>
      <c r="L31" s="253">
        <v>32</v>
      </c>
      <c r="M31" s="253">
        <v>30</v>
      </c>
      <c r="N31" s="253">
        <v>29.5</v>
      </c>
      <c r="O31" s="253">
        <v>29.3</v>
      </c>
      <c r="P31" s="253">
        <v>28.7</v>
      </c>
    </row>
    <row r="32" spans="1:16" ht="36.75" customHeight="1">
      <c r="A32" s="501" t="s">
        <v>366</v>
      </c>
      <c r="B32" s="501"/>
      <c r="C32" s="254" t="s">
        <v>362</v>
      </c>
      <c r="D32" s="253">
        <v>6.7</v>
      </c>
      <c r="E32" s="253">
        <v>10</v>
      </c>
      <c r="F32" s="253">
        <v>8</v>
      </c>
      <c r="G32" s="253">
        <v>5</v>
      </c>
      <c r="H32" s="253">
        <v>5</v>
      </c>
      <c r="I32" s="253">
        <v>5</v>
      </c>
      <c r="J32" s="253">
        <v>5</v>
      </c>
      <c r="K32" s="253">
        <v>5</v>
      </c>
      <c r="L32" s="253">
        <v>5.3</v>
      </c>
      <c r="M32" s="253">
        <v>1.5</v>
      </c>
      <c r="N32" s="253">
        <v>1</v>
      </c>
      <c r="O32" s="253">
        <v>1</v>
      </c>
      <c r="P32" s="253">
        <v>1</v>
      </c>
    </row>
    <row r="33" spans="1:16" ht="34.5" customHeight="1">
      <c r="A33" s="501" t="s">
        <v>367</v>
      </c>
      <c r="B33" s="501"/>
      <c r="C33" s="245" t="s">
        <v>362</v>
      </c>
      <c r="D33" s="253">
        <v>21.3</v>
      </c>
      <c r="E33" s="253">
        <v>30</v>
      </c>
      <c r="F33" s="253">
        <v>32</v>
      </c>
      <c r="G33" s="253">
        <v>31.3</v>
      </c>
      <c r="H33" s="253" t="s">
        <v>359</v>
      </c>
      <c r="I33" s="253" t="s">
        <v>359</v>
      </c>
      <c r="J33" s="253">
        <v>25</v>
      </c>
      <c r="K33" s="253">
        <v>25</v>
      </c>
      <c r="L33" s="253">
        <v>10</v>
      </c>
      <c r="M33" s="253" t="s">
        <v>359</v>
      </c>
      <c r="N33" s="253" t="s">
        <v>359</v>
      </c>
      <c r="O33" s="253" t="s">
        <v>359</v>
      </c>
      <c r="P33" s="253" t="s">
        <v>359</v>
      </c>
    </row>
    <row r="34" spans="1:16">
      <c r="C34" s="255"/>
      <c r="K34" s="244"/>
    </row>
    <row r="35" spans="1:16">
      <c r="C35" s="255"/>
      <c r="K35" s="244"/>
    </row>
    <row r="36" spans="1:16">
      <c r="A36" s="502"/>
      <c r="B36" s="503"/>
      <c r="C36" s="503"/>
      <c r="D36" s="503"/>
      <c r="E36" s="503"/>
      <c r="F36" s="503"/>
      <c r="G36" s="503"/>
      <c r="H36" s="503"/>
      <c r="I36" s="503"/>
      <c r="J36" s="503"/>
      <c r="K36" s="503"/>
    </row>
    <row r="37" spans="1:16">
      <c r="B37" s="243"/>
      <c r="K37" s="244"/>
    </row>
    <row r="38" spans="1:16">
      <c r="K38" s="244"/>
    </row>
    <row r="39" spans="1:16">
      <c r="K39" s="244"/>
    </row>
    <row r="40" spans="1:16">
      <c r="K40" s="244"/>
    </row>
    <row r="41" spans="1:16">
      <c r="K41" s="244"/>
    </row>
    <row r="42" spans="1:16">
      <c r="K42" s="244"/>
    </row>
  </sheetData>
  <mergeCells count="22">
    <mergeCell ref="A21:A22"/>
    <mergeCell ref="A1:N1"/>
    <mergeCell ref="A3:B4"/>
    <mergeCell ref="C3:C4"/>
    <mergeCell ref="D3:D4"/>
    <mergeCell ref="E3:P3"/>
    <mergeCell ref="A7:A8"/>
    <mergeCell ref="A9:A10"/>
    <mergeCell ref="A12:A13"/>
    <mergeCell ref="A14:A15"/>
    <mergeCell ref="A17:A18"/>
    <mergeCell ref="A19:A20"/>
    <mergeCell ref="A31:B31"/>
    <mergeCell ref="A32:B32"/>
    <mergeCell ref="A33:B33"/>
    <mergeCell ref="A36:K36"/>
    <mergeCell ref="A23:A24"/>
    <mergeCell ref="A26:B26"/>
    <mergeCell ref="A27:B27"/>
    <mergeCell ref="A28:B28"/>
    <mergeCell ref="A29:B29"/>
    <mergeCell ref="A30:B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S18" sqref="S18"/>
    </sheetView>
  </sheetViews>
  <sheetFormatPr defaultRowHeight="15"/>
  <cols>
    <col min="1" max="1" width="10" style="242" customWidth="1"/>
    <col min="2" max="2" width="3.85546875" style="242" customWidth="1"/>
    <col min="3" max="3" width="4.5703125" style="242" customWidth="1"/>
    <col min="4" max="4" width="7.140625" style="25" customWidth="1"/>
    <col min="5" max="9" width="0.28515625" style="25" hidden="1" customWidth="1"/>
    <col min="10" max="10" width="7.140625" style="25" customWidth="1"/>
    <col min="11" max="16" width="7.140625" style="242" customWidth="1"/>
    <col min="17" max="256" width="9.140625" style="242"/>
    <col min="257" max="257" width="10" style="242" customWidth="1"/>
    <col min="258" max="258" width="3.85546875" style="242" customWidth="1"/>
    <col min="259" max="259" width="4.5703125" style="242" customWidth="1"/>
    <col min="260" max="260" width="7.140625" style="242" customWidth="1"/>
    <col min="261" max="265" width="0" style="242" hidden="1" customWidth="1"/>
    <col min="266" max="272" width="7.140625" style="242" customWidth="1"/>
    <col min="273" max="512" width="9.140625" style="242"/>
    <col min="513" max="513" width="10" style="242" customWidth="1"/>
    <col min="514" max="514" width="3.85546875" style="242" customWidth="1"/>
    <col min="515" max="515" width="4.5703125" style="242" customWidth="1"/>
    <col min="516" max="516" width="7.140625" style="242" customWidth="1"/>
    <col min="517" max="521" width="0" style="242" hidden="1" customWidth="1"/>
    <col min="522" max="528" width="7.140625" style="242" customWidth="1"/>
    <col min="529" max="768" width="9.140625" style="242"/>
    <col min="769" max="769" width="10" style="242" customWidth="1"/>
    <col min="770" max="770" width="3.85546875" style="242" customWidth="1"/>
    <col min="771" max="771" width="4.5703125" style="242" customWidth="1"/>
    <col min="772" max="772" width="7.140625" style="242" customWidth="1"/>
    <col min="773" max="777" width="0" style="242" hidden="1" customWidth="1"/>
    <col min="778" max="784" width="7.140625" style="242" customWidth="1"/>
    <col min="785" max="1024" width="9.140625" style="242"/>
    <col min="1025" max="1025" width="10" style="242" customWidth="1"/>
    <col min="1026" max="1026" width="3.85546875" style="242" customWidth="1"/>
    <col min="1027" max="1027" width="4.5703125" style="242" customWidth="1"/>
    <col min="1028" max="1028" width="7.140625" style="242" customWidth="1"/>
    <col min="1029" max="1033" width="0" style="242" hidden="1" customWidth="1"/>
    <col min="1034" max="1040" width="7.140625" style="242" customWidth="1"/>
    <col min="1041" max="1280" width="9.140625" style="242"/>
    <col min="1281" max="1281" width="10" style="242" customWidth="1"/>
    <col min="1282" max="1282" width="3.85546875" style="242" customWidth="1"/>
    <col min="1283" max="1283" width="4.5703125" style="242" customWidth="1"/>
    <col min="1284" max="1284" width="7.140625" style="242" customWidth="1"/>
    <col min="1285" max="1289" width="0" style="242" hidden="1" customWidth="1"/>
    <col min="1290" max="1296" width="7.140625" style="242" customWidth="1"/>
    <col min="1297" max="1536" width="9.140625" style="242"/>
    <col min="1537" max="1537" width="10" style="242" customWidth="1"/>
    <col min="1538" max="1538" width="3.85546875" style="242" customWidth="1"/>
    <col min="1539" max="1539" width="4.5703125" style="242" customWidth="1"/>
    <col min="1540" max="1540" width="7.140625" style="242" customWidth="1"/>
    <col min="1541" max="1545" width="0" style="242" hidden="1" customWidth="1"/>
    <col min="1546" max="1552" width="7.140625" style="242" customWidth="1"/>
    <col min="1553" max="1792" width="9.140625" style="242"/>
    <col min="1793" max="1793" width="10" style="242" customWidth="1"/>
    <col min="1794" max="1794" width="3.85546875" style="242" customWidth="1"/>
    <col min="1795" max="1795" width="4.5703125" style="242" customWidth="1"/>
    <col min="1796" max="1796" width="7.140625" style="242" customWidth="1"/>
    <col min="1797" max="1801" width="0" style="242" hidden="1" customWidth="1"/>
    <col min="1802" max="1808" width="7.140625" style="242" customWidth="1"/>
    <col min="1809" max="2048" width="9.140625" style="242"/>
    <col min="2049" max="2049" width="10" style="242" customWidth="1"/>
    <col min="2050" max="2050" width="3.85546875" style="242" customWidth="1"/>
    <col min="2051" max="2051" width="4.5703125" style="242" customWidth="1"/>
    <col min="2052" max="2052" width="7.140625" style="242" customWidth="1"/>
    <col min="2053" max="2057" width="0" style="242" hidden="1" customWidth="1"/>
    <col min="2058" max="2064" width="7.140625" style="242" customWidth="1"/>
    <col min="2065" max="2304" width="9.140625" style="242"/>
    <col min="2305" max="2305" width="10" style="242" customWidth="1"/>
    <col min="2306" max="2306" width="3.85546875" style="242" customWidth="1"/>
    <col min="2307" max="2307" width="4.5703125" style="242" customWidth="1"/>
    <col min="2308" max="2308" width="7.140625" style="242" customWidth="1"/>
    <col min="2309" max="2313" width="0" style="242" hidden="1" customWidth="1"/>
    <col min="2314" max="2320" width="7.140625" style="242" customWidth="1"/>
    <col min="2321" max="2560" width="9.140625" style="242"/>
    <col min="2561" max="2561" width="10" style="242" customWidth="1"/>
    <col min="2562" max="2562" width="3.85546875" style="242" customWidth="1"/>
    <col min="2563" max="2563" width="4.5703125" style="242" customWidth="1"/>
    <col min="2564" max="2564" width="7.140625" style="242" customWidth="1"/>
    <col min="2565" max="2569" width="0" style="242" hidden="1" customWidth="1"/>
    <col min="2570" max="2576" width="7.140625" style="242" customWidth="1"/>
    <col min="2577" max="2816" width="9.140625" style="242"/>
    <col min="2817" max="2817" width="10" style="242" customWidth="1"/>
    <col min="2818" max="2818" width="3.85546875" style="242" customWidth="1"/>
    <col min="2819" max="2819" width="4.5703125" style="242" customWidth="1"/>
    <col min="2820" max="2820" width="7.140625" style="242" customWidth="1"/>
    <col min="2821" max="2825" width="0" style="242" hidden="1" customWidth="1"/>
    <col min="2826" max="2832" width="7.140625" style="242" customWidth="1"/>
    <col min="2833" max="3072" width="9.140625" style="242"/>
    <col min="3073" max="3073" width="10" style="242" customWidth="1"/>
    <col min="3074" max="3074" width="3.85546875" style="242" customWidth="1"/>
    <col min="3075" max="3075" width="4.5703125" style="242" customWidth="1"/>
    <col min="3076" max="3076" width="7.140625" style="242" customWidth="1"/>
    <col min="3077" max="3081" width="0" style="242" hidden="1" customWidth="1"/>
    <col min="3082" max="3088" width="7.140625" style="242" customWidth="1"/>
    <col min="3089" max="3328" width="9.140625" style="242"/>
    <col min="3329" max="3329" width="10" style="242" customWidth="1"/>
    <col min="3330" max="3330" width="3.85546875" style="242" customWidth="1"/>
    <col min="3331" max="3331" width="4.5703125" style="242" customWidth="1"/>
    <col min="3332" max="3332" width="7.140625" style="242" customWidth="1"/>
    <col min="3333" max="3337" width="0" style="242" hidden="1" customWidth="1"/>
    <col min="3338" max="3344" width="7.140625" style="242" customWidth="1"/>
    <col min="3345" max="3584" width="9.140625" style="242"/>
    <col min="3585" max="3585" width="10" style="242" customWidth="1"/>
    <col min="3586" max="3586" width="3.85546875" style="242" customWidth="1"/>
    <col min="3587" max="3587" width="4.5703125" style="242" customWidth="1"/>
    <col min="3588" max="3588" width="7.140625" style="242" customWidth="1"/>
    <col min="3589" max="3593" width="0" style="242" hidden="1" customWidth="1"/>
    <col min="3594" max="3600" width="7.140625" style="242" customWidth="1"/>
    <col min="3601" max="3840" width="9.140625" style="242"/>
    <col min="3841" max="3841" width="10" style="242" customWidth="1"/>
    <col min="3842" max="3842" width="3.85546875" style="242" customWidth="1"/>
    <col min="3843" max="3843" width="4.5703125" style="242" customWidth="1"/>
    <col min="3844" max="3844" width="7.140625" style="242" customWidth="1"/>
    <col min="3845" max="3849" width="0" style="242" hidden="1" customWidth="1"/>
    <col min="3850" max="3856" width="7.140625" style="242" customWidth="1"/>
    <col min="3857" max="4096" width="9.140625" style="242"/>
    <col min="4097" max="4097" width="10" style="242" customWidth="1"/>
    <col min="4098" max="4098" width="3.85546875" style="242" customWidth="1"/>
    <col min="4099" max="4099" width="4.5703125" style="242" customWidth="1"/>
    <col min="4100" max="4100" width="7.140625" style="242" customWidth="1"/>
    <col min="4101" max="4105" width="0" style="242" hidden="1" customWidth="1"/>
    <col min="4106" max="4112" width="7.140625" style="242" customWidth="1"/>
    <col min="4113" max="4352" width="9.140625" style="242"/>
    <col min="4353" max="4353" width="10" style="242" customWidth="1"/>
    <col min="4354" max="4354" width="3.85546875" style="242" customWidth="1"/>
    <col min="4355" max="4355" width="4.5703125" style="242" customWidth="1"/>
    <col min="4356" max="4356" width="7.140625" style="242" customWidth="1"/>
    <col min="4357" max="4361" width="0" style="242" hidden="1" customWidth="1"/>
    <col min="4362" max="4368" width="7.140625" style="242" customWidth="1"/>
    <col min="4369" max="4608" width="9.140625" style="242"/>
    <col min="4609" max="4609" width="10" style="242" customWidth="1"/>
    <col min="4610" max="4610" width="3.85546875" style="242" customWidth="1"/>
    <col min="4611" max="4611" width="4.5703125" style="242" customWidth="1"/>
    <col min="4612" max="4612" width="7.140625" style="242" customWidth="1"/>
    <col min="4613" max="4617" width="0" style="242" hidden="1" customWidth="1"/>
    <col min="4618" max="4624" width="7.140625" style="242" customWidth="1"/>
    <col min="4625" max="4864" width="9.140625" style="242"/>
    <col min="4865" max="4865" width="10" style="242" customWidth="1"/>
    <col min="4866" max="4866" width="3.85546875" style="242" customWidth="1"/>
    <col min="4867" max="4867" width="4.5703125" style="242" customWidth="1"/>
    <col min="4868" max="4868" width="7.140625" style="242" customWidth="1"/>
    <col min="4869" max="4873" width="0" style="242" hidden="1" customWidth="1"/>
    <col min="4874" max="4880" width="7.140625" style="242" customWidth="1"/>
    <col min="4881" max="5120" width="9.140625" style="242"/>
    <col min="5121" max="5121" width="10" style="242" customWidth="1"/>
    <col min="5122" max="5122" width="3.85546875" style="242" customWidth="1"/>
    <col min="5123" max="5123" width="4.5703125" style="242" customWidth="1"/>
    <col min="5124" max="5124" width="7.140625" style="242" customWidth="1"/>
    <col min="5125" max="5129" width="0" style="242" hidden="1" customWidth="1"/>
    <col min="5130" max="5136" width="7.140625" style="242" customWidth="1"/>
    <col min="5137" max="5376" width="9.140625" style="242"/>
    <col min="5377" max="5377" width="10" style="242" customWidth="1"/>
    <col min="5378" max="5378" width="3.85546875" style="242" customWidth="1"/>
    <col min="5379" max="5379" width="4.5703125" style="242" customWidth="1"/>
    <col min="5380" max="5380" width="7.140625" style="242" customWidth="1"/>
    <col min="5381" max="5385" width="0" style="242" hidden="1" customWidth="1"/>
    <col min="5386" max="5392" width="7.140625" style="242" customWidth="1"/>
    <col min="5393" max="5632" width="9.140625" style="242"/>
    <col min="5633" max="5633" width="10" style="242" customWidth="1"/>
    <col min="5634" max="5634" width="3.85546875" style="242" customWidth="1"/>
    <col min="5635" max="5635" width="4.5703125" style="242" customWidth="1"/>
    <col min="5636" max="5636" width="7.140625" style="242" customWidth="1"/>
    <col min="5637" max="5641" width="0" style="242" hidden="1" customWidth="1"/>
    <col min="5642" max="5648" width="7.140625" style="242" customWidth="1"/>
    <col min="5649" max="5888" width="9.140625" style="242"/>
    <col min="5889" max="5889" width="10" style="242" customWidth="1"/>
    <col min="5890" max="5890" width="3.85546875" style="242" customWidth="1"/>
    <col min="5891" max="5891" width="4.5703125" style="242" customWidth="1"/>
    <col min="5892" max="5892" width="7.140625" style="242" customWidth="1"/>
    <col min="5893" max="5897" width="0" style="242" hidden="1" customWidth="1"/>
    <col min="5898" max="5904" width="7.140625" style="242" customWidth="1"/>
    <col min="5905" max="6144" width="9.140625" style="242"/>
    <col min="6145" max="6145" width="10" style="242" customWidth="1"/>
    <col min="6146" max="6146" width="3.85546875" style="242" customWidth="1"/>
    <col min="6147" max="6147" width="4.5703125" style="242" customWidth="1"/>
    <col min="6148" max="6148" width="7.140625" style="242" customWidth="1"/>
    <col min="6149" max="6153" width="0" style="242" hidden="1" customWidth="1"/>
    <col min="6154" max="6160" width="7.140625" style="242" customWidth="1"/>
    <col min="6161" max="6400" width="9.140625" style="242"/>
    <col min="6401" max="6401" width="10" style="242" customWidth="1"/>
    <col min="6402" max="6402" width="3.85546875" style="242" customWidth="1"/>
    <col min="6403" max="6403" width="4.5703125" style="242" customWidth="1"/>
    <col min="6404" max="6404" width="7.140625" style="242" customWidth="1"/>
    <col min="6405" max="6409" width="0" style="242" hidden="1" customWidth="1"/>
    <col min="6410" max="6416" width="7.140625" style="242" customWidth="1"/>
    <col min="6417" max="6656" width="9.140625" style="242"/>
    <col min="6657" max="6657" width="10" style="242" customWidth="1"/>
    <col min="6658" max="6658" width="3.85546875" style="242" customWidth="1"/>
    <col min="6659" max="6659" width="4.5703125" style="242" customWidth="1"/>
    <col min="6660" max="6660" width="7.140625" style="242" customWidth="1"/>
    <col min="6661" max="6665" width="0" style="242" hidden="1" customWidth="1"/>
    <col min="6666" max="6672" width="7.140625" style="242" customWidth="1"/>
    <col min="6673" max="6912" width="9.140625" style="242"/>
    <col min="6913" max="6913" width="10" style="242" customWidth="1"/>
    <col min="6914" max="6914" width="3.85546875" style="242" customWidth="1"/>
    <col min="6915" max="6915" width="4.5703125" style="242" customWidth="1"/>
    <col min="6916" max="6916" width="7.140625" style="242" customWidth="1"/>
    <col min="6917" max="6921" width="0" style="242" hidden="1" customWidth="1"/>
    <col min="6922" max="6928" width="7.140625" style="242" customWidth="1"/>
    <col min="6929" max="7168" width="9.140625" style="242"/>
    <col min="7169" max="7169" width="10" style="242" customWidth="1"/>
    <col min="7170" max="7170" width="3.85546875" style="242" customWidth="1"/>
    <col min="7171" max="7171" width="4.5703125" style="242" customWidth="1"/>
    <col min="7172" max="7172" width="7.140625" style="242" customWidth="1"/>
    <col min="7173" max="7177" width="0" style="242" hidden="1" customWidth="1"/>
    <col min="7178" max="7184" width="7.140625" style="242" customWidth="1"/>
    <col min="7185" max="7424" width="9.140625" style="242"/>
    <col min="7425" max="7425" width="10" style="242" customWidth="1"/>
    <col min="7426" max="7426" width="3.85546875" style="242" customWidth="1"/>
    <col min="7427" max="7427" width="4.5703125" style="242" customWidth="1"/>
    <col min="7428" max="7428" width="7.140625" style="242" customWidth="1"/>
    <col min="7429" max="7433" width="0" style="242" hidden="1" customWidth="1"/>
    <col min="7434" max="7440" width="7.140625" style="242" customWidth="1"/>
    <col min="7441" max="7680" width="9.140625" style="242"/>
    <col min="7681" max="7681" width="10" style="242" customWidth="1"/>
    <col min="7682" max="7682" width="3.85546875" style="242" customWidth="1"/>
    <col min="7683" max="7683" width="4.5703125" style="242" customWidth="1"/>
    <col min="7684" max="7684" width="7.140625" style="242" customWidth="1"/>
    <col min="7685" max="7689" width="0" style="242" hidden="1" customWidth="1"/>
    <col min="7690" max="7696" width="7.140625" style="242" customWidth="1"/>
    <col min="7697" max="7936" width="9.140625" style="242"/>
    <col min="7937" max="7937" width="10" style="242" customWidth="1"/>
    <col min="7938" max="7938" width="3.85546875" style="242" customWidth="1"/>
    <col min="7939" max="7939" width="4.5703125" style="242" customWidth="1"/>
    <col min="7940" max="7940" width="7.140625" style="242" customWidth="1"/>
    <col min="7941" max="7945" width="0" style="242" hidden="1" customWidth="1"/>
    <col min="7946" max="7952" width="7.140625" style="242" customWidth="1"/>
    <col min="7953" max="8192" width="9.140625" style="242"/>
    <col min="8193" max="8193" width="10" style="242" customWidth="1"/>
    <col min="8194" max="8194" width="3.85546875" style="242" customWidth="1"/>
    <col min="8195" max="8195" width="4.5703125" style="242" customWidth="1"/>
    <col min="8196" max="8196" width="7.140625" style="242" customWidth="1"/>
    <col min="8197" max="8201" width="0" style="242" hidden="1" customWidth="1"/>
    <col min="8202" max="8208" width="7.140625" style="242" customWidth="1"/>
    <col min="8209" max="8448" width="9.140625" style="242"/>
    <col min="8449" max="8449" width="10" style="242" customWidth="1"/>
    <col min="8450" max="8450" width="3.85546875" style="242" customWidth="1"/>
    <col min="8451" max="8451" width="4.5703125" style="242" customWidth="1"/>
    <col min="8452" max="8452" width="7.140625" style="242" customWidth="1"/>
    <col min="8453" max="8457" width="0" style="242" hidden="1" customWidth="1"/>
    <col min="8458" max="8464" width="7.140625" style="242" customWidth="1"/>
    <col min="8465" max="8704" width="9.140625" style="242"/>
    <col min="8705" max="8705" width="10" style="242" customWidth="1"/>
    <col min="8706" max="8706" width="3.85546875" style="242" customWidth="1"/>
    <col min="8707" max="8707" width="4.5703125" style="242" customWidth="1"/>
    <col min="8708" max="8708" width="7.140625" style="242" customWidth="1"/>
    <col min="8709" max="8713" width="0" style="242" hidden="1" customWidth="1"/>
    <col min="8714" max="8720" width="7.140625" style="242" customWidth="1"/>
    <col min="8721" max="8960" width="9.140625" style="242"/>
    <col min="8961" max="8961" width="10" style="242" customWidth="1"/>
    <col min="8962" max="8962" width="3.85546875" style="242" customWidth="1"/>
    <col min="8963" max="8963" width="4.5703125" style="242" customWidth="1"/>
    <col min="8964" max="8964" width="7.140625" style="242" customWidth="1"/>
    <col min="8965" max="8969" width="0" style="242" hidden="1" customWidth="1"/>
    <col min="8970" max="8976" width="7.140625" style="242" customWidth="1"/>
    <col min="8977" max="9216" width="9.140625" style="242"/>
    <col min="9217" max="9217" width="10" style="242" customWidth="1"/>
    <col min="9218" max="9218" width="3.85546875" style="242" customWidth="1"/>
    <col min="9219" max="9219" width="4.5703125" style="242" customWidth="1"/>
    <col min="9220" max="9220" width="7.140625" style="242" customWidth="1"/>
    <col min="9221" max="9225" width="0" style="242" hidden="1" customWidth="1"/>
    <col min="9226" max="9232" width="7.140625" style="242" customWidth="1"/>
    <col min="9233" max="9472" width="9.140625" style="242"/>
    <col min="9473" max="9473" width="10" style="242" customWidth="1"/>
    <col min="9474" max="9474" width="3.85546875" style="242" customWidth="1"/>
    <col min="9475" max="9475" width="4.5703125" style="242" customWidth="1"/>
    <col min="9476" max="9476" width="7.140625" style="242" customWidth="1"/>
    <col min="9477" max="9481" width="0" style="242" hidden="1" customWidth="1"/>
    <col min="9482" max="9488" width="7.140625" style="242" customWidth="1"/>
    <col min="9489" max="9728" width="9.140625" style="242"/>
    <col min="9729" max="9729" width="10" style="242" customWidth="1"/>
    <col min="9730" max="9730" width="3.85546875" style="242" customWidth="1"/>
    <col min="9731" max="9731" width="4.5703125" style="242" customWidth="1"/>
    <col min="9732" max="9732" width="7.140625" style="242" customWidth="1"/>
    <col min="9733" max="9737" width="0" style="242" hidden="1" customWidth="1"/>
    <col min="9738" max="9744" width="7.140625" style="242" customWidth="1"/>
    <col min="9745" max="9984" width="9.140625" style="242"/>
    <col min="9985" max="9985" width="10" style="242" customWidth="1"/>
    <col min="9986" max="9986" width="3.85546875" style="242" customWidth="1"/>
    <col min="9987" max="9987" width="4.5703125" style="242" customWidth="1"/>
    <col min="9988" max="9988" width="7.140625" style="242" customWidth="1"/>
    <col min="9989" max="9993" width="0" style="242" hidden="1" customWidth="1"/>
    <col min="9994" max="10000" width="7.140625" style="242" customWidth="1"/>
    <col min="10001" max="10240" width="9.140625" style="242"/>
    <col min="10241" max="10241" width="10" style="242" customWidth="1"/>
    <col min="10242" max="10242" width="3.85546875" style="242" customWidth="1"/>
    <col min="10243" max="10243" width="4.5703125" style="242" customWidth="1"/>
    <col min="10244" max="10244" width="7.140625" style="242" customWidth="1"/>
    <col min="10245" max="10249" width="0" style="242" hidden="1" customWidth="1"/>
    <col min="10250" max="10256" width="7.140625" style="242" customWidth="1"/>
    <col min="10257" max="10496" width="9.140625" style="242"/>
    <col min="10497" max="10497" width="10" style="242" customWidth="1"/>
    <col min="10498" max="10498" width="3.85546875" style="242" customWidth="1"/>
    <col min="10499" max="10499" width="4.5703125" style="242" customWidth="1"/>
    <col min="10500" max="10500" width="7.140625" style="242" customWidth="1"/>
    <col min="10501" max="10505" width="0" style="242" hidden="1" customWidth="1"/>
    <col min="10506" max="10512" width="7.140625" style="242" customWidth="1"/>
    <col min="10513" max="10752" width="9.140625" style="242"/>
    <col min="10753" max="10753" width="10" style="242" customWidth="1"/>
    <col min="10754" max="10754" width="3.85546875" style="242" customWidth="1"/>
    <col min="10755" max="10755" width="4.5703125" style="242" customWidth="1"/>
    <col min="10756" max="10756" width="7.140625" style="242" customWidth="1"/>
    <col min="10757" max="10761" width="0" style="242" hidden="1" customWidth="1"/>
    <col min="10762" max="10768" width="7.140625" style="242" customWidth="1"/>
    <col min="10769" max="11008" width="9.140625" style="242"/>
    <col min="11009" max="11009" width="10" style="242" customWidth="1"/>
    <col min="11010" max="11010" width="3.85546875" style="242" customWidth="1"/>
    <col min="11011" max="11011" width="4.5703125" style="242" customWidth="1"/>
    <col min="11012" max="11012" width="7.140625" style="242" customWidth="1"/>
    <col min="11013" max="11017" width="0" style="242" hidden="1" customWidth="1"/>
    <col min="11018" max="11024" width="7.140625" style="242" customWidth="1"/>
    <col min="11025" max="11264" width="9.140625" style="242"/>
    <col min="11265" max="11265" width="10" style="242" customWidth="1"/>
    <col min="11266" max="11266" width="3.85546875" style="242" customWidth="1"/>
    <col min="11267" max="11267" width="4.5703125" style="242" customWidth="1"/>
    <col min="11268" max="11268" width="7.140625" style="242" customWidth="1"/>
    <col min="11269" max="11273" width="0" style="242" hidden="1" customWidth="1"/>
    <col min="11274" max="11280" width="7.140625" style="242" customWidth="1"/>
    <col min="11281" max="11520" width="9.140625" style="242"/>
    <col min="11521" max="11521" width="10" style="242" customWidth="1"/>
    <col min="11522" max="11522" width="3.85546875" style="242" customWidth="1"/>
    <col min="11523" max="11523" width="4.5703125" style="242" customWidth="1"/>
    <col min="11524" max="11524" width="7.140625" style="242" customWidth="1"/>
    <col min="11525" max="11529" width="0" style="242" hidden="1" customWidth="1"/>
    <col min="11530" max="11536" width="7.140625" style="242" customWidth="1"/>
    <col min="11537" max="11776" width="9.140625" style="242"/>
    <col min="11777" max="11777" width="10" style="242" customWidth="1"/>
    <col min="11778" max="11778" width="3.85546875" style="242" customWidth="1"/>
    <col min="11779" max="11779" width="4.5703125" style="242" customWidth="1"/>
    <col min="11780" max="11780" width="7.140625" style="242" customWidth="1"/>
    <col min="11781" max="11785" width="0" style="242" hidden="1" customWidth="1"/>
    <col min="11786" max="11792" width="7.140625" style="242" customWidth="1"/>
    <col min="11793" max="12032" width="9.140625" style="242"/>
    <col min="12033" max="12033" width="10" style="242" customWidth="1"/>
    <col min="12034" max="12034" width="3.85546875" style="242" customWidth="1"/>
    <col min="12035" max="12035" width="4.5703125" style="242" customWidth="1"/>
    <col min="12036" max="12036" width="7.140625" style="242" customWidth="1"/>
    <col min="12037" max="12041" width="0" style="242" hidden="1" customWidth="1"/>
    <col min="12042" max="12048" width="7.140625" style="242" customWidth="1"/>
    <col min="12049" max="12288" width="9.140625" style="242"/>
    <col min="12289" max="12289" width="10" style="242" customWidth="1"/>
    <col min="12290" max="12290" width="3.85546875" style="242" customWidth="1"/>
    <col min="12291" max="12291" width="4.5703125" style="242" customWidth="1"/>
    <col min="12292" max="12292" width="7.140625" style="242" customWidth="1"/>
    <col min="12293" max="12297" width="0" style="242" hidden="1" customWidth="1"/>
    <col min="12298" max="12304" width="7.140625" style="242" customWidth="1"/>
    <col min="12305" max="12544" width="9.140625" style="242"/>
    <col min="12545" max="12545" width="10" style="242" customWidth="1"/>
    <col min="12546" max="12546" width="3.85546875" style="242" customWidth="1"/>
    <col min="12547" max="12547" width="4.5703125" style="242" customWidth="1"/>
    <col min="12548" max="12548" width="7.140625" style="242" customWidth="1"/>
    <col min="12549" max="12553" width="0" style="242" hidden="1" customWidth="1"/>
    <col min="12554" max="12560" width="7.140625" style="242" customWidth="1"/>
    <col min="12561" max="12800" width="9.140625" style="242"/>
    <col min="12801" max="12801" width="10" style="242" customWidth="1"/>
    <col min="12802" max="12802" width="3.85546875" style="242" customWidth="1"/>
    <col min="12803" max="12803" width="4.5703125" style="242" customWidth="1"/>
    <col min="12804" max="12804" width="7.140625" style="242" customWidth="1"/>
    <col min="12805" max="12809" width="0" style="242" hidden="1" customWidth="1"/>
    <col min="12810" max="12816" width="7.140625" style="242" customWidth="1"/>
    <col min="12817" max="13056" width="9.140625" style="242"/>
    <col min="13057" max="13057" width="10" style="242" customWidth="1"/>
    <col min="13058" max="13058" width="3.85546875" style="242" customWidth="1"/>
    <col min="13059" max="13059" width="4.5703125" style="242" customWidth="1"/>
    <col min="13060" max="13060" width="7.140625" style="242" customWidth="1"/>
    <col min="13061" max="13065" width="0" style="242" hidden="1" customWidth="1"/>
    <col min="13066" max="13072" width="7.140625" style="242" customWidth="1"/>
    <col min="13073" max="13312" width="9.140625" style="242"/>
    <col min="13313" max="13313" width="10" style="242" customWidth="1"/>
    <col min="13314" max="13314" width="3.85546875" style="242" customWidth="1"/>
    <col min="13315" max="13315" width="4.5703125" style="242" customWidth="1"/>
    <col min="13316" max="13316" width="7.140625" style="242" customWidth="1"/>
    <col min="13317" max="13321" width="0" style="242" hidden="1" customWidth="1"/>
    <col min="13322" max="13328" width="7.140625" style="242" customWidth="1"/>
    <col min="13329" max="13568" width="9.140625" style="242"/>
    <col min="13569" max="13569" width="10" style="242" customWidth="1"/>
    <col min="13570" max="13570" width="3.85546875" style="242" customWidth="1"/>
    <col min="13571" max="13571" width="4.5703125" style="242" customWidth="1"/>
    <col min="13572" max="13572" width="7.140625" style="242" customWidth="1"/>
    <col min="13573" max="13577" width="0" style="242" hidden="1" customWidth="1"/>
    <col min="13578" max="13584" width="7.140625" style="242" customWidth="1"/>
    <col min="13585" max="13824" width="9.140625" style="242"/>
    <col min="13825" max="13825" width="10" style="242" customWidth="1"/>
    <col min="13826" max="13826" width="3.85546875" style="242" customWidth="1"/>
    <col min="13827" max="13827" width="4.5703125" style="242" customWidth="1"/>
    <col min="13828" max="13828" width="7.140625" style="242" customWidth="1"/>
    <col min="13829" max="13833" width="0" style="242" hidden="1" customWidth="1"/>
    <col min="13834" max="13840" width="7.140625" style="242" customWidth="1"/>
    <col min="13841" max="14080" width="9.140625" style="242"/>
    <col min="14081" max="14081" width="10" style="242" customWidth="1"/>
    <col min="14082" max="14082" width="3.85546875" style="242" customWidth="1"/>
    <col min="14083" max="14083" width="4.5703125" style="242" customWidth="1"/>
    <col min="14084" max="14084" width="7.140625" style="242" customWidth="1"/>
    <col min="14085" max="14089" width="0" style="242" hidden="1" customWidth="1"/>
    <col min="14090" max="14096" width="7.140625" style="242" customWidth="1"/>
    <col min="14097" max="14336" width="9.140625" style="242"/>
    <col min="14337" max="14337" width="10" style="242" customWidth="1"/>
    <col min="14338" max="14338" width="3.85546875" style="242" customWidth="1"/>
    <col min="14339" max="14339" width="4.5703125" style="242" customWidth="1"/>
    <col min="14340" max="14340" width="7.140625" style="242" customWidth="1"/>
    <col min="14341" max="14345" width="0" style="242" hidden="1" customWidth="1"/>
    <col min="14346" max="14352" width="7.140625" style="242" customWidth="1"/>
    <col min="14353" max="14592" width="9.140625" style="242"/>
    <col min="14593" max="14593" width="10" style="242" customWidth="1"/>
    <col min="14594" max="14594" width="3.85546875" style="242" customWidth="1"/>
    <col min="14595" max="14595" width="4.5703125" style="242" customWidth="1"/>
    <col min="14596" max="14596" width="7.140625" style="242" customWidth="1"/>
    <col min="14597" max="14601" width="0" style="242" hidden="1" customWidth="1"/>
    <col min="14602" max="14608" width="7.140625" style="242" customWidth="1"/>
    <col min="14609" max="14848" width="9.140625" style="242"/>
    <col min="14849" max="14849" width="10" style="242" customWidth="1"/>
    <col min="14850" max="14850" width="3.85546875" style="242" customWidth="1"/>
    <col min="14851" max="14851" width="4.5703125" style="242" customWidth="1"/>
    <col min="14852" max="14852" width="7.140625" style="242" customWidth="1"/>
    <col min="14853" max="14857" width="0" style="242" hidden="1" customWidth="1"/>
    <col min="14858" max="14864" width="7.140625" style="242" customWidth="1"/>
    <col min="14865" max="15104" width="9.140625" style="242"/>
    <col min="15105" max="15105" width="10" style="242" customWidth="1"/>
    <col min="15106" max="15106" width="3.85546875" style="242" customWidth="1"/>
    <col min="15107" max="15107" width="4.5703125" style="242" customWidth="1"/>
    <col min="15108" max="15108" width="7.140625" style="242" customWidth="1"/>
    <col min="15109" max="15113" width="0" style="242" hidden="1" customWidth="1"/>
    <col min="15114" max="15120" width="7.140625" style="242" customWidth="1"/>
    <col min="15121" max="15360" width="9.140625" style="242"/>
    <col min="15361" max="15361" width="10" style="242" customWidth="1"/>
    <col min="15362" max="15362" width="3.85546875" style="242" customWidth="1"/>
    <col min="15363" max="15363" width="4.5703125" style="242" customWidth="1"/>
    <col min="15364" max="15364" width="7.140625" style="242" customWidth="1"/>
    <col min="15365" max="15369" width="0" style="242" hidden="1" customWidth="1"/>
    <col min="15370" max="15376" width="7.140625" style="242" customWidth="1"/>
    <col min="15377" max="15616" width="9.140625" style="242"/>
    <col min="15617" max="15617" width="10" style="242" customWidth="1"/>
    <col min="15618" max="15618" width="3.85546875" style="242" customWidth="1"/>
    <col min="15619" max="15619" width="4.5703125" style="242" customWidth="1"/>
    <col min="15620" max="15620" width="7.140625" style="242" customWidth="1"/>
    <col min="15621" max="15625" width="0" style="242" hidden="1" customWidth="1"/>
    <col min="15626" max="15632" width="7.140625" style="242" customWidth="1"/>
    <col min="15633" max="15872" width="9.140625" style="242"/>
    <col min="15873" max="15873" width="10" style="242" customWidth="1"/>
    <col min="15874" max="15874" width="3.85546875" style="242" customWidth="1"/>
    <col min="15875" max="15875" width="4.5703125" style="242" customWidth="1"/>
    <col min="15876" max="15876" width="7.140625" style="242" customWidth="1"/>
    <col min="15877" max="15881" width="0" style="242" hidden="1" customWidth="1"/>
    <col min="15882" max="15888" width="7.140625" style="242" customWidth="1"/>
    <col min="15889" max="16128" width="9.140625" style="242"/>
    <col min="16129" max="16129" width="10" style="242" customWidth="1"/>
    <col min="16130" max="16130" width="3.85546875" style="242" customWidth="1"/>
    <col min="16131" max="16131" width="4.5703125" style="242" customWidth="1"/>
    <col min="16132" max="16132" width="7.140625" style="242" customWidth="1"/>
    <col min="16133" max="16137" width="0" style="242" hidden="1" customWidth="1"/>
    <col min="16138" max="16144" width="7.140625" style="242" customWidth="1"/>
    <col min="16145" max="16384" width="9.140625" style="242"/>
  </cols>
  <sheetData>
    <row r="1" spans="1:16" ht="15.75" customHeight="1">
      <c r="A1" s="505" t="s">
        <v>328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1:16">
      <c r="A2" s="243"/>
      <c r="B2" s="243"/>
      <c r="C2" s="243"/>
      <c r="K2" s="244"/>
    </row>
    <row r="3" spans="1:16" ht="12.75" customHeight="1">
      <c r="A3" s="506"/>
      <c r="B3" s="506"/>
      <c r="C3" s="507" t="s">
        <v>329</v>
      </c>
      <c r="D3" s="508" t="s">
        <v>330</v>
      </c>
      <c r="E3" s="506" t="s">
        <v>331</v>
      </c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9"/>
    </row>
    <row r="4" spans="1:16" ht="26.25" customHeight="1">
      <c r="A4" s="506"/>
      <c r="B4" s="506"/>
      <c r="C4" s="507"/>
      <c r="D4" s="508"/>
      <c r="E4" s="245" t="s">
        <v>332</v>
      </c>
      <c r="F4" s="245" t="s">
        <v>333</v>
      </c>
      <c r="G4" s="245" t="s">
        <v>334</v>
      </c>
      <c r="H4" s="245" t="s">
        <v>335</v>
      </c>
      <c r="I4" s="245" t="s">
        <v>336</v>
      </c>
      <c r="J4" s="245" t="s">
        <v>337</v>
      </c>
      <c r="K4" s="245" t="s">
        <v>338</v>
      </c>
      <c r="L4" s="245" t="s">
        <v>339</v>
      </c>
      <c r="M4" s="245" t="s">
        <v>340</v>
      </c>
      <c r="N4" s="245" t="s">
        <v>341</v>
      </c>
      <c r="O4" s="245" t="s">
        <v>342</v>
      </c>
      <c r="P4" s="245" t="s">
        <v>343</v>
      </c>
    </row>
    <row r="5" spans="1:16" ht="14.25" customHeight="1">
      <c r="A5" s="246" t="s">
        <v>344</v>
      </c>
      <c r="B5" s="246"/>
      <c r="C5" s="246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</row>
    <row r="6" spans="1:16" ht="14.25" customHeight="1">
      <c r="A6" s="246" t="s">
        <v>345</v>
      </c>
      <c r="B6" s="246"/>
      <c r="C6" s="246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</row>
    <row r="7" spans="1:16" ht="14.25" customHeight="1">
      <c r="A7" s="501" t="s">
        <v>346</v>
      </c>
      <c r="B7" s="230" t="s">
        <v>347</v>
      </c>
      <c r="C7" s="230" t="s">
        <v>348</v>
      </c>
      <c r="D7" s="247">
        <v>1386.4583</v>
      </c>
      <c r="E7" s="247">
        <v>1257.6923000000002</v>
      </c>
      <c r="F7" s="247">
        <v>1257.6923000000002</v>
      </c>
      <c r="G7" s="247">
        <v>1374.1818000000001</v>
      </c>
      <c r="H7" s="247">
        <v>1374.1818000000001</v>
      </c>
      <c r="I7" s="247">
        <v>1374.1818000000001</v>
      </c>
      <c r="J7" s="247">
        <v>1394.8</v>
      </c>
      <c r="K7" s="247">
        <v>1394.8</v>
      </c>
      <c r="L7" s="247">
        <v>1440.8</v>
      </c>
      <c r="M7" s="247">
        <v>1438.7</v>
      </c>
      <c r="N7" s="247">
        <v>1421.5</v>
      </c>
      <c r="O7" s="247">
        <v>1457.7</v>
      </c>
      <c r="P7" s="247">
        <v>1375.961538</v>
      </c>
    </row>
    <row r="8" spans="1:16" ht="14.25" customHeight="1">
      <c r="A8" s="501"/>
      <c r="B8" s="230" t="s">
        <v>349</v>
      </c>
      <c r="C8" s="230" t="s">
        <v>348</v>
      </c>
      <c r="D8" s="247">
        <v>1139.5833</v>
      </c>
      <c r="E8" s="247">
        <v>1036.9231</v>
      </c>
      <c r="F8" s="247">
        <v>1036.9231</v>
      </c>
      <c r="G8" s="247">
        <v>1115</v>
      </c>
      <c r="H8" s="247">
        <v>1115</v>
      </c>
      <c r="I8" s="247">
        <v>1115</v>
      </c>
      <c r="J8" s="247">
        <v>1156.3</v>
      </c>
      <c r="K8" s="247">
        <v>1156.3</v>
      </c>
      <c r="L8" s="247">
        <v>1139.5999999999999</v>
      </c>
      <c r="M8" s="247">
        <v>1123.0999999999999</v>
      </c>
      <c r="N8" s="247">
        <v>1150.5999999999999</v>
      </c>
      <c r="O8" s="247">
        <v>1186.5</v>
      </c>
      <c r="P8" s="247">
        <v>1076.538462</v>
      </c>
    </row>
    <row r="9" spans="1:16" ht="14.25" customHeight="1">
      <c r="A9" s="501" t="s">
        <v>350</v>
      </c>
      <c r="B9" s="230" t="s">
        <v>347</v>
      </c>
      <c r="C9" s="230" t="s">
        <v>348</v>
      </c>
      <c r="D9" s="247">
        <v>817</v>
      </c>
      <c r="E9" s="247">
        <v>679.23080000000004</v>
      </c>
      <c r="F9" s="247">
        <v>679.23080000000004</v>
      </c>
      <c r="G9" s="247">
        <v>823.44</v>
      </c>
      <c r="H9" s="247">
        <v>823.44</v>
      </c>
      <c r="I9" s="247">
        <v>823.44</v>
      </c>
      <c r="J9" s="247">
        <v>817</v>
      </c>
      <c r="K9" s="247">
        <v>817</v>
      </c>
      <c r="L9" s="247">
        <v>791.7</v>
      </c>
      <c r="M9" s="247">
        <v>780.8</v>
      </c>
      <c r="N9" s="247">
        <v>809</v>
      </c>
      <c r="O9" s="247">
        <v>831.5</v>
      </c>
      <c r="P9" s="247">
        <v>807.69230799999991</v>
      </c>
    </row>
    <row r="10" spans="1:16" ht="14.25" customHeight="1">
      <c r="A10" s="501"/>
      <c r="B10" s="230" t="s">
        <v>349</v>
      </c>
      <c r="C10" s="230" t="s">
        <v>348</v>
      </c>
      <c r="D10" s="247">
        <v>790.90909999999997</v>
      </c>
      <c r="E10" s="247">
        <v>707.69230000000005</v>
      </c>
      <c r="F10" s="247">
        <v>707.69230000000005</v>
      </c>
      <c r="G10" s="247">
        <v>801.5</v>
      </c>
      <c r="H10" s="247">
        <v>801.5</v>
      </c>
      <c r="I10" s="247">
        <v>801.5</v>
      </c>
      <c r="J10" s="247">
        <v>790.9</v>
      </c>
      <c r="K10" s="247">
        <v>790.9</v>
      </c>
      <c r="L10" s="247">
        <v>772.7</v>
      </c>
      <c r="M10" s="247">
        <v>769.2</v>
      </c>
      <c r="N10" s="247">
        <v>789.5</v>
      </c>
      <c r="O10" s="247">
        <v>805.8</v>
      </c>
      <c r="P10" s="247">
        <v>788.84615399999996</v>
      </c>
    </row>
    <row r="11" spans="1:16" ht="14.25" customHeight="1">
      <c r="A11" s="238" t="s">
        <v>351</v>
      </c>
      <c r="B11" s="230"/>
      <c r="C11" s="230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6" ht="15" customHeight="1">
      <c r="A12" s="501" t="s">
        <v>346</v>
      </c>
      <c r="B12" s="230" t="s">
        <v>347</v>
      </c>
      <c r="C12" s="230" t="s">
        <v>348</v>
      </c>
      <c r="D12" s="247">
        <v>982.14290000000005</v>
      </c>
      <c r="E12" s="249">
        <v>888</v>
      </c>
      <c r="F12" s="249">
        <v>888</v>
      </c>
      <c r="G12" s="249">
        <v>996.15380000000005</v>
      </c>
      <c r="H12" s="249">
        <v>996.15380000000005</v>
      </c>
      <c r="I12" s="249">
        <v>996.15380000000005</v>
      </c>
      <c r="J12" s="247">
        <v>967.9</v>
      </c>
      <c r="K12" s="247">
        <v>967.9</v>
      </c>
      <c r="L12" s="247">
        <v>876.8</v>
      </c>
      <c r="M12" s="247">
        <v>923.3</v>
      </c>
      <c r="N12" s="247">
        <v>937.2</v>
      </c>
      <c r="O12" s="247">
        <v>919.6</v>
      </c>
      <c r="P12" s="247">
        <v>925</v>
      </c>
    </row>
    <row r="13" spans="1:16" ht="15" customHeight="1">
      <c r="A13" s="501"/>
      <c r="B13" s="230" t="s">
        <v>349</v>
      </c>
      <c r="C13" s="230" t="s">
        <v>348</v>
      </c>
      <c r="D13" s="247">
        <v>926.92309999999998</v>
      </c>
      <c r="E13" s="249">
        <v>811.5385</v>
      </c>
      <c r="F13" s="249">
        <v>811.5385</v>
      </c>
      <c r="G13" s="249">
        <v>958.33330000000001</v>
      </c>
      <c r="H13" s="249">
        <v>958.33330000000001</v>
      </c>
      <c r="I13" s="249">
        <v>958.33330000000001</v>
      </c>
      <c r="J13" s="247">
        <v>926.9</v>
      </c>
      <c r="K13" s="247">
        <v>926.9</v>
      </c>
      <c r="L13" s="247">
        <v>846.2</v>
      </c>
      <c r="M13" s="247">
        <v>896.2</v>
      </c>
      <c r="N13" s="247">
        <v>604.1</v>
      </c>
      <c r="O13" s="247">
        <v>891.1</v>
      </c>
      <c r="P13" s="247">
        <v>860.71428600000002</v>
      </c>
    </row>
    <row r="14" spans="1:16" ht="15" customHeight="1">
      <c r="A14" s="501" t="s">
        <v>350</v>
      </c>
      <c r="B14" s="230" t="s">
        <v>347</v>
      </c>
      <c r="C14" s="230" t="s">
        <v>348</v>
      </c>
      <c r="D14" s="247">
        <v>709.23080000000004</v>
      </c>
      <c r="E14" s="249">
        <v>596.15380000000005</v>
      </c>
      <c r="F14" s="249">
        <v>596.15380000000005</v>
      </c>
      <c r="G14" s="249">
        <v>758.16669999999999</v>
      </c>
      <c r="H14" s="249">
        <v>758.16669999999999</v>
      </c>
      <c r="I14" s="249">
        <v>758.16669999999999</v>
      </c>
      <c r="J14" s="247">
        <v>701.5</v>
      </c>
      <c r="K14" s="247">
        <v>701.5</v>
      </c>
      <c r="L14" s="247">
        <v>648.1</v>
      </c>
      <c r="M14" s="247">
        <v>665.4</v>
      </c>
      <c r="N14" s="247">
        <v>681.8</v>
      </c>
      <c r="O14" s="247">
        <v>673.6</v>
      </c>
      <c r="P14" s="247">
        <v>645</v>
      </c>
    </row>
    <row r="15" spans="1:16" ht="15" customHeight="1">
      <c r="A15" s="501"/>
      <c r="B15" s="230" t="s">
        <v>349</v>
      </c>
      <c r="C15" s="230" t="s">
        <v>348</v>
      </c>
      <c r="D15" s="247">
        <v>708.07690000000002</v>
      </c>
      <c r="E15" s="249">
        <v>573.07690000000002</v>
      </c>
      <c r="F15" s="249">
        <v>573.07690000000002</v>
      </c>
      <c r="G15" s="249">
        <v>775.72730000000001</v>
      </c>
      <c r="H15" s="249">
        <v>775.72730000000001</v>
      </c>
      <c r="I15" s="249">
        <v>775.72730000000001</v>
      </c>
      <c r="J15" s="247">
        <v>696.5</v>
      </c>
      <c r="K15" s="247">
        <v>696.5</v>
      </c>
      <c r="L15" s="247">
        <v>646.5</v>
      </c>
      <c r="M15" s="247">
        <v>648.29999999999995</v>
      </c>
      <c r="N15" s="247">
        <v>672.3</v>
      </c>
      <c r="O15" s="247">
        <v>665</v>
      </c>
      <c r="P15" s="247">
        <v>627.85714300000006</v>
      </c>
    </row>
    <row r="16" spans="1:16" ht="15.75" customHeight="1">
      <c r="A16" s="238" t="s">
        <v>352</v>
      </c>
      <c r="B16" s="230"/>
      <c r="C16" s="230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</row>
    <row r="17" spans="1:16" ht="21.75" customHeight="1">
      <c r="A17" s="501" t="s">
        <v>353</v>
      </c>
      <c r="B17" s="230" t="s">
        <v>347</v>
      </c>
      <c r="C17" s="230" t="s">
        <v>348</v>
      </c>
      <c r="D17" s="249">
        <v>1300</v>
      </c>
      <c r="E17" s="249">
        <v>1242.3076999999998</v>
      </c>
      <c r="F17" s="249">
        <v>1242.3076999999998</v>
      </c>
      <c r="G17" s="249">
        <v>1331.9167</v>
      </c>
      <c r="H17" s="249">
        <v>1331.9167</v>
      </c>
      <c r="I17" s="249">
        <v>1331.9167</v>
      </c>
      <c r="J17" s="249">
        <v>1300</v>
      </c>
      <c r="K17" s="249">
        <v>1300</v>
      </c>
      <c r="L17" s="249">
        <v>1200</v>
      </c>
      <c r="M17" s="249">
        <v>1270</v>
      </c>
      <c r="N17" s="249">
        <v>1283.8</v>
      </c>
      <c r="O17" s="249">
        <v>1346.1</v>
      </c>
      <c r="P17" s="249">
        <v>1296.4285709999999</v>
      </c>
    </row>
    <row r="18" spans="1:16" ht="18.75" customHeight="1">
      <c r="A18" s="501"/>
      <c r="B18" s="230" t="s">
        <v>349</v>
      </c>
      <c r="C18" s="230" t="s">
        <v>348</v>
      </c>
      <c r="D18" s="249">
        <v>1152.0999999999999</v>
      </c>
      <c r="E18" s="249">
        <v>1125</v>
      </c>
      <c r="F18" s="249">
        <v>1125</v>
      </c>
      <c r="G18" s="249">
        <v>1201.4545000000001</v>
      </c>
      <c r="H18" s="249">
        <v>1201.4545000000001</v>
      </c>
      <c r="I18" s="249">
        <v>1201.4545000000001</v>
      </c>
      <c r="J18" s="249">
        <v>1152.0999999999999</v>
      </c>
      <c r="K18" s="249">
        <v>1152.0999999999999</v>
      </c>
      <c r="L18" s="249">
        <v>1106.3</v>
      </c>
      <c r="M18" s="249">
        <v>1091.7</v>
      </c>
      <c r="N18" s="249">
        <v>1126.8</v>
      </c>
      <c r="O18" s="249">
        <v>1115.4000000000001</v>
      </c>
      <c r="P18" s="249">
        <v>1091.0714290000001</v>
      </c>
    </row>
    <row r="19" spans="1:16" ht="15.75" customHeight="1">
      <c r="A19" s="501" t="s">
        <v>350</v>
      </c>
      <c r="B19" s="230" t="s">
        <v>347</v>
      </c>
      <c r="C19" s="230" t="s">
        <v>348</v>
      </c>
      <c r="D19" s="249">
        <v>933.3</v>
      </c>
      <c r="E19" s="249">
        <v>792.30769999999995</v>
      </c>
      <c r="F19" s="249">
        <v>792.30769999999995</v>
      </c>
      <c r="G19" s="249">
        <v>937.8818</v>
      </c>
      <c r="H19" s="249">
        <v>937.8818</v>
      </c>
      <c r="I19" s="249">
        <v>937.8818</v>
      </c>
      <c r="J19" s="249">
        <v>933.3</v>
      </c>
      <c r="K19" s="249">
        <v>933.3</v>
      </c>
      <c r="L19" s="249">
        <v>895.8</v>
      </c>
      <c r="M19" s="249">
        <v>889.3</v>
      </c>
      <c r="N19" s="249">
        <v>916.5</v>
      </c>
      <c r="O19" s="249">
        <v>954.2</v>
      </c>
      <c r="P19" s="249">
        <v>913.07692299999997</v>
      </c>
    </row>
    <row r="20" spans="1:16" ht="15.75" customHeight="1">
      <c r="A20" s="501"/>
      <c r="B20" s="230" t="s">
        <v>349</v>
      </c>
      <c r="C20" s="230" t="s">
        <v>348</v>
      </c>
      <c r="D20" s="249">
        <v>830.8</v>
      </c>
      <c r="E20" s="249">
        <v>761.5385</v>
      </c>
      <c r="F20" s="249">
        <v>761.5385</v>
      </c>
      <c r="G20" s="249">
        <v>878.79090000000008</v>
      </c>
      <c r="H20" s="249">
        <v>878.79090000000008</v>
      </c>
      <c r="I20" s="249">
        <v>878.79090000000008</v>
      </c>
      <c r="J20" s="249">
        <v>830.8</v>
      </c>
      <c r="K20" s="249">
        <v>830.8</v>
      </c>
      <c r="L20" s="249">
        <v>836.5</v>
      </c>
      <c r="M20" s="249">
        <v>803.8</v>
      </c>
      <c r="N20" s="249">
        <v>825.3</v>
      </c>
      <c r="O20" s="249">
        <v>854.2</v>
      </c>
      <c r="P20" s="249">
        <v>815.38461499999994</v>
      </c>
    </row>
    <row r="21" spans="1:16" ht="15.75" customHeight="1">
      <c r="A21" s="501" t="s">
        <v>354</v>
      </c>
      <c r="B21" s="230" t="s">
        <v>347</v>
      </c>
      <c r="C21" s="230" t="s">
        <v>348</v>
      </c>
      <c r="D21" s="249">
        <v>212.33329999999998</v>
      </c>
      <c r="E21" s="249">
        <v>197.33329999999998</v>
      </c>
      <c r="F21" s="249">
        <v>197.33329999999998</v>
      </c>
      <c r="G21" s="249">
        <v>220.5333</v>
      </c>
      <c r="H21" s="249">
        <v>220.5333</v>
      </c>
      <c r="I21" s="249">
        <v>220.5333</v>
      </c>
      <c r="J21" s="249">
        <v>212.3</v>
      </c>
      <c r="K21" s="249">
        <v>212.3</v>
      </c>
      <c r="L21" s="249">
        <v>212.7</v>
      </c>
      <c r="M21" s="249">
        <v>198</v>
      </c>
      <c r="N21" s="249">
        <v>206</v>
      </c>
      <c r="O21" s="249">
        <v>194.3</v>
      </c>
      <c r="P21" s="249">
        <v>189.73214300000001</v>
      </c>
    </row>
    <row r="22" spans="1:16" ht="15.75" customHeight="1">
      <c r="A22" s="501"/>
      <c r="B22" s="230" t="s">
        <v>349</v>
      </c>
      <c r="C22" s="230" t="s">
        <v>348</v>
      </c>
      <c r="D22" s="249">
        <v>159.6429</v>
      </c>
      <c r="E22" s="249">
        <v>162</v>
      </c>
      <c r="F22" s="249">
        <v>162</v>
      </c>
      <c r="G22" s="249">
        <v>159.36150000000001</v>
      </c>
      <c r="H22" s="249">
        <v>159.36150000000001</v>
      </c>
      <c r="I22" s="249">
        <v>159.36150000000001</v>
      </c>
      <c r="J22" s="249">
        <v>159.6</v>
      </c>
      <c r="K22" s="249">
        <v>159.6</v>
      </c>
      <c r="L22" s="249">
        <v>152.80000000000001</v>
      </c>
      <c r="M22" s="249">
        <v>146</v>
      </c>
      <c r="N22" s="249">
        <v>151.80000000000001</v>
      </c>
      <c r="O22" s="249">
        <v>137.5</v>
      </c>
      <c r="P22" s="249">
        <v>134.64285699999999</v>
      </c>
    </row>
    <row r="23" spans="1:16" ht="15.75" customHeight="1">
      <c r="A23" s="501" t="s">
        <v>355</v>
      </c>
      <c r="B23" s="230" t="s">
        <v>347</v>
      </c>
      <c r="C23" s="230" t="s">
        <v>348</v>
      </c>
      <c r="D23" s="249">
        <v>151.07139999999998</v>
      </c>
      <c r="E23" s="249">
        <v>141.33329999999998</v>
      </c>
      <c r="F23" s="249">
        <v>141.33329999999998</v>
      </c>
      <c r="G23" s="249">
        <v>160.41670000000002</v>
      </c>
      <c r="H23" s="249">
        <v>160.41670000000002</v>
      </c>
      <c r="I23" s="249">
        <v>160.41670000000002</v>
      </c>
      <c r="J23" s="249">
        <v>151.1</v>
      </c>
      <c r="K23" s="249">
        <v>151.1</v>
      </c>
      <c r="L23" s="249">
        <v>151.30000000000001</v>
      </c>
      <c r="M23" s="249">
        <v>140.30000000000001</v>
      </c>
      <c r="N23" s="249">
        <v>114.1</v>
      </c>
      <c r="O23" s="249">
        <v>131</v>
      </c>
      <c r="P23" s="249">
        <v>126.666667</v>
      </c>
    </row>
    <row r="24" spans="1:16" ht="15.75" customHeight="1">
      <c r="A24" s="501"/>
      <c r="B24" s="230" t="s">
        <v>349</v>
      </c>
      <c r="C24" s="230" t="s">
        <v>348</v>
      </c>
      <c r="D24" s="249">
        <v>108.54169999999999</v>
      </c>
      <c r="E24" s="249">
        <v>105.33330000000001</v>
      </c>
      <c r="F24" s="249">
        <v>105.33330000000001</v>
      </c>
      <c r="G24" s="249">
        <v>116.66669999999999</v>
      </c>
      <c r="H24" s="249">
        <v>116.66669999999999</v>
      </c>
      <c r="I24" s="249">
        <v>116.66669999999999</v>
      </c>
      <c r="J24" s="249">
        <v>108.5</v>
      </c>
      <c r="K24" s="249">
        <v>108.5</v>
      </c>
      <c r="L24" s="249">
        <v>114.6</v>
      </c>
      <c r="M24" s="249">
        <v>102.5</v>
      </c>
      <c r="N24" s="249">
        <v>112.6</v>
      </c>
      <c r="O24" s="249">
        <v>93</v>
      </c>
      <c r="P24" s="249">
        <v>93</v>
      </c>
    </row>
    <row r="25" spans="1:16" ht="15.75" customHeight="1">
      <c r="A25" s="246" t="s">
        <v>356</v>
      </c>
      <c r="B25" s="250"/>
      <c r="C25" s="250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</row>
    <row r="26" spans="1:16" ht="15.75" customHeight="1">
      <c r="A26" s="504" t="s">
        <v>357</v>
      </c>
      <c r="B26" s="504"/>
      <c r="C26" s="230" t="s">
        <v>358</v>
      </c>
      <c r="D26" s="252" t="s">
        <v>359</v>
      </c>
      <c r="E26" s="252" t="s">
        <v>359</v>
      </c>
      <c r="F26" s="252" t="s">
        <v>359</v>
      </c>
      <c r="G26" s="252" t="s">
        <v>359</v>
      </c>
      <c r="H26" s="252" t="s">
        <v>359</v>
      </c>
      <c r="I26" s="252" t="s">
        <v>359</v>
      </c>
      <c r="J26" s="252" t="s">
        <v>359</v>
      </c>
      <c r="K26" s="252" t="s">
        <v>359</v>
      </c>
      <c r="L26" s="252" t="s">
        <v>359</v>
      </c>
      <c r="M26" s="252" t="s">
        <v>359</v>
      </c>
      <c r="N26" s="252" t="s">
        <v>359</v>
      </c>
      <c r="O26" s="252" t="s">
        <v>359</v>
      </c>
      <c r="P26" s="252" t="s">
        <v>359</v>
      </c>
    </row>
    <row r="27" spans="1:16" ht="16.5" customHeight="1">
      <c r="A27" s="504" t="s">
        <v>360</v>
      </c>
      <c r="B27" s="504"/>
      <c r="C27" s="230" t="s">
        <v>358</v>
      </c>
      <c r="D27" s="253" t="s">
        <v>359</v>
      </c>
      <c r="E27" s="253">
        <v>55.3</v>
      </c>
      <c r="F27" s="253">
        <v>58.7</v>
      </c>
      <c r="G27" s="253">
        <v>85</v>
      </c>
      <c r="H27" s="253">
        <v>75</v>
      </c>
      <c r="I27" s="253">
        <v>65</v>
      </c>
      <c r="J27" s="253" t="s">
        <v>359</v>
      </c>
      <c r="K27" s="253">
        <v>75</v>
      </c>
      <c r="L27" s="253">
        <v>52.8</v>
      </c>
      <c r="M27" s="253">
        <v>49.3</v>
      </c>
      <c r="N27" s="253">
        <v>49.3</v>
      </c>
      <c r="O27" s="253">
        <v>49</v>
      </c>
      <c r="P27" s="253" t="s">
        <v>359</v>
      </c>
    </row>
    <row r="28" spans="1:16" ht="16.5" customHeight="1">
      <c r="A28" s="504" t="s">
        <v>361</v>
      </c>
      <c r="B28" s="504"/>
      <c r="C28" s="241" t="s">
        <v>362</v>
      </c>
      <c r="D28" s="253">
        <v>15</v>
      </c>
      <c r="E28" s="253">
        <v>17.3</v>
      </c>
      <c r="F28" s="253">
        <v>17.3</v>
      </c>
      <c r="G28" s="253">
        <v>16.3</v>
      </c>
      <c r="H28" s="253">
        <v>16.3</v>
      </c>
      <c r="I28" s="253">
        <v>18</v>
      </c>
      <c r="J28" s="253">
        <v>16.3</v>
      </c>
      <c r="K28" s="253">
        <v>16.3</v>
      </c>
      <c r="L28" s="253">
        <v>19</v>
      </c>
      <c r="M28" s="253">
        <v>20</v>
      </c>
      <c r="N28" s="253">
        <v>20</v>
      </c>
      <c r="O28" s="253">
        <v>19.3</v>
      </c>
      <c r="P28" s="253">
        <v>19</v>
      </c>
    </row>
    <row r="29" spans="1:16" ht="16.5" customHeight="1">
      <c r="A29" s="504" t="s">
        <v>363</v>
      </c>
      <c r="B29" s="504"/>
      <c r="C29" s="241" t="s">
        <v>362</v>
      </c>
      <c r="D29" s="253">
        <v>33</v>
      </c>
      <c r="E29" s="253">
        <v>30</v>
      </c>
      <c r="F29" s="253">
        <v>30</v>
      </c>
      <c r="G29" s="253">
        <v>25.7</v>
      </c>
      <c r="H29" s="253">
        <v>25.7</v>
      </c>
      <c r="I29" s="253">
        <v>25.7</v>
      </c>
      <c r="J29" s="253">
        <v>40</v>
      </c>
      <c r="K29" s="253">
        <v>40</v>
      </c>
      <c r="L29" s="253">
        <v>23.5</v>
      </c>
      <c r="M29" s="253">
        <v>24</v>
      </c>
      <c r="N29" s="253">
        <v>24</v>
      </c>
      <c r="O29" s="253">
        <v>25</v>
      </c>
      <c r="P29" s="253">
        <v>25</v>
      </c>
    </row>
    <row r="30" spans="1:16" ht="31.5" customHeight="1">
      <c r="A30" s="501" t="s">
        <v>364</v>
      </c>
      <c r="B30" s="501"/>
      <c r="C30" s="254" t="s">
        <v>362</v>
      </c>
      <c r="D30" s="253">
        <v>23.3</v>
      </c>
      <c r="E30" s="253">
        <v>26.6</v>
      </c>
      <c r="F30" s="253">
        <v>26</v>
      </c>
      <c r="G30" s="253">
        <v>25</v>
      </c>
      <c r="H30" s="253">
        <v>25</v>
      </c>
      <c r="I30" s="253">
        <v>25</v>
      </c>
      <c r="J30" s="253">
        <v>25</v>
      </c>
      <c r="K30" s="253">
        <v>25</v>
      </c>
      <c r="L30" s="253">
        <v>24.3</v>
      </c>
      <c r="M30" s="253">
        <v>22.3</v>
      </c>
      <c r="N30" s="253">
        <v>23</v>
      </c>
      <c r="O30" s="253">
        <v>23</v>
      </c>
      <c r="P30" s="253">
        <v>22.7</v>
      </c>
    </row>
    <row r="31" spans="1:16" ht="31.5" customHeight="1">
      <c r="A31" s="501" t="s">
        <v>365</v>
      </c>
      <c r="B31" s="501"/>
      <c r="C31" s="254" t="s">
        <v>362</v>
      </c>
      <c r="D31" s="253">
        <v>33.299999999999997</v>
      </c>
      <c r="E31" s="253">
        <v>27.6</v>
      </c>
      <c r="F31" s="253">
        <v>31.7</v>
      </c>
      <c r="G31" s="253">
        <v>30</v>
      </c>
      <c r="H31" s="253">
        <v>30</v>
      </c>
      <c r="I31" s="253">
        <v>30</v>
      </c>
      <c r="J31" s="253">
        <v>41.7</v>
      </c>
      <c r="K31" s="253">
        <v>41.7</v>
      </c>
      <c r="L31" s="253">
        <v>32</v>
      </c>
      <c r="M31" s="253">
        <v>30</v>
      </c>
      <c r="N31" s="253">
        <v>29.5</v>
      </c>
      <c r="O31" s="253">
        <v>29.3</v>
      </c>
      <c r="P31" s="253">
        <v>28.7</v>
      </c>
    </row>
    <row r="32" spans="1:16" ht="36.75" customHeight="1">
      <c r="A32" s="501" t="s">
        <v>366</v>
      </c>
      <c r="B32" s="501"/>
      <c r="C32" s="254" t="s">
        <v>362</v>
      </c>
      <c r="D32" s="253">
        <v>6.7</v>
      </c>
      <c r="E32" s="253">
        <v>10</v>
      </c>
      <c r="F32" s="253">
        <v>8</v>
      </c>
      <c r="G32" s="253">
        <v>5</v>
      </c>
      <c r="H32" s="253">
        <v>5</v>
      </c>
      <c r="I32" s="253">
        <v>5</v>
      </c>
      <c r="J32" s="253">
        <v>5</v>
      </c>
      <c r="K32" s="253">
        <v>5</v>
      </c>
      <c r="L32" s="253">
        <v>5.3</v>
      </c>
      <c r="M32" s="253">
        <v>1.5</v>
      </c>
      <c r="N32" s="253">
        <v>1</v>
      </c>
      <c r="O32" s="253">
        <v>1</v>
      </c>
      <c r="P32" s="253">
        <v>1</v>
      </c>
    </row>
    <row r="33" spans="1:16" ht="34.5" customHeight="1">
      <c r="A33" s="501" t="s">
        <v>367</v>
      </c>
      <c r="B33" s="501"/>
      <c r="C33" s="245" t="s">
        <v>362</v>
      </c>
      <c r="D33" s="253">
        <v>21.3</v>
      </c>
      <c r="E33" s="253">
        <v>30</v>
      </c>
      <c r="F33" s="253">
        <v>32</v>
      </c>
      <c r="G33" s="253">
        <v>31.3</v>
      </c>
      <c r="H33" s="253" t="s">
        <v>359</v>
      </c>
      <c r="I33" s="253" t="s">
        <v>359</v>
      </c>
      <c r="J33" s="253">
        <v>25</v>
      </c>
      <c r="K33" s="253">
        <v>25</v>
      </c>
      <c r="L33" s="253">
        <v>10</v>
      </c>
      <c r="M33" s="253" t="s">
        <v>359</v>
      </c>
      <c r="N33" s="253" t="s">
        <v>359</v>
      </c>
      <c r="O33" s="253" t="s">
        <v>359</v>
      </c>
      <c r="P33" s="253" t="s">
        <v>359</v>
      </c>
    </row>
    <row r="34" spans="1:16">
      <c r="C34" s="255"/>
      <c r="K34" s="244"/>
    </row>
    <row r="35" spans="1:16">
      <c r="C35" s="255"/>
      <c r="K35" s="244"/>
    </row>
    <row r="36" spans="1:16">
      <c r="A36" s="502"/>
      <c r="B36" s="503"/>
      <c r="C36" s="503"/>
      <c r="D36" s="503"/>
      <c r="E36" s="503"/>
      <c r="F36" s="503"/>
      <c r="G36" s="503"/>
      <c r="H36" s="503"/>
      <c r="I36" s="503"/>
      <c r="J36" s="503"/>
      <c r="K36" s="503"/>
    </row>
    <row r="37" spans="1:16">
      <c r="B37" s="243"/>
      <c r="K37" s="244"/>
    </row>
    <row r="38" spans="1:16">
      <c r="K38" s="244"/>
    </row>
    <row r="39" spans="1:16">
      <c r="K39" s="244"/>
    </row>
    <row r="40" spans="1:16">
      <c r="K40" s="244"/>
    </row>
    <row r="41" spans="1:16">
      <c r="K41" s="244"/>
    </row>
    <row r="42" spans="1:16">
      <c r="K42" s="244"/>
    </row>
  </sheetData>
  <mergeCells count="22">
    <mergeCell ref="A21:A22"/>
    <mergeCell ref="A1:N1"/>
    <mergeCell ref="A3:B4"/>
    <mergeCell ref="C3:C4"/>
    <mergeCell ref="D3:D4"/>
    <mergeCell ref="E3:P3"/>
    <mergeCell ref="A7:A8"/>
    <mergeCell ref="A9:A10"/>
    <mergeCell ref="A12:A13"/>
    <mergeCell ref="A14:A15"/>
    <mergeCell ref="A17:A18"/>
    <mergeCell ref="A19:A20"/>
    <mergeCell ref="A31:B31"/>
    <mergeCell ref="A32:B32"/>
    <mergeCell ref="A33:B33"/>
    <mergeCell ref="A36:K36"/>
    <mergeCell ref="A23:A24"/>
    <mergeCell ref="A26:B26"/>
    <mergeCell ref="A27:B27"/>
    <mergeCell ref="A28:B28"/>
    <mergeCell ref="A29:B29"/>
    <mergeCell ref="A30:B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O65"/>
  <sheetViews>
    <sheetView topLeftCell="A40" workbookViewId="0">
      <selection activeCell="Q56" sqref="Q56"/>
    </sheetView>
  </sheetViews>
  <sheetFormatPr defaultRowHeight="12.75"/>
  <cols>
    <col min="1" max="1" width="8.85546875" style="256" customWidth="1"/>
    <col min="2" max="3" width="6.140625" style="257" customWidth="1"/>
    <col min="4" max="4" width="7.85546875" style="257" customWidth="1"/>
    <col min="5" max="5" width="7.5703125" style="257" customWidth="1"/>
    <col min="6" max="15" width="6.140625" style="257" customWidth="1"/>
    <col min="16" max="256" width="9.140625" style="257"/>
    <col min="257" max="257" width="8.85546875" style="257" customWidth="1"/>
    <col min="258" max="259" width="6.140625" style="257" customWidth="1"/>
    <col min="260" max="260" width="7.85546875" style="257" customWidth="1"/>
    <col min="261" max="261" width="7.5703125" style="257" customWidth="1"/>
    <col min="262" max="271" width="6.140625" style="257" customWidth="1"/>
    <col min="272" max="512" width="9.140625" style="257"/>
    <col min="513" max="513" width="8.85546875" style="257" customWidth="1"/>
    <col min="514" max="515" width="6.140625" style="257" customWidth="1"/>
    <col min="516" max="516" width="7.85546875" style="257" customWidth="1"/>
    <col min="517" max="517" width="7.5703125" style="257" customWidth="1"/>
    <col min="518" max="527" width="6.140625" style="257" customWidth="1"/>
    <col min="528" max="768" width="9.140625" style="257"/>
    <col min="769" max="769" width="8.85546875" style="257" customWidth="1"/>
    <col min="770" max="771" width="6.140625" style="257" customWidth="1"/>
    <col min="772" max="772" width="7.85546875" style="257" customWidth="1"/>
    <col min="773" max="773" width="7.5703125" style="257" customWidth="1"/>
    <col min="774" max="783" width="6.140625" style="257" customWidth="1"/>
    <col min="784" max="1024" width="9.140625" style="257"/>
    <col min="1025" max="1025" width="8.85546875" style="257" customWidth="1"/>
    <col min="1026" max="1027" width="6.140625" style="257" customWidth="1"/>
    <col min="1028" max="1028" width="7.85546875" style="257" customWidth="1"/>
    <col min="1029" max="1029" width="7.5703125" style="257" customWidth="1"/>
    <col min="1030" max="1039" width="6.140625" style="257" customWidth="1"/>
    <col min="1040" max="1280" width="9.140625" style="257"/>
    <col min="1281" max="1281" width="8.85546875" style="257" customWidth="1"/>
    <col min="1282" max="1283" width="6.140625" style="257" customWidth="1"/>
    <col min="1284" max="1284" width="7.85546875" style="257" customWidth="1"/>
    <col min="1285" max="1285" width="7.5703125" style="257" customWidth="1"/>
    <col min="1286" max="1295" width="6.140625" style="257" customWidth="1"/>
    <col min="1296" max="1536" width="9.140625" style="257"/>
    <col min="1537" max="1537" width="8.85546875" style="257" customWidth="1"/>
    <col min="1538" max="1539" width="6.140625" style="257" customWidth="1"/>
    <col min="1540" max="1540" width="7.85546875" style="257" customWidth="1"/>
    <col min="1541" max="1541" width="7.5703125" style="257" customWidth="1"/>
    <col min="1542" max="1551" width="6.140625" style="257" customWidth="1"/>
    <col min="1552" max="1792" width="9.140625" style="257"/>
    <col min="1793" max="1793" width="8.85546875" style="257" customWidth="1"/>
    <col min="1794" max="1795" width="6.140625" style="257" customWidth="1"/>
    <col min="1796" max="1796" width="7.85546875" style="257" customWidth="1"/>
    <col min="1797" max="1797" width="7.5703125" style="257" customWidth="1"/>
    <col min="1798" max="1807" width="6.140625" style="257" customWidth="1"/>
    <col min="1808" max="2048" width="9.140625" style="257"/>
    <col min="2049" max="2049" width="8.85546875" style="257" customWidth="1"/>
    <col min="2050" max="2051" width="6.140625" style="257" customWidth="1"/>
    <col min="2052" max="2052" width="7.85546875" style="257" customWidth="1"/>
    <col min="2053" max="2053" width="7.5703125" style="257" customWidth="1"/>
    <col min="2054" max="2063" width="6.140625" style="257" customWidth="1"/>
    <col min="2064" max="2304" width="9.140625" style="257"/>
    <col min="2305" max="2305" width="8.85546875" style="257" customWidth="1"/>
    <col min="2306" max="2307" width="6.140625" style="257" customWidth="1"/>
    <col min="2308" max="2308" width="7.85546875" style="257" customWidth="1"/>
    <col min="2309" max="2309" width="7.5703125" style="257" customWidth="1"/>
    <col min="2310" max="2319" width="6.140625" style="257" customWidth="1"/>
    <col min="2320" max="2560" width="9.140625" style="257"/>
    <col min="2561" max="2561" width="8.85546875" style="257" customWidth="1"/>
    <col min="2562" max="2563" width="6.140625" style="257" customWidth="1"/>
    <col min="2564" max="2564" width="7.85546875" style="257" customWidth="1"/>
    <col min="2565" max="2565" width="7.5703125" style="257" customWidth="1"/>
    <col min="2566" max="2575" width="6.140625" style="257" customWidth="1"/>
    <col min="2576" max="2816" width="9.140625" style="257"/>
    <col min="2817" max="2817" width="8.85546875" style="257" customWidth="1"/>
    <col min="2818" max="2819" width="6.140625" style="257" customWidth="1"/>
    <col min="2820" max="2820" width="7.85546875" style="257" customWidth="1"/>
    <col min="2821" max="2821" width="7.5703125" style="257" customWidth="1"/>
    <col min="2822" max="2831" width="6.140625" style="257" customWidth="1"/>
    <col min="2832" max="3072" width="9.140625" style="257"/>
    <col min="3073" max="3073" width="8.85546875" style="257" customWidth="1"/>
    <col min="3074" max="3075" width="6.140625" style="257" customWidth="1"/>
    <col min="3076" max="3076" width="7.85546875" style="257" customWidth="1"/>
    <col min="3077" max="3077" width="7.5703125" style="257" customWidth="1"/>
    <col min="3078" max="3087" width="6.140625" style="257" customWidth="1"/>
    <col min="3088" max="3328" width="9.140625" style="257"/>
    <col min="3329" max="3329" width="8.85546875" style="257" customWidth="1"/>
    <col min="3330" max="3331" width="6.140625" style="257" customWidth="1"/>
    <col min="3332" max="3332" width="7.85546875" style="257" customWidth="1"/>
    <col min="3333" max="3333" width="7.5703125" style="257" customWidth="1"/>
    <col min="3334" max="3343" width="6.140625" style="257" customWidth="1"/>
    <col min="3344" max="3584" width="9.140625" style="257"/>
    <col min="3585" max="3585" width="8.85546875" style="257" customWidth="1"/>
    <col min="3586" max="3587" width="6.140625" style="257" customWidth="1"/>
    <col min="3588" max="3588" width="7.85546875" style="257" customWidth="1"/>
    <col min="3589" max="3589" width="7.5703125" style="257" customWidth="1"/>
    <col min="3590" max="3599" width="6.140625" style="257" customWidth="1"/>
    <col min="3600" max="3840" width="9.140625" style="257"/>
    <col min="3841" max="3841" width="8.85546875" style="257" customWidth="1"/>
    <col min="3842" max="3843" width="6.140625" style="257" customWidth="1"/>
    <col min="3844" max="3844" width="7.85546875" style="257" customWidth="1"/>
    <col min="3845" max="3845" width="7.5703125" style="257" customWidth="1"/>
    <col min="3846" max="3855" width="6.140625" style="257" customWidth="1"/>
    <col min="3856" max="4096" width="9.140625" style="257"/>
    <col min="4097" max="4097" width="8.85546875" style="257" customWidth="1"/>
    <col min="4098" max="4099" width="6.140625" style="257" customWidth="1"/>
    <col min="4100" max="4100" width="7.85546875" style="257" customWidth="1"/>
    <col min="4101" max="4101" width="7.5703125" style="257" customWidth="1"/>
    <col min="4102" max="4111" width="6.140625" style="257" customWidth="1"/>
    <col min="4112" max="4352" width="9.140625" style="257"/>
    <col min="4353" max="4353" width="8.85546875" style="257" customWidth="1"/>
    <col min="4354" max="4355" width="6.140625" style="257" customWidth="1"/>
    <col min="4356" max="4356" width="7.85546875" style="257" customWidth="1"/>
    <col min="4357" max="4357" width="7.5703125" style="257" customWidth="1"/>
    <col min="4358" max="4367" width="6.140625" style="257" customWidth="1"/>
    <col min="4368" max="4608" width="9.140625" style="257"/>
    <col min="4609" max="4609" width="8.85546875" style="257" customWidth="1"/>
    <col min="4610" max="4611" width="6.140625" style="257" customWidth="1"/>
    <col min="4612" max="4612" width="7.85546875" style="257" customWidth="1"/>
    <col min="4613" max="4613" width="7.5703125" style="257" customWidth="1"/>
    <col min="4614" max="4623" width="6.140625" style="257" customWidth="1"/>
    <col min="4624" max="4864" width="9.140625" style="257"/>
    <col min="4865" max="4865" width="8.85546875" style="257" customWidth="1"/>
    <col min="4866" max="4867" width="6.140625" style="257" customWidth="1"/>
    <col min="4868" max="4868" width="7.85546875" style="257" customWidth="1"/>
    <col min="4869" max="4869" width="7.5703125" style="257" customWidth="1"/>
    <col min="4870" max="4879" width="6.140625" style="257" customWidth="1"/>
    <col min="4880" max="5120" width="9.140625" style="257"/>
    <col min="5121" max="5121" width="8.85546875" style="257" customWidth="1"/>
    <col min="5122" max="5123" width="6.140625" style="257" customWidth="1"/>
    <col min="5124" max="5124" width="7.85546875" style="257" customWidth="1"/>
    <col min="5125" max="5125" width="7.5703125" style="257" customWidth="1"/>
    <col min="5126" max="5135" width="6.140625" style="257" customWidth="1"/>
    <col min="5136" max="5376" width="9.140625" style="257"/>
    <col min="5377" max="5377" width="8.85546875" style="257" customWidth="1"/>
    <col min="5378" max="5379" width="6.140625" style="257" customWidth="1"/>
    <col min="5380" max="5380" width="7.85546875" style="257" customWidth="1"/>
    <col min="5381" max="5381" width="7.5703125" style="257" customWidth="1"/>
    <col min="5382" max="5391" width="6.140625" style="257" customWidth="1"/>
    <col min="5392" max="5632" width="9.140625" style="257"/>
    <col min="5633" max="5633" width="8.85546875" style="257" customWidth="1"/>
    <col min="5634" max="5635" width="6.140625" style="257" customWidth="1"/>
    <col min="5636" max="5636" width="7.85546875" style="257" customWidth="1"/>
    <col min="5637" max="5637" width="7.5703125" style="257" customWidth="1"/>
    <col min="5638" max="5647" width="6.140625" style="257" customWidth="1"/>
    <col min="5648" max="5888" width="9.140625" style="257"/>
    <col min="5889" max="5889" width="8.85546875" style="257" customWidth="1"/>
    <col min="5890" max="5891" width="6.140625" style="257" customWidth="1"/>
    <col min="5892" max="5892" width="7.85546875" style="257" customWidth="1"/>
    <col min="5893" max="5893" width="7.5703125" style="257" customWidth="1"/>
    <col min="5894" max="5903" width="6.140625" style="257" customWidth="1"/>
    <col min="5904" max="6144" width="9.140625" style="257"/>
    <col min="6145" max="6145" width="8.85546875" style="257" customWidth="1"/>
    <col min="6146" max="6147" width="6.140625" style="257" customWidth="1"/>
    <col min="6148" max="6148" width="7.85546875" style="257" customWidth="1"/>
    <col min="6149" max="6149" width="7.5703125" style="257" customWidth="1"/>
    <col min="6150" max="6159" width="6.140625" style="257" customWidth="1"/>
    <col min="6160" max="6400" width="9.140625" style="257"/>
    <col min="6401" max="6401" width="8.85546875" style="257" customWidth="1"/>
    <col min="6402" max="6403" width="6.140625" style="257" customWidth="1"/>
    <col min="6404" max="6404" width="7.85546875" style="257" customWidth="1"/>
    <col min="6405" max="6405" width="7.5703125" style="257" customWidth="1"/>
    <col min="6406" max="6415" width="6.140625" style="257" customWidth="1"/>
    <col min="6416" max="6656" width="9.140625" style="257"/>
    <col min="6657" max="6657" width="8.85546875" style="257" customWidth="1"/>
    <col min="6658" max="6659" width="6.140625" style="257" customWidth="1"/>
    <col min="6660" max="6660" width="7.85546875" style="257" customWidth="1"/>
    <col min="6661" max="6661" width="7.5703125" style="257" customWidth="1"/>
    <col min="6662" max="6671" width="6.140625" style="257" customWidth="1"/>
    <col min="6672" max="6912" width="9.140625" style="257"/>
    <col min="6913" max="6913" width="8.85546875" style="257" customWidth="1"/>
    <col min="6914" max="6915" width="6.140625" style="257" customWidth="1"/>
    <col min="6916" max="6916" width="7.85546875" style="257" customWidth="1"/>
    <col min="6917" max="6917" width="7.5703125" style="257" customWidth="1"/>
    <col min="6918" max="6927" width="6.140625" style="257" customWidth="1"/>
    <col min="6928" max="7168" width="9.140625" style="257"/>
    <col min="7169" max="7169" width="8.85546875" style="257" customWidth="1"/>
    <col min="7170" max="7171" width="6.140625" style="257" customWidth="1"/>
    <col min="7172" max="7172" width="7.85546875" style="257" customWidth="1"/>
    <col min="7173" max="7173" width="7.5703125" style="257" customWidth="1"/>
    <col min="7174" max="7183" width="6.140625" style="257" customWidth="1"/>
    <col min="7184" max="7424" width="9.140625" style="257"/>
    <col min="7425" max="7425" width="8.85546875" style="257" customWidth="1"/>
    <col min="7426" max="7427" width="6.140625" style="257" customWidth="1"/>
    <col min="7428" max="7428" width="7.85546875" style="257" customWidth="1"/>
    <col min="7429" max="7429" width="7.5703125" style="257" customWidth="1"/>
    <col min="7430" max="7439" width="6.140625" style="257" customWidth="1"/>
    <col min="7440" max="7680" width="9.140625" style="257"/>
    <col min="7681" max="7681" width="8.85546875" style="257" customWidth="1"/>
    <col min="7682" max="7683" width="6.140625" style="257" customWidth="1"/>
    <col min="7684" max="7684" width="7.85546875" style="257" customWidth="1"/>
    <col min="7685" max="7685" width="7.5703125" style="257" customWidth="1"/>
    <col min="7686" max="7695" width="6.140625" style="257" customWidth="1"/>
    <col min="7696" max="7936" width="9.140625" style="257"/>
    <col min="7937" max="7937" width="8.85546875" style="257" customWidth="1"/>
    <col min="7938" max="7939" width="6.140625" style="257" customWidth="1"/>
    <col min="7940" max="7940" width="7.85546875" style="257" customWidth="1"/>
    <col min="7941" max="7941" width="7.5703125" style="257" customWidth="1"/>
    <col min="7942" max="7951" width="6.140625" style="257" customWidth="1"/>
    <col min="7952" max="8192" width="9.140625" style="257"/>
    <col min="8193" max="8193" width="8.85546875" style="257" customWidth="1"/>
    <col min="8194" max="8195" width="6.140625" style="257" customWidth="1"/>
    <col min="8196" max="8196" width="7.85546875" style="257" customWidth="1"/>
    <col min="8197" max="8197" width="7.5703125" style="257" customWidth="1"/>
    <col min="8198" max="8207" width="6.140625" style="257" customWidth="1"/>
    <col min="8208" max="8448" width="9.140625" style="257"/>
    <col min="8449" max="8449" width="8.85546875" style="257" customWidth="1"/>
    <col min="8450" max="8451" width="6.140625" style="257" customWidth="1"/>
    <col min="8452" max="8452" width="7.85546875" style="257" customWidth="1"/>
    <col min="8453" max="8453" width="7.5703125" style="257" customWidth="1"/>
    <col min="8454" max="8463" width="6.140625" style="257" customWidth="1"/>
    <col min="8464" max="8704" width="9.140625" style="257"/>
    <col min="8705" max="8705" width="8.85546875" style="257" customWidth="1"/>
    <col min="8706" max="8707" width="6.140625" style="257" customWidth="1"/>
    <col min="8708" max="8708" width="7.85546875" style="257" customWidth="1"/>
    <col min="8709" max="8709" width="7.5703125" style="257" customWidth="1"/>
    <col min="8710" max="8719" width="6.140625" style="257" customWidth="1"/>
    <col min="8720" max="8960" width="9.140625" style="257"/>
    <col min="8961" max="8961" width="8.85546875" style="257" customWidth="1"/>
    <col min="8962" max="8963" width="6.140625" style="257" customWidth="1"/>
    <col min="8964" max="8964" width="7.85546875" style="257" customWidth="1"/>
    <col min="8965" max="8965" width="7.5703125" style="257" customWidth="1"/>
    <col min="8966" max="8975" width="6.140625" style="257" customWidth="1"/>
    <col min="8976" max="9216" width="9.140625" style="257"/>
    <col min="9217" max="9217" width="8.85546875" style="257" customWidth="1"/>
    <col min="9218" max="9219" width="6.140625" style="257" customWidth="1"/>
    <col min="9220" max="9220" width="7.85546875" style="257" customWidth="1"/>
    <col min="9221" max="9221" width="7.5703125" style="257" customWidth="1"/>
    <col min="9222" max="9231" width="6.140625" style="257" customWidth="1"/>
    <col min="9232" max="9472" width="9.140625" style="257"/>
    <col min="9473" max="9473" width="8.85546875" style="257" customWidth="1"/>
    <col min="9474" max="9475" width="6.140625" style="257" customWidth="1"/>
    <col min="9476" max="9476" width="7.85546875" style="257" customWidth="1"/>
    <col min="9477" max="9477" width="7.5703125" style="257" customWidth="1"/>
    <col min="9478" max="9487" width="6.140625" style="257" customWidth="1"/>
    <col min="9488" max="9728" width="9.140625" style="257"/>
    <col min="9729" max="9729" width="8.85546875" style="257" customWidth="1"/>
    <col min="9730" max="9731" width="6.140625" style="257" customWidth="1"/>
    <col min="9732" max="9732" width="7.85546875" style="257" customWidth="1"/>
    <col min="9733" max="9733" width="7.5703125" style="257" customWidth="1"/>
    <col min="9734" max="9743" width="6.140625" style="257" customWidth="1"/>
    <col min="9744" max="9984" width="9.140625" style="257"/>
    <col min="9985" max="9985" width="8.85546875" style="257" customWidth="1"/>
    <col min="9986" max="9987" width="6.140625" style="257" customWidth="1"/>
    <col min="9988" max="9988" width="7.85546875" style="257" customWidth="1"/>
    <col min="9989" max="9989" width="7.5703125" style="257" customWidth="1"/>
    <col min="9990" max="9999" width="6.140625" style="257" customWidth="1"/>
    <col min="10000" max="10240" width="9.140625" style="257"/>
    <col min="10241" max="10241" width="8.85546875" style="257" customWidth="1"/>
    <col min="10242" max="10243" width="6.140625" style="257" customWidth="1"/>
    <col min="10244" max="10244" width="7.85546875" style="257" customWidth="1"/>
    <col min="10245" max="10245" width="7.5703125" style="257" customWidth="1"/>
    <col min="10246" max="10255" width="6.140625" style="257" customWidth="1"/>
    <col min="10256" max="10496" width="9.140625" style="257"/>
    <col min="10497" max="10497" width="8.85546875" style="257" customWidth="1"/>
    <col min="10498" max="10499" width="6.140625" style="257" customWidth="1"/>
    <col min="10500" max="10500" width="7.85546875" style="257" customWidth="1"/>
    <col min="10501" max="10501" width="7.5703125" style="257" customWidth="1"/>
    <col min="10502" max="10511" width="6.140625" style="257" customWidth="1"/>
    <col min="10512" max="10752" width="9.140625" style="257"/>
    <col min="10753" max="10753" width="8.85546875" style="257" customWidth="1"/>
    <col min="10754" max="10755" width="6.140625" style="257" customWidth="1"/>
    <col min="10756" max="10756" width="7.85546875" style="257" customWidth="1"/>
    <col min="10757" max="10757" width="7.5703125" style="257" customWidth="1"/>
    <col min="10758" max="10767" width="6.140625" style="257" customWidth="1"/>
    <col min="10768" max="11008" width="9.140625" style="257"/>
    <col min="11009" max="11009" width="8.85546875" style="257" customWidth="1"/>
    <col min="11010" max="11011" width="6.140625" style="257" customWidth="1"/>
    <col min="11012" max="11012" width="7.85546875" style="257" customWidth="1"/>
    <col min="11013" max="11013" width="7.5703125" style="257" customWidth="1"/>
    <col min="11014" max="11023" width="6.140625" style="257" customWidth="1"/>
    <col min="11024" max="11264" width="9.140625" style="257"/>
    <col min="11265" max="11265" width="8.85546875" style="257" customWidth="1"/>
    <col min="11266" max="11267" width="6.140625" style="257" customWidth="1"/>
    <col min="11268" max="11268" width="7.85546875" style="257" customWidth="1"/>
    <col min="11269" max="11269" width="7.5703125" style="257" customWidth="1"/>
    <col min="11270" max="11279" width="6.140625" style="257" customWidth="1"/>
    <col min="11280" max="11520" width="9.140625" style="257"/>
    <col min="11521" max="11521" width="8.85546875" style="257" customWidth="1"/>
    <col min="11522" max="11523" width="6.140625" style="257" customWidth="1"/>
    <col min="11524" max="11524" width="7.85546875" style="257" customWidth="1"/>
    <col min="11525" max="11525" width="7.5703125" style="257" customWidth="1"/>
    <col min="11526" max="11535" width="6.140625" style="257" customWidth="1"/>
    <col min="11536" max="11776" width="9.140625" style="257"/>
    <col min="11777" max="11777" width="8.85546875" style="257" customWidth="1"/>
    <col min="11778" max="11779" width="6.140625" style="257" customWidth="1"/>
    <col min="11780" max="11780" width="7.85546875" style="257" customWidth="1"/>
    <col min="11781" max="11781" width="7.5703125" style="257" customWidth="1"/>
    <col min="11782" max="11791" width="6.140625" style="257" customWidth="1"/>
    <col min="11792" max="12032" width="9.140625" style="257"/>
    <col min="12033" max="12033" width="8.85546875" style="257" customWidth="1"/>
    <col min="12034" max="12035" width="6.140625" style="257" customWidth="1"/>
    <col min="12036" max="12036" width="7.85546875" style="257" customWidth="1"/>
    <col min="12037" max="12037" width="7.5703125" style="257" customWidth="1"/>
    <col min="12038" max="12047" width="6.140625" style="257" customWidth="1"/>
    <col min="12048" max="12288" width="9.140625" style="257"/>
    <col min="12289" max="12289" width="8.85546875" style="257" customWidth="1"/>
    <col min="12290" max="12291" width="6.140625" style="257" customWidth="1"/>
    <col min="12292" max="12292" width="7.85546875" style="257" customWidth="1"/>
    <col min="12293" max="12293" width="7.5703125" style="257" customWidth="1"/>
    <col min="12294" max="12303" width="6.140625" style="257" customWidth="1"/>
    <col min="12304" max="12544" width="9.140625" style="257"/>
    <col min="12545" max="12545" width="8.85546875" style="257" customWidth="1"/>
    <col min="12546" max="12547" width="6.140625" style="257" customWidth="1"/>
    <col min="12548" max="12548" width="7.85546875" style="257" customWidth="1"/>
    <col min="12549" max="12549" width="7.5703125" style="257" customWidth="1"/>
    <col min="12550" max="12559" width="6.140625" style="257" customWidth="1"/>
    <col min="12560" max="12800" width="9.140625" style="257"/>
    <col min="12801" max="12801" width="8.85546875" style="257" customWidth="1"/>
    <col min="12802" max="12803" width="6.140625" style="257" customWidth="1"/>
    <col min="12804" max="12804" width="7.85546875" style="257" customWidth="1"/>
    <col min="12805" max="12805" width="7.5703125" style="257" customWidth="1"/>
    <col min="12806" max="12815" width="6.140625" style="257" customWidth="1"/>
    <col min="12816" max="13056" width="9.140625" style="257"/>
    <col min="13057" max="13057" width="8.85546875" style="257" customWidth="1"/>
    <col min="13058" max="13059" width="6.140625" style="257" customWidth="1"/>
    <col min="13060" max="13060" width="7.85546875" style="257" customWidth="1"/>
    <col min="13061" max="13061" width="7.5703125" style="257" customWidth="1"/>
    <col min="13062" max="13071" width="6.140625" style="257" customWidth="1"/>
    <col min="13072" max="13312" width="9.140625" style="257"/>
    <col min="13313" max="13313" width="8.85546875" style="257" customWidth="1"/>
    <col min="13314" max="13315" width="6.140625" style="257" customWidth="1"/>
    <col min="13316" max="13316" width="7.85546875" style="257" customWidth="1"/>
    <col min="13317" max="13317" width="7.5703125" style="257" customWidth="1"/>
    <col min="13318" max="13327" width="6.140625" style="257" customWidth="1"/>
    <col min="13328" max="13568" width="9.140625" style="257"/>
    <col min="13569" max="13569" width="8.85546875" style="257" customWidth="1"/>
    <col min="13570" max="13571" width="6.140625" style="257" customWidth="1"/>
    <col min="13572" max="13572" width="7.85546875" style="257" customWidth="1"/>
    <col min="13573" max="13573" width="7.5703125" style="257" customWidth="1"/>
    <col min="13574" max="13583" width="6.140625" style="257" customWidth="1"/>
    <col min="13584" max="13824" width="9.140625" style="257"/>
    <col min="13825" max="13825" width="8.85546875" style="257" customWidth="1"/>
    <col min="13826" max="13827" width="6.140625" style="257" customWidth="1"/>
    <col min="13828" max="13828" width="7.85546875" style="257" customWidth="1"/>
    <col min="13829" max="13829" width="7.5703125" style="257" customWidth="1"/>
    <col min="13830" max="13839" width="6.140625" style="257" customWidth="1"/>
    <col min="13840" max="14080" width="9.140625" style="257"/>
    <col min="14081" max="14081" width="8.85546875" style="257" customWidth="1"/>
    <col min="14082" max="14083" width="6.140625" style="257" customWidth="1"/>
    <col min="14084" max="14084" width="7.85546875" style="257" customWidth="1"/>
    <col min="14085" max="14085" width="7.5703125" style="257" customWidth="1"/>
    <col min="14086" max="14095" width="6.140625" style="257" customWidth="1"/>
    <col min="14096" max="14336" width="9.140625" style="257"/>
    <col min="14337" max="14337" width="8.85546875" style="257" customWidth="1"/>
    <col min="14338" max="14339" width="6.140625" style="257" customWidth="1"/>
    <col min="14340" max="14340" width="7.85546875" style="257" customWidth="1"/>
    <col min="14341" max="14341" width="7.5703125" style="257" customWidth="1"/>
    <col min="14342" max="14351" width="6.140625" style="257" customWidth="1"/>
    <col min="14352" max="14592" width="9.140625" style="257"/>
    <col min="14593" max="14593" width="8.85546875" style="257" customWidth="1"/>
    <col min="14594" max="14595" width="6.140625" style="257" customWidth="1"/>
    <col min="14596" max="14596" width="7.85546875" style="257" customWidth="1"/>
    <col min="14597" max="14597" width="7.5703125" style="257" customWidth="1"/>
    <col min="14598" max="14607" width="6.140625" style="257" customWidth="1"/>
    <col min="14608" max="14848" width="9.140625" style="257"/>
    <col min="14849" max="14849" width="8.85546875" style="257" customWidth="1"/>
    <col min="14850" max="14851" width="6.140625" style="257" customWidth="1"/>
    <col min="14852" max="14852" width="7.85546875" style="257" customWidth="1"/>
    <col min="14853" max="14853" width="7.5703125" style="257" customWidth="1"/>
    <col min="14854" max="14863" width="6.140625" style="257" customWidth="1"/>
    <col min="14864" max="15104" width="9.140625" style="257"/>
    <col min="15105" max="15105" width="8.85546875" style="257" customWidth="1"/>
    <col min="15106" max="15107" width="6.140625" style="257" customWidth="1"/>
    <col min="15108" max="15108" width="7.85546875" style="257" customWidth="1"/>
    <col min="15109" max="15109" width="7.5703125" style="257" customWidth="1"/>
    <col min="15110" max="15119" width="6.140625" style="257" customWidth="1"/>
    <col min="15120" max="15360" width="9.140625" style="257"/>
    <col min="15361" max="15361" width="8.85546875" style="257" customWidth="1"/>
    <col min="15362" max="15363" width="6.140625" style="257" customWidth="1"/>
    <col min="15364" max="15364" width="7.85546875" style="257" customWidth="1"/>
    <col min="15365" max="15365" width="7.5703125" style="257" customWidth="1"/>
    <col min="15366" max="15375" width="6.140625" style="257" customWidth="1"/>
    <col min="15376" max="15616" width="9.140625" style="257"/>
    <col min="15617" max="15617" width="8.85546875" style="257" customWidth="1"/>
    <col min="15618" max="15619" width="6.140625" style="257" customWidth="1"/>
    <col min="15620" max="15620" width="7.85546875" style="257" customWidth="1"/>
    <col min="15621" max="15621" width="7.5703125" style="257" customWidth="1"/>
    <col min="15622" max="15631" width="6.140625" style="257" customWidth="1"/>
    <col min="15632" max="15872" width="9.140625" style="257"/>
    <col min="15873" max="15873" width="8.85546875" style="257" customWidth="1"/>
    <col min="15874" max="15875" width="6.140625" style="257" customWidth="1"/>
    <col min="15876" max="15876" width="7.85546875" style="257" customWidth="1"/>
    <col min="15877" max="15877" width="7.5703125" style="257" customWidth="1"/>
    <col min="15878" max="15887" width="6.140625" style="257" customWidth="1"/>
    <col min="15888" max="16128" width="9.140625" style="257"/>
    <col min="16129" max="16129" width="8.85546875" style="257" customWidth="1"/>
    <col min="16130" max="16131" width="6.140625" style="257" customWidth="1"/>
    <col min="16132" max="16132" width="7.85546875" style="257" customWidth="1"/>
    <col min="16133" max="16133" width="7.5703125" style="257" customWidth="1"/>
    <col min="16134" max="16143" width="6.140625" style="257" customWidth="1"/>
    <col min="16144" max="16384" width="9.140625" style="257"/>
  </cols>
  <sheetData>
    <row r="34" spans="1:15" ht="52.5" customHeight="1"/>
    <row r="35" spans="1:15">
      <c r="A35" s="512" t="s">
        <v>368</v>
      </c>
      <c r="B35" s="512"/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512"/>
    </row>
    <row r="36" spans="1:15">
      <c r="G36" s="258"/>
      <c r="L36" s="513" t="s">
        <v>179</v>
      </c>
      <c r="M36" s="513"/>
    </row>
    <row r="37" spans="1:15">
      <c r="A37" s="259"/>
      <c r="B37" s="514" t="s">
        <v>369</v>
      </c>
      <c r="C37" s="515"/>
      <c r="D37" s="260"/>
      <c r="E37" s="261"/>
      <c r="F37" s="262" t="s">
        <v>370</v>
      </c>
      <c r="G37" s="262"/>
      <c r="H37" s="263" t="s">
        <v>371</v>
      </c>
      <c r="I37" s="264"/>
      <c r="J37" s="264"/>
      <c r="K37" s="264"/>
      <c r="L37" s="264"/>
      <c r="M37" s="264"/>
      <c r="N37" s="262"/>
      <c r="O37" s="261"/>
    </row>
    <row r="38" spans="1:15" ht="12.75" customHeight="1">
      <c r="A38" s="265" t="s">
        <v>48</v>
      </c>
      <c r="B38" s="516" t="s">
        <v>372</v>
      </c>
      <c r="C38" s="517"/>
      <c r="D38" s="516" t="s">
        <v>373</v>
      </c>
      <c r="E38" s="518"/>
      <c r="F38" s="266" t="s">
        <v>374</v>
      </c>
      <c r="G38" s="267"/>
      <c r="H38" s="514" t="s">
        <v>375</v>
      </c>
      <c r="I38" s="515"/>
      <c r="J38" s="514" t="s">
        <v>376</v>
      </c>
      <c r="K38" s="515"/>
      <c r="L38" s="514" t="s">
        <v>377</v>
      </c>
      <c r="M38" s="515"/>
      <c r="N38" s="519" t="s">
        <v>378</v>
      </c>
      <c r="O38" s="520"/>
    </row>
    <row r="39" spans="1:15">
      <c r="A39" s="265"/>
      <c r="B39" s="510" t="s">
        <v>379</v>
      </c>
      <c r="C39" s="511"/>
      <c r="D39" s="268"/>
      <c r="E39" s="269"/>
      <c r="F39" s="270" t="s">
        <v>380</v>
      </c>
      <c r="G39" s="269"/>
      <c r="H39" s="510"/>
      <c r="I39" s="511"/>
      <c r="J39" s="510" t="s">
        <v>381</v>
      </c>
      <c r="K39" s="511"/>
      <c r="L39" s="510"/>
      <c r="M39" s="511"/>
      <c r="N39" s="521"/>
      <c r="O39" s="522"/>
    </row>
    <row r="40" spans="1:15">
      <c r="A40" s="271"/>
      <c r="B40" s="271">
        <v>2014</v>
      </c>
      <c r="C40" s="271">
        <v>2015</v>
      </c>
      <c r="D40" s="272">
        <v>2014</v>
      </c>
      <c r="E40" s="271">
        <v>2015</v>
      </c>
      <c r="F40" s="271">
        <v>2014</v>
      </c>
      <c r="G40" s="271">
        <v>2015</v>
      </c>
      <c r="H40" s="271">
        <v>2014</v>
      </c>
      <c r="I40" s="271">
        <v>2015</v>
      </c>
      <c r="J40" s="271">
        <v>2014</v>
      </c>
      <c r="K40" s="271">
        <v>2015</v>
      </c>
      <c r="L40" s="271">
        <v>2014</v>
      </c>
      <c r="M40" s="271">
        <v>2015</v>
      </c>
      <c r="N40" s="271">
        <v>2014</v>
      </c>
      <c r="O40" s="271">
        <v>2015</v>
      </c>
    </row>
    <row r="41" spans="1:15" ht="14.25" customHeight="1">
      <c r="A41" s="273" t="s">
        <v>382</v>
      </c>
      <c r="B41" s="274">
        <v>139</v>
      </c>
      <c r="C41" s="274">
        <v>117</v>
      </c>
      <c r="D41" s="275">
        <v>1442</v>
      </c>
      <c r="E41" s="276">
        <v>686</v>
      </c>
      <c r="F41" s="276">
        <v>7</v>
      </c>
      <c r="G41" s="276">
        <v>4</v>
      </c>
      <c r="H41" s="276">
        <v>1</v>
      </c>
      <c r="I41" s="276">
        <v>0</v>
      </c>
      <c r="J41" s="276">
        <v>0</v>
      </c>
      <c r="K41" s="276">
        <v>0</v>
      </c>
      <c r="L41" s="276">
        <v>3</v>
      </c>
      <c r="M41" s="276">
        <v>0</v>
      </c>
      <c r="N41" s="276">
        <v>1</v>
      </c>
      <c r="O41" s="276">
        <v>2</v>
      </c>
    </row>
    <row r="42" spans="1:15" ht="14.25" customHeight="1">
      <c r="A42" s="277" t="s">
        <v>383</v>
      </c>
      <c r="B42" s="278">
        <v>157</v>
      </c>
      <c r="C42" s="278">
        <v>112</v>
      </c>
      <c r="D42" s="279">
        <v>2209</v>
      </c>
      <c r="E42" s="278">
        <v>1147</v>
      </c>
      <c r="F42" s="278">
        <v>7</v>
      </c>
      <c r="G42" s="278">
        <v>3</v>
      </c>
      <c r="H42" s="278">
        <v>1</v>
      </c>
      <c r="I42" s="278">
        <v>1</v>
      </c>
      <c r="J42" s="278">
        <v>0</v>
      </c>
      <c r="K42" s="278">
        <v>0</v>
      </c>
      <c r="L42" s="278">
        <v>1</v>
      </c>
      <c r="M42" s="278">
        <v>0</v>
      </c>
      <c r="N42" s="278">
        <v>1</v>
      </c>
      <c r="O42" s="278">
        <v>2</v>
      </c>
    </row>
    <row r="43" spans="1:15" ht="14.25" customHeight="1">
      <c r="A43" s="277" t="s">
        <v>384</v>
      </c>
      <c r="B43" s="278">
        <v>157</v>
      </c>
      <c r="C43" s="278">
        <v>128</v>
      </c>
      <c r="D43" s="279">
        <v>2158</v>
      </c>
      <c r="E43" s="278">
        <v>2368</v>
      </c>
      <c r="F43" s="278">
        <v>1</v>
      </c>
      <c r="G43" s="278">
        <v>9</v>
      </c>
      <c r="H43" s="278">
        <v>1</v>
      </c>
      <c r="I43" s="278">
        <v>1</v>
      </c>
      <c r="J43" s="278">
        <v>0</v>
      </c>
      <c r="K43" s="278">
        <v>2</v>
      </c>
      <c r="L43" s="278">
        <v>0</v>
      </c>
      <c r="M43" s="278">
        <v>0</v>
      </c>
      <c r="N43" s="278">
        <v>0</v>
      </c>
      <c r="O43" s="278">
        <v>0</v>
      </c>
    </row>
    <row r="44" spans="1:15" ht="14.25" customHeight="1">
      <c r="A44" s="277" t="s">
        <v>385</v>
      </c>
      <c r="B44" s="278">
        <v>107</v>
      </c>
      <c r="C44" s="278">
        <v>78</v>
      </c>
      <c r="D44" s="279">
        <v>866</v>
      </c>
      <c r="E44" s="278">
        <v>670</v>
      </c>
      <c r="F44" s="278">
        <v>12</v>
      </c>
      <c r="G44" s="278">
        <v>1</v>
      </c>
      <c r="H44" s="278">
        <v>0</v>
      </c>
      <c r="I44" s="278">
        <v>0</v>
      </c>
      <c r="J44" s="278">
        <v>0</v>
      </c>
      <c r="K44" s="278">
        <v>0</v>
      </c>
      <c r="L44" s="278">
        <v>0</v>
      </c>
      <c r="M44" s="278">
        <v>1</v>
      </c>
      <c r="N44" s="278">
        <v>1</v>
      </c>
      <c r="O44" s="278">
        <v>0</v>
      </c>
    </row>
    <row r="45" spans="1:15" ht="14.25" customHeight="1">
      <c r="A45" s="277" t="s">
        <v>386</v>
      </c>
      <c r="B45" s="278">
        <v>112</v>
      </c>
      <c r="C45" s="278">
        <v>67</v>
      </c>
      <c r="D45" s="279">
        <v>1161</v>
      </c>
      <c r="E45" s="278">
        <v>1179</v>
      </c>
      <c r="F45" s="278">
        <v>4</v>
      </c>
      <c r="G45" s="278">
        <v>0</v>
      </c>
      <c r="H45" s="278">
        <v>1</v>
      </c>
      <c r="I45" s="278">
        <v>0</v>
      </c>
      <c r="J45" s="278">
        <v>0</v>
      </c>
      <c r="K45" s="278">
        <v>0</v>
      </c>
      <c r="L45" s="278">
        <v>0</v>
      </c>
      <c r="M45" s="278">
        <v>0</v>
      </c>
      <c r="N45" s="278">
        <v>0</v>
      </c>
      <c r="O45" s="278">
        <v>0</v>
      </c>
    </row>
    <row r="46" spans="1:15" ht="14.25" customHeight="1">
      <c r="A46" s="277" t="s">
        <v>387</v>
      </c>
      <c r="B46" s="278">
        <v>138</v>
      </c>
      <c r="C46" s="278">
        <v>99</v>
      </c>
      <c r="D46" s="279">
        <v>2926</v>
      </c>
      <c r="E46" s="278">
        <v>2994</v>
      </c>
      <c r="F46" s="278">
        <v>5</v>
      </c>
      <c r="G46" s="278">
        <v>9</v>
      </c>
      <c r="H46" s="278">
        <v>1</v>
      </c>
      <c r="I46" s="278">
        <v>0</v>
      </c>
      <c r="J46" s="278">
        <v>0</v>
      </c>
      <c r="K46" s="278">
        <v>0</v>
      </c>
      <c r="L46" s="278">
        <v>2</v>
      </c>
      <c r="M46" s="278">
        <v>2</v>
      </c>
      <c r="N46" s="278">
        <v>0</v>
      </c>
      <c r="O46" s="278">
        <v>0</v>
      </c>
    </row>
    <row r="47" spans="1:15" ht="14.25" customHeight="1">
      <c r="A47" s="277" t="s">
        <v>388</v>
      </c>
      <c r="B47" s="278">
        <v>107</v>
      </c>
      <c r="C47" s="278">
        <v>48</v>
      </c>
      <c r="D47" s="279">
        <v>2037</v>
      </c>
      <c r="E47" s="278">
        <v>1313</v>
      </c>
      <c r="F47" s="278">
        <v>11</v>
      </c>
      <c r="G47" s="278">
        <v>10</v>
      </c>
      <c r="H47" s="278">
        <v>2</v>
      </c>
      <c r="I47" s="278">
        <v>1</v>
      </c>
      <c r="J47" s="278">
        <v>1</v>
      </c>
      <c r="K47" s="278">
        <v>0</v>
      </c>
      <c r="L47" s="278">
        <v>3</v>
      </c>
      <c r="M47" s="278">
        <v>2</v>
      </c>
      <c r="N47" s="278">
        <v>3</v>
      </c>
      <c r="O47" s="278">
        <v>4</v>
      </c>
    </row>
    <row r="48" spans="1:15" ht="14.25" customHeight="1">
      <c r="A48" s="277" t="s">
        <v>389</v>
      </c>
      <c r="B48" s="278">
        <v>87</v>
      </c>
      <c r="C48" s="278">
        <v>80</v>
      </c>
      <c r="D48" s="279">
        <v>2236</v>
      </c>
      <c r="E48" s="278">
        <v>1999</v>
      </c>
      <c r="F48" s="278">
        <v>4</v>
      </c>
      <c r="G48" s="278">
        <v>10</v>
      </c>
      <c r="H48" s="278">
        <v>1</v>
      </c>
      <c r="I48" s="278">
        <v>0</v>
      </c>
      <c r="J48" s="278">
        <v>0</v>
      </c>
      <c r="K48" s="278">
        <v>0</v>
      </c>
      <c r="L48" s="278">
        <v>3</v>
      </c>
      <c r="M48" s="278">
        <v>1</v>
      </c>
      <c r="N48" s="278">
        <v>0</v>
      </c>
      <c r="O48" s="278">
        <v>1</v>
      </c>
    </row>
    <row r="49" spans="1:15" ht="14.25" customHeight="1">
      <c r="A49" s="277" t="s">
        <v>390</v>
      </c>
      <c r="B49" s="278">
        <v>115</v>
      </c>
      <c r="C49" s="278">
        <v>78</v>
      </c>
      <c r="D49" s="279">
        <v>1323</v>
      </c>
      <c r="E49" s="278">
        <v>1268</v>
      </c>
      <c r="F49" s="278">
        <v>7</v>
      </c>
      <c r="G49" s="278">
        <v>11</v>
      </c>
      <c r="H49" s="278">
        <v>1</v>
      </c>
      <c r="I49" s="278">
        <v>0</v>
      </c>
      <c r="J49" s="278">
        <v>0</v>
      </c>
      <c r="K49" s="278">
        <v>0</v>
      </c>
      <c r="L49" s="278">
        <v>1</v>
      </c>
      <c r="M49" s="278">
        <v>2</v>
      </c>
      <c r="N49" s="278">
        <v>3</v>
      </c>
      <c r="O49" s="278">
        <v>4</v>
      </c>
    </row>
    <row r="50" spans="1:15" ht="14.25" customHeight="1">
      <c r="A50" s="277" t="s">
        <v>391</v>
      </c>
      <c r="B50" s="278">
        <v>116</v>
      </c>
      <c r="C50" s="278">
        <v>104</v>
      </c>
      <c r="D50" s="279">
        <v>2037</v>
      </c>
      <c r="E50" s="278">
        <v>2063</v>
      </c>
      <c r="F50" s="278">
        <v>5</v>
      </c>
      <c r="G50" s="278">
        <v>12</v>
      </c>
      <c r="H50" s="278">
        <v>0</v>
      </c>
      <c r="I50" s="278">
        <v>0</v>
      </c>
      <c r="J50" s="278">
        <v>0</v>
      </c>
      <c r="K50" s="278">
        <v>0</v>
      </c>
      <c r="L50" s="278">
        <v>1</v>
      </c>
      <c r="M50" s="278">
        <v>2</v>
      </c>
      <c r="N50" s="278">
        <v>2</v>
      </c>
      <c r="O50" s="278">
        <v>3</v>
      </c>
    </row>
    <row r="51" spans="1:15" ht="14.25" customHeight="1">
      <c r="A51" s="277" t="s">
        <v>392</v>
      </c>
      <c r="B51" s="278">
        <v>121</v>
      </c>
      <c r="C51" s="278">
        <v>95</v>
      </c>
      <c r="D51" s="279">
        <v>3545</v>
      </c>
      <c r="E51" s="278">
        <v>1827</v>
      </c>
      <c r="F51" s="278">
        <v>3</v>
      </c>
      <c r="G51" s="278">
        <v>5</v>
      </c>
      <c r="H51" s="278">
        <v>1</v>
      </c>
      <c r="I51" s="278">
        <v>0</v>
      </c>
      <c r="J51" s="278">
        <v>0</v>
      </c>
      <c r="K51" s="278">
        <v>0</v>
      </c>
      <c r="L51" s="278">
        <v>1</v>
      </c>
      <c r="M51" s="278">
        <v>2</v>
      </c>
      <c r="N51" s="278">
        <v>1</v>
      </c>
      <c r="O51" s="278">
        <v>1</v>
      </c>
    </row>
    <row r="52" spans="1:15" ht="14.25" customHeight="1">
      <c r="A52" s="277" t="s">
        <v>393</v>
      </c>
      <c r="B52" s="278">
        <v>159</v>
      </c>
      <c r="C52" s="278">
        <v>89</v>
      </c>
      <c r="D52" s="279">
        <v>1632</v>
      </c>
      <c r="E52" s="278">
        <v>1984</v>
      </c>
      <c r="F52" s="278">
        <v>4</v>
      </c>
      <c r="G52" s="278">
        <v>5</v>
      </c>
      <c r="H52" s="278">
        <v>1</v>
      </c>
      <c r="I52" s="278">
        <v>0</v>
      </c>
      <c r="J52" s="278">
        <v>0</v>
      </c>
      <c r="K52" s="278">
        <v>0</v>
      </c>
      <c r="L52" s="278">
        <v>1</v>
      </c>
      <c r="M52" s="278">
        <v>2</v>
      </c>
      <c r="N52" s="278">
        <v>2</v>
      </c>
      <c r="O52" s="278">
        <v>1</v>
      </c>
    </row>
    <row r="53" spans="1:15" ht="14.25" customHeight="1">
      <c r="A53" s="277" t="s">
        <v>394</v>
      </c>
      <c r="B53" s="278">
        <v>406</v>
      </c>
      <c r="C53" s="278">
        <v>411</v>
      </c>
      <c r="D53" s="279">
        <v>6961</v>
      </c>
      <c r="E53" s="278">
        <v>6695</v>
      </c>
      <c r="F53" s="278">
        <v>7</v>
      </c>
      <c r="G53" s="278">
        <v>27</v>
      </c>
      <c r="H53" s="278">
        <v>2</v>
      </c>
      <c r="I53" s="278">
        <v>1</v>
      </c>
      <c r="J53" s="278">
        <v>0</v>
      </c>
      <c r="K53" s="278">
        <v>0</v>
      </c>
      <c r="L53" s="278">
        <v>0</v>
      </c>
      <c r="M53" s="278">
        <v>2</v>
      </c>
      <c r="N53" s="278">
        <v>3</v>
      </c>
      <c r="O53" s="278">
        <v>2</v>
      </c>
    </row>
    <row r="54" spans="1:15" ht="14.25" customHeight="1">
      <c r="A54" s="277" t="s">
        <v>395</v>
      </c>
      <c r="B54" s="278">
        <v>207</v>
      </c>
      <c r="C54" s="278">
        <v>156</v>
      </c>
      <c r="D54" s="279">
        <v>4029</v>
      </c>
      <c r="E54" s="278">
        <v>6564</v>
      </c>
      <c r="F54" s="278">
        <v>12</v>
      </c>
      <c r="G54" s="278">
        <v>14</v>
      </c>
      <c r="H54" s="278">
        <v>5</v>
      </c>
      <c r="I54" s="278">
        <v>3</v>
      </c>
      <c r="J54" s="278">
        <v>0</v>
      </c>
      <c r="K54" s="278">
        <v>0</v>
      </c>
      <c r="L54" s="278">
        <v>0</v>
      </c>
      <c r="M54" s="278">
        <v>1</v>
      </c>
      <c r="N54" s="278">
        <v>7</v>
      </c>
      <c r="O54" s="278">
        <v>2</v>
      </c>
    </row>
    <row r="55" spans="1:15" ht="14.25" customHeight="1">
      <c r="A55" s="280" t="s">
        <v>396</v>
      </c>
      <c r="B55" s="278">
        <v>3363</v>
      </c>
      <c r="C55" s="278">
        <v>3533</v>
      </c>
      <c r="D55" s="279">
        <v>68444</v>
      </c>
      <c r="E55" s="278">
        <v>66198</v>
      </c>
      <c r="F55" s="278">
        <v>143</v>
      </c>
      <c r="G55" s="278">
        <v>280</v>
      </c>
      <c r="H55" s="278">
        <v>3</v>
      </c>
      <c r="I55" s="278">
        <v>4</v>
      </c>
      <c r="J55" s="278">
        <v>2</v>
      </c>
      <c r="K55" s="278">
        <v>0</v>
      </c>
      <c r="L55" s="278">
        <v>18</v>
      </c>
      <c r="M55" s="278">
        <v>24</v>
      </c>
      <c r="N55" s="278">
        <v>30</v>
      </c>
      <c r="O55" s="278">
        <v>44</v>
      </c>
    </row>
    <row r="56" spans="1:15" ht="14.25" customHeight="1">
      <c r="A56" s="277" t="s">
        <v>397</v>
      </c>
      <c r="B56" s="278">
        <v>308</v>
      </c>
      <c r="C56" s="278">
        <v>296</v>
      </c>
      <c r="D56" s="279">
        <v>453</v>
      </c>
      <c r="E56" s="278">
        <v>520</v>
      </c>
      <c r="F56" s="278">
        <v>0</v>
      </c>
      <c r="G56" s="278">
        <v>0</v>
      </c>
      <c r="H56" s="278">
        <v>0</v>
      </c>
      <c r="I56" s="278">
        <v>0</v>
      </c>
      <c r="J56" s="278">
        <v>0</v>
      </c>
      <c r="K56" s="278">
        <v>0</v>
      </c>
      <c r="L56" s="278">
        <v>0</v>
      </c>
      <c r="M56" s="278">
        <v>0</v>
      </c>
      <c r="N56" s="278">
        <v>0</v>
      </c>
      <c r="O56" s="278">
        <v>0</v>
      </c>
    </row>
    <row r="57" spans="1:15" ht="14.25" customHeight="1">
      <c r="A57" s="277" t="s">
        <v>398</v>
      </c>
      <c r="B57" s="278">
        <v>218</v>
      </c>
      <c r="C57" s="278">
        <v>219</v>
      </c>
      <c r="D57" s="279">
        <v>336</v>
      </c>
      <c r="E57" s="278">
        <v>312</v>
      </c>
      <c r="F57" s="278">
        <v>0</v>
      </c>
      <c r="G57" s="278">
        <v>0</v>
      </c>
      <c r="H57" s="278">
        <v>0</v>
      </c>
      <c r="I57" s="278">
        <v>0</v>
      </c>
      <c r="J57" s="278">
        <v>0</v>
      </c>
      <c r="K57" s="278">
        <v>0</v>
      </c>
      <c r="L57" s="278">
        <v>0</v>
      </c>
      <c r="M57" s="278">
        <v>0</v>
      </c>
      <c r="N57" s="278">
        <v>0</v>
      </c>
      <c r="O57" s="278">
        <v>0</v>
      </c>
    </row>
    <row r="58" spans="1:15" ht="14.25" customHeight="1">
      <c r="A58" s="277" t="s">
        <v>399</v>
      </c>
      <c r="B58" s="278">
        <v>670</v>
      </c>
      <c r="C58" s="278">
        <v>322</v>
      </c>
      <c r="D58" s="279">
        <v>1814</v>
      </c>
      <c r="E58" s="278">
        <v>1906</v>
      </c>
      <c r="F58" s="278">
        <v>0</v>
      </c>
      <c r="G58" s="278">
        <v>0</v>
      </c>
      <c r="H58" s="278">
        <v>0</v>
      </c>
      <c r="I58" s="278">
        <v>0</v>
      </c>
      <c r="J58" s="278">
        <v>0</v>
      </c>
      <c r="K58" s="278">
        <v>0</v>
      </c>
      <c r="L58" s="278">
        <v>0</v>
      </c>
      <c r="M58" s="278">
        <v>0</v>
      </c>
      <c r="N58" s="278">
        <v>0</v>
      </c>
      <c r="O58" s="278">
        <v>0</v>
      </c>
    </row>
    <row r="59" spans="1:15" ht="13.5" customHeight="1">
      <c r="A59" s="281" t="s">
        <v>67</v>
      </c>
      <c r="B59" s="282">
        <f t="shared" ref="B59:O59" si="0">SUM(B41:B58)</f>
        <v>6687</v>
      </c>
      <c r="C59" s="282">
        <f t="shared" si="0"/>
        <v>6032</v>
      </c>
      <c r="D59" s="282">
        <f t="shared" si="0"/>
        <v>105609</v>
      </c>
      <c r="E59" s="282">
        <f t="shared" si="0"/>
        <v>101693</v>
      </c>
      <c r="F59" s="282">
        <f t="shared" si="0"/>
        <v>232</v>
      </c>
      <c r="G59" s="282">
        <f t="shared" si="0"/>
        <v>400</v>
      </c>
      <c r="H59" s="282">
        <f t="shared" si="0"/>
        <v>21</v>
      </c>
      <c r="I59" s="282">
        <f t="shared" si="0"/>
        <v>11</v>
      </c>
      <c r="J59" s="282">
        <f t="shared" si="0"/>
        <v>3</v>
      </c>
      <c r="K59" s="282">
        <f t="shared" si="0"/>
        <v>2</v>
      </c>
      <c r="L59" s="282">
        <f t="shared" si="0"/>
        <v>34</v>
      </c>
      <c r="M59" s="282">
        <f t="shared" si="0"/>
        <v>41</v>
      </c>
      <c r="N59" s="282">
        <f t="shared" si="0"/>
        <v>54</v>
      </c>
      <c r="O59" s="282">
        <f t="shared" si="0"/>
        <v>66</v>
      </c>
    </row>
    <row r="60" spans="1:15" ht="13.5" customHeight="1"/>
    <row r="61" spans="1:15" ht="13.5" customHeight="1"/>
    <row r="62" spans="1:15" ht="13.5" customHeight="1"/>
    <row r="63" spans="1:15" ht="13.5" customHeight="1"/>
    <row r="64" spans="1:15" ht="13.5" customHeight="1"/>
    <row r="65" ht="13.5" customHeight="1"/>
  </sheetData>
  <mergeCells count="11">
    <mergeCell ref="J39:K39"/>
    <mergeCell ref="A35:O35"/>
    <mergeCell ref="L36:M36"/>
    <mergeCell ref="B37:C37"/>
    <mergeCell ref="B38:C38"/>
    <mergeCell ref="D38:E38"/>
    <mergeCell ref="H38:I39"/>
    <mergeCell ref="J38:K38"/>
    <mergeCell ref="L38:M39"/>
    <mergeCell ref="N38:O39"/>
    <mergeCell ref="B39:C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P22" sqref="P21:P22"/>
    </sheetView>
  </sheetViews>
  <sheetFormatPr defaultRowHeight="14.25"/>
  <cols>
    <col min="1" max="1" width="4.5703125" style="283" customWidth="1"/>
    <col min="2" max="2" width="22.28515625" style="283" customWidth="1"/>
    <col min="3" max="3" width="7" style="283" customWidth="1"/>
    <col min="4" max="4" width="8.5703125" style="283" customWidth="1"/>
    <col min="5" max="5" width="7.28515625" style="308" customWidth="1"/>
    <col min="6" max="6" width="8.5703125" style="309" customWidth="1"/>
    <col min="7" max="7" width="6.7109375" style="309" customWidth="1"/>
    <col min="8" max="8" width="8.5703125" style="283" customWidth="1"/>
    <col min="9" max="9" width="10" style="283" customWidth="1"/>
    <col min="10" max="10" width="9.140625" style="283"/>
    <col min="11" max="11" width="25.140625" style="283" customWidth="1"/>
    <col min="12" max="256" width="9.140625" style="283"/>
    <col min="257" max="257" width="4.5703125" style="283" customWidth="1"/>
    <col min="258" max="258" width="22.28515625" style="283" customWidth="1"/>
    <col min="259" max="259" width="7" style="283" customWidth="1"/>
    <col min="260" max="260" width="8.5703125" style="283" customWidth="1"/>
    <col min="261" max="261" width="7.28515625" style="283" customWidth="1"/>
    <col min="262" max="262" width="8.5703125" style="283" customWidth="1"/>
    <col min="263" max="263" width="6.7109375" style="283" customWidth="1"/>
    <col min="264" max="264" width="8.5703125" style="283" customWidth="1"/>
    <col min="265" max="265" width="10" style="283" customWidth="1"/>
    <col min="266" max="266" width="9.140625" style="283"/>
    <col min="267" max="267" width="25.140625" style="283" customWidth="1"/>
    <col min="268" max="512" width="9.140625" style="283"/>
    <col min="513" max="513" width="4.5703125" style="283" customWidth="1"/>
    <col min="514" max="514" width="22.28515625" style="283" customWidth="1"/>
    <col min="515" max="515" width="7" style="283" customWidth="1"/>
    <col min="516" max="516" width="8.5703125" style="283" customWidth="1"/>
    <col min="517" max="517" width="7.28515625" style="283" customWidth="1"/>
    <col min="518" max="518" width="8.5703125" style="283" customWidth="1"/>
    <col min="519" max="519" width="6.7109375" style="283" customWidth="1"/>
    <col min="520" max="520" width="8.5703125" style="283" customWidth="1"/>
    <col min="521" max="521" width="10" style="283" customWidth="1"/>
    <col min="522" max="522" width="9.140625" style="283"/>
    <col min="523" max="523" width="25.140625" style="283" customWidth="1"/>
    <col min="524" max="768" width="9.140625" style="283"/>
    <col min="769" max="769" width="4.5703125" style="283" customWidth="1"/>
    <col min="770" max="770" width="22.28515625" style="283" customWidth="1"/>
    <col min="771" max="771" width="7" style="283" customWidth="1"/>
    <col min="772" max="772" width="8.5703125" style="283" customWidth="1"/>
    <col min="773" max="773" width="7.28515625" style="283" customWidth="1"/>
    <col min="774" max="774" width="8.5703125" style="283" customWidth="1"/>
    <col min="775" max="775" width="6.7109375" style="283" customWidth="1"/>
    <col min="776" max="776" width="8.5703125" style="283" customWidth="1"/>
    <col min="777" max="777" width="10" style="283" customWidth="1"/>
    <col min="778" max="778" width="9.140625" style="283"/>
    <col min="779" max="779" width="25.140625" style="283" customWidth="1"/>
    <col min="780" max="1024" width="9.140625" style="283"/>
    <col min="1025" max="1025" width="4.5703125" style="283" customWidth="1"/>
    <col min="1026" max="1026" width="22.28515625" style="283" customWidth="1"/>
    <col min="1027" max="1027" width="7" style="283" customWidth="1"/>
    <col min="1028" max="1028" width="8.5703125" style="283" customWidth="1"/>
    <col min="1029" max="1029" width="7.28515625" style="283" customWidth="1"/>
    <col min="1030" max="1030" width="8.5703125" style="283" customWidth="1"/>
    <col min="1031" max="1031" width="6.7109375" style="283" customWidth="1"/>
    <col min="1032" max="1032" width="8.5703125" style="283" customWidth="1"/>
    <col min="1033" max="1033" width="10" style="283" customWidth="1"/>
    <col min="1034" max="1034" width="9.140625" style="283"/>
    <col min="1035" max="1035" width="25.140625" style="283" customWidth="1"/>
    <col min="1036" max="1280" width="9.140625" style="283"/>
    <col min="1281" max="1281" width="4.5703125" style="283" customWidth="1"/>
    <col min="1282" max="1282" width="22.28515625" style="283" customWidth="1"/>
    <col min="1283" max="1283" width="7" style="283" customWidth="1"/>
    <col min="1284" max="1284" width="8.5703125" style="283" customWidth="1"/>
    <col min="1285" max="1285" width="7.28515625" style="283" customWidth="1"/>
    <col min="1286" max="1286" width="8.5703125" style="283" customWidth="1"/>
    <col min="1287" max="1287" width="6.7109375" style="283" customWidth="1"/>
    <col min="1288" max="1288" width="8.5703125" style="283" customWidth="1"/>
    <col min="1289" max="1289" width="10" style="283" customWidth="1"/>
    <col min="1290" max="1290" width="9.140625" style="283"/>
    <col min="1291" max="1291" width="25.140625" style="283" customWidth="1"/>
    <col min="1292" max="1536" width="9.140625" style="283"/>
    <col min="1537" max="1537" width="4.5703125" style="283" customWidth="1"/>
    <col min="1538" max="1538" width="22.28515625" style="283" customWidth="1"/>
    <col min="1539" max="1539" width="7" style="283" customWidth="1"/>
    <col min="1540" max="1540" width="8.5703125" style="283" customWidth="1"/>
    <col min="1541" max="1541" width="7.28515625" style="283" customWidth="1"/>
    <col min="1542" max="1542" width="8.5703125" style="283" customWidth="1"/>
    <col min="1543" max="1543" width="6.7109375" style="283" customWidth="1"/>
    <col min="1544" max="1544" width="8.5703125" style="283" customWidth="1"/>
    <col min="1545" max="1545" width="10" style="283" customWidth="1"/>
    <col min="1546" max="1546" width="9.140625" style="283"/>
    <col min="1547" max="1547" width="25.140625" style="283" customWidth="1"/>
    <col min="1548" max="1792" width="9.140625" style="283"/>
    <col min="1793" max="1793" width="4.5703125" style="283" customWidth="1"/>
    <col min="1794" max="1794" width="22.28515625" style="283" customWidth="1"/>
    <col min="1795" max="1795" width="7" style="283" customWidth="1"/>
    <col min="1796" max="1796" width="8.5703125" style="283" customWidth="1"/>
    <col min="1797" max="1797" width="7.28515625" style="283" customWidth="1"/>
    <col min="1798" max="1798" width="8.5703125" style="283" customWidth="1"/>
    <col min="1799" max="1799" width="6.7109375" style="283" customWidth="1"/>
    <col min="1800" max="1800" width="8.5703125" style="283" customWidth="1"/>
    <col min="1801" max="1801" width="10" style="283" customWidth="1"/>
    <col min="1802" max="1802" width="9.140625" style="283"/>
    <col min="1803" max="1803" width="25.140625" style="283" customWidth="1"/>
    <col min="1804" max="2048" width="9.140625" style="283"/>
    <col min="2049" max="2049" width="4.5703125" style="283" customWidth="1"/>
    <col min="2050" max="2050" width="22.28515625" style="283" customWidth="1"/>
    <col min="2051" max="2051" width="7" style="283" customWidth="1"/>
    <col min="2052" max="2052" width="8.5703125" style="283" customWidth="1"/>
    <col min="2053" max="2053" width="7.28515625" style="283" customWidth="1"/>
    <col min="2054" max="2054" width="8.5703125" style="283" customWidth="1"/>
    <col min="2055" max="2055" width="6.7109375" style="283" customWidth="1"/>
    <col min="2056" max="2056" width="8.5703125" style="283" customWidth="1"/>
    <col min="2057" max="2057" width="10" style="283" customWidth="1"/>
    <col min="2058" max="2058" width="9.140625" style="283"/>
    <col min="2059" max="2059" width="25.140625" style="283" customWidth="1"/>
    <col min="2060" max="2304" width="9.140625" style="283"/>
    <col min="2305" max="2305" width="4.5703125" style="283" customWidth="1"/>
    <col min="2306" max="2306" width="22.28515625" style="283" customWidth="1"/>
    <col min="2307" max="2307" width="7" style="283" customWidth="1"/>
    <col min="2308" max="2308" width="8.5703125" style="283" customWidth="1"/>
    <col min="2309" max="2309" width="7.28515625" style="283" customWidth="1"/>
    <col min="2310" max="2310" width="8.5703125" style="283" customWidth="1"/>
    <col min="2311" max="2311" width="6.7109375" style="283" customWidth="1"/>
    <col min="2312" max="2312" width="8.5703125" style="283" customWidth="1"/>
    <col min="2313" max="2313" width="10" style="283" customWidth="1"/>
    <col min="2314" max="2314" width="9.140625" style="283"/>
    <col min="2315" max="2315" width="25.140625" style="283" customWidth="1"/>
    <col min="2316" max="2560" width="9.140625" style="283"/>
    <col min="2561" max="2561" width="4.5703125" style="283" customWidth="1"/>
    <col min="2562" max="2562" width="22.28515625" style="283" customWidth="1"/>
    <col min="2563" max="2563" width="7" style="283" customWidth="1"/>
    <col min="2564" max="2564" width="8.5703125" style="283" customWidth="1"/>
    <col min="2565" max="2565" width="7.28515625" style="283" customWidth="1"/>
    <col min="2566" max="2566" width="8.5703125" style="283" customWidth="1"/>
    <col min="2567" max="2567" width="6.7109375" style="283" customWidth="1"/>
    <col min="2568" max="2568" width="8.5703125" style="283" customWidth="1"/>
    <col min="2569" max="2569" width="10" style="283" customWidth="1"/>
    <col min="2570" max="2570" width="9.140625" style="283"/>
    <col min="2571" max="2571" width="25.140625" style="283" customWidth="1"/>
    <col min="2572" max="2816" width="9.140625" style="283"/>
    <col min="2817" max="2817" width="4.5703125" style="283" customWidth="1"/>
    <col min="2818" max="2818" width="22.28515625" style="283" customWidth="1"/>
    <col min="2819" max="2819" width="7" style="283" customWidth="1"/>
    <col min="2820" max="2820" width="8.5703125" style="283" customWidth="1"/>
    <col min="2821" max="2821" width="7.28515625" style="283" customWidth="1"/>
    <col min="2822" max="2822" width="8.5703125" style="283" customWidth="1"/>
    <col min="2823" max="2823" width="6.7109375" style="283" customWidth="1"/>
    <col min="2824" max="2824" width="8.5703125" style="283" customWidth="1"/>
    <col min="2825" max="2825" width="10" style="283" customWidth="1"/>
    <col min="2826" max="2826" width="9.140625" style="283"/>
    <col min="2827" max="2827" width="25.140625" style="283" customWidth="1"/>
    <col min="2828" max="3072" width="9.140625" style="283"/>
    <col min="3073" max="3073" width="4.5703125" style="283" customWidth="1"/>
    <col min="3074" max="3074" width="22.28515625" style="283" customWidth="1"/>
    <col min="3075" max="3075" width="7" style="283" customWidth="1"/>
    <col min="3076" max="3076" width="8.5703125" style="283" customWidth="1"/>
    <col min="3077" max="3077" width="7.28515625" style="283" customWidth="1"/>
    <col min="3078" max="3078" width="8.5703125" style="283" customWidth="1"/>
    <col min="3079" max="3079" width="6.7109375" style="283" customWidth="1"/>
    <col min="3080" max="3080" width="8.5703125" style="283" customWidth="1"/>
    <col min="3081" max="3081" width="10" style="283" customWidth="1"/>
    <col min="3082" max="3082" width="9.140625" style="283"/>
    <col min="3083" max="3083" width="25.140625" style="283" customWidth="1"/>
    <col min="3084" max="3328" width="9.140625" style="283"/>
    <col min="3329" max="3329" width="4.5703125" style="283" customWidth="1"/>
    <col min="3330" max="3330" width="22.28515625" style="283" customWidth="1"/>
    <col min="3331" max="3331" width="7" style="283" customWidth="1"/>
    <col min="3332" max="3332" width="8.5703125" style="283" customWidth="1"/>
    <col min="3333" max="3333" width="7.28515625" style="283" customWidth="1"/>
    <col min="3334" max="3334" width="8.5703125" style="283" customWidth="1"/>
    <col min="3335" max="3335" width="6.7109375" style="283" customWidth="1"/>
    <col min="3336" max="3336" width="8.5703125" style="283" customWidth="1"/>
    <col min="3337" max="3337" width="10" style="283" customWidth="1"/>
    <col min="3338" max="3338" width="9.140625" style="283"/>
    <col min="3339" max="3339" width="25.140625" style="283" customWidth="1"/>
    <col min="3340" max="3584" width="9.140625" style="283"/>
    <col min="3585" max="3585" width="4.5703125" style="283" customWidth="1"/>
    <col min="3586" max="3586" width="22.28515625" style="283" customWidth="1"/>
    <col min="3587" max="3587" width="7" style="283" customWidth="1"/>
    <col min="3588" max="3588" width="8.5703125" style="283" customWidth="1"/>
    <col min="3589" max="3589" width="7.28515625" style="283" customWidth="1"/>
    <col min="3590" max="3590" width="8.5703125" style="283" customWidth="1"/>
    <col min="3591" max="3591" width="6.7109375" style="283" customWidth="1"/>
    <col min="3592" max="3592" width="8.5703125" style="283" customWidth="1"/>
    <col min="3593" max="3593" width="10" style="283" customWidth="1"/>
    <col min="3594" max="3594" width="9.140625" style="283"/>
    <col min="3595" max="3595" width="25.140625" style="283" customWidth="1"/>
    <col min="3596" max="3840" width="9.140625" style="283"/>
    <col min="3841" max="3841" width="4.5703125" style="283" customWidth="1"/>
    <col min="3842" max="3842" width="22.28515625" style="283" customWidth="1"/>
    <col min="3843" max="3843" width="7" style="283" customWidth="1"/>
    <col min="3844" max="3844" width="8.5703125" style="283" customWidth="1"/>
    <col min="3845" max="3845" width="7.28515625" style="283" customWidth="1"/>
    <col min="3846" max="3846" width="8.5703125" style="283" customWidth="1"/>
    <col min="3847" max="3847" width="6.7109375" style="283" customWidth="1"/>
    <col min="3848" max="3848" width="8.5703125" style="283" customWidth="1"/>
    <col min="3849" max="3849" width="10" style="283" customWidth="1"/>
    <col min="3850" max="3850" width="9.140625" style="283"/>
    <col min="3851" max="3851" width="25.140625" style="283" customWidth="1"/>
    <col min="3852" max="4096" width="9.140625" style="283"/>
    <col min="4097" max="4097" width="4.5703125" style="283" customWidth="1"/>
    <col min="4098" max="4098" width="22.28515625" style="283" customWidth="1"/>
    <col min="4099" max="4099" width="7" style="283" customWidth="1"/>
    <col min="4100" max="4100" width="8.5703125" style="283" customWidth="1"/>
    <col min="4101" max="4101" width="7.28515625" style="283" customWidth="1"/>
    <col min="4102" max="4102" width="8.5703125" style="283" customWidth="1"/>
    <col min="4103" max="4103" width="6.7109375" style="283" customWidth="1"/>
    <col min="4104" max="4104" width="8.5703125" style="283" customWidth="1"/>
    <col min="4105" max="4105" width="10" style="283" customWidth="1"/>
    <col min="4106" max="4106" width="9.140625" style="283"/>
    <col min="4107" max="4107" width="25.140625" style="283" customWidth="1"/>
    <col min="4108" max="4352" width="9.140625" style="283"/>
    <col min="4353" max="4353" width="4.5703125" style="283" customWidth="1"/>
    <col min="4354" max="4354" width="22.28515625" style="283" customWidth="1"/>
    <col min="4355" max="4355" width="7" style="283" customWidth="1"/>
    <col min="4356" max="4356" width="8.5703125" style="283" customWidth="1"/>
    <col min="4357" max="4357" width="7.28515625" style="283" customWidth="1"/>
    <col min="4358" max="4358" width="8.5703125" style="283" customWidth="1"/>
    <col min="4359" max="4359" width="6.7109375" style="283" customWidth="1"/>
    <col min="4360" max="4360" width="8.5703125" style="283" customWidth="1"/>
    <col min="4361" max="4361" width="10" style="283" customWidth="1"/>
    <col min="4362" max="4362" width="9.140625" style="283"/>
    <col min="4363" max="4363" width="25.140625" style="283" customWidth="1"/>
    <col min="4364" max="4608" width="9.140625" style="283"/>
    <col min="4609" max="4609" width="4.5703125" style="283" customWidth="1"/>
    <col min="4610" max="4610" width="22.28515625" style="283" customWidth="1"/>
    <col min="4611" max="4611" width="7" style="283" customWidth="1"/>
    <col min="4612" max="4612" width="8.5703125" style="283" customWidth="1"/>
    <col min="4613" max="4613" width="7.28515625" style="283" customWidth="1"/>
    <col min="4614" max="4614" width="8.5703125" style="283" customWidth="1"/>
    <col min="4615" max="4615" width="6.7109375" style="283" customWidth="1"/>
    <col min="4616" max="4616" width="8.5703125" style="283" customWidth="1"/>
    <col min="4617" max="4617" width="10" style="283" customWidth="1"/>
    <col min="4618" max="4618" width="9.140625" style="283"/>
    <col min="4619" max="4619" width="25.140625" style="283" customWidth="1"/>
    <col min="4620" max="4864" width="9.140625" style="283"/>
    <col min="4865" max="4865" width="4.5703125" style="283" customWidth="1"/>
    <col min="4866" max="4866" width="22.28515625" style="283" customWidth="1"/>
    <col min="4867" max="4867" width="7" style="283" customWidth="1"/>
    <col min="4868" max="4868" width="8.5703125" style="283" customWidth="1"/>
    <col min="4869" max="4869" width="7.28515625" style="283" customWidth="1"/>
    <col min="4870" max="4870" width="8.5703125" style="283" customWidth="1"/>
    <col min="4871" max="4871" width="6.7109375" style="283" customWidth="1"/>
    <col min="4872" max="4872" width="8.5703125" style="283" customWidth="1"/>
    <col min="4873" max="4873" width="10" style="283" customWidth="1"/>
    <col min="4874" max="4874" width="9.140625" style="283"/>
    <col min="4875" max="4875" width="25.140625" style="283" customWidth="1"/>
    <col min="4876" max="5120" width="9.140625" style="283"/>
    <col min="5121" max="5121" width="4.5703125" style="283" customWidth="1"/>
    <col min="5122" max="5122" width="22.28515625" style="283" customWidth="1"/>
    <col min="5123" max="5123" width="7" style="283" customWidth="1"/>
    <col min="5124" max="5124" width="8.5703125" style="283" customWidth="1"/>
    <col min="5125" max="5125" width="7.28515625" style="283" customWidth="1"/>
    <col min="5126" max="5126" width="8.5703125" style="283" customWidth="1"/>
    <col min="5127" max="5127" width="6.7109375" style="283" customWidth="1"/>
    <col min="5128" max="5128" width="8.5703125" style="283" customWidth="1"/>
    <col min="5129" max="5129" width="10" style="283" customWidth="1"/>
    <col min="5130" max="5130" width="9.140625" style="283"/>
    <col min="5131" max="5131" width="25.140625" style="283" customWidth="1"/>
    <col min="5132" max="5376" width="9.140625" style="283"/>
    <col min="5377" max="5377" width="4.5703125" style="283" customWidth="1"/>
    <col min="5378" max="5378" width="22.28515625" style="283" customWidth="1"/>
    <col min="5379" max="5379" width="7" style="283" customWidth="1"/>
    <col min="5380" max="5380" width="8.5703125" style="283" customWidth="1"/>
    <col min="5381" max="5381" width="7.28515625" style="283" customWidth="1"/>
    <col min="5382" max="5382" width="8.5703125" style="283" customWidth="1"/>
    <col min="5383" max="5383" width="6.7109375" style="283" customWidth="1"/>
    <col min="5384" max="5384" width="8.5703125" style="283" customWidth="1"/>
    <col min="5385" max="5385" width="10" style="283" customWidth="1"/>
    <col min="5386" max="5386" width="9.140625" style="283"/>
    <col min="5387" max="5387" width="25.140625" style="283" customWidth="1"/>
    <col min="5388" max="5632" width="9.140625" style="283"/>
    <col min="5633" max="5633" width="4.5703125" style="283" customWidth="1"/>
    <col min="5634" max="5634" width="22.28515625" style="283" customWidth="1"/>
    <col min="5635" max="5635" width="7" style="283" customWidth="1"/>
    <col min="5636" max="5636" width="8.5703125" style="283" customWidth="1"/>
    <col min="5637" max="5637" width="7.28515625" style="283" customWidth="1"/>
    <col min="5638" max="5638" width="8.5703125" style="283" customWidth="1"/>
    <col min="5639" max="5639" width="6.7109375" style="283" customWidth="1"/>
    <col min="5640" max="5640" width="8.5703125" style="283" customWidth="1"/>
    <col min="5641" max="5641" width="10" style="283" customWidth="1"/>
    <col min="5642" max="5642" width="9.140625" style="283"/>
    <col min="5643" max="5643" width="25.140625" style="283" customWidth="1"/>
    <col min="5644" max="5888" width="9.140625" style="283"/>
    <col min="5889" max="5889" width="4.5703125" style="283" customWidth="1"/>
    <col min="5890" max="5890" width="22.28515625" style="283" customWidth="1"/>
    <col min="5891" max="5891" width="7" style="283" customWidth="1"/>
    <col min="5892" max="5892" width="8.5703125" style="283" customWidth="1"/>
    <col min="5893" max="5893" width="7.28515625" style="283" customWidth="1"/>
    <col min="5894" max="5894" width="8.5703125" style="283" customWidth="1"/>
    <col min="5895" max="5895" width="6.7109375" style="283" customWidth="1"/>
    <col min="5896" max="5896" width="8.5703125" style="283" customWidth="1"/>
    <col min="5897" max="5897" width="10" style="283" customWidth="1"/>
    <col min="5898" max="5898" width="9.140625" style="283"/>
    <col min="5899" max="5899" width="25.140625" style="283" customWidth="1"/>
    <col min="5900" max="6144" width="9.140625" style="283"/>
    <col min="6145" max="6145" width="4.5703125" style="283" customWidth="1"/>
    <col min="6146" max="6146" width="22.28515625" style="283" customWidth="1"/>
    <col min="6147" max="6147" width="7" style="283" customWidth="1"/>
    <col min="6148" max="6148" width="8.5703125" style="283" customWidth="1"/>
    <col min="6149" max="6149" width="7.28515625" style="283" customWidth="1"/>
    <col min="6150" max="6150" width="8.5703125" style="283" customWidth="1"/>
    <col min="6151" max="6151" width="6.7109375" style="283" customWidth="1"/>
    <col min="6152" max="6152" width="8.5703125" style="283" customWidth="1"/>
    <col min="6153" max="6153" width="10" style="283" customWidth="1"/>
    <col min="6154" max="6154" width="9.140625" style="283"/>
    <col min="6155" max="6155" width="25.140625" style="283" customWidth="1"/>
    <col min="6156" max="6400" width="9.140625" style="283"/>
    <col min="6401" max="6401" width="4.5703125" style="283" customWidth="1"/>
    <col min="6402" max="6402" width="22.28515625" style="283" customWidth="1"/>
    <col min="6403" max="6403" width="7" style="283" customWidth="1"/>
    <col min="6404" max="6404" width="8.5703125" style="283" customWidth="1"/>
    <col min="6405" max="6405" width="7.28515625" style="283" customWidth="1"/>
    <col min="6406" max="6406" width="8.5703125" style="283" customWidth="1"/>
    <col min="6407" max="6407" width="6.7109375" style="283" customWidth="1"/>
    <col min="6408" max="6408" width="8.5703125" style="283" customWidth="1"/>
    <col min="6409" max="6409" width="10" style="283" customWidth="1"/>
    <col min="6410" max="6410" width="9.140625" style="283"/>
    <col min="6411" max="6411" width="25.140625" style="283" customWidth="1"/>
    <col min="6412" max="6656" width="9.140625" style="283"/>
    <col min="6657" max="6657" width="4.5703125" style="283" customWidth="1"/>
    <col min="6658" max="6658" width="22.28515625" style="283" customWidth="1"/>
    <col min="6659" max="6659" width="7" style="283" customWidth="1"/>
    <col min="6660" max="6660" width="8.5703125" style="283" customWidth="1"/>
    <col min="6661" max="6661" width="7.28515625" style="283" customWidth="1"/>
    <col min="6662" max="6662" width="8.5703125" style="283" customWidth="1"/>
    <col min="6663" max="6663" width="6.7109375" style="283" customWidth="1"/>
    <col min="6664" max="6664" width="8.5703125" style="283" customWidth="1"/>
    <col min="6665" max="6665" width="10" style="283" customWidth="1"/>
    <col min="6666" max="6666" width="9.140625" style="283"/>
    <col min="6667" max="6667" width="25.140625" style="283" customWidth="1"/>
    <col min="6668" max="6912" width="9.140625" style="283"/>
    <col min="6913" max="6913" width="4.5703125" style="283" customWidth="1"/>
    <col min="6914" max="6914" width="22.28515625" style="283" customWidth="1"/>
    <col min="6915" max="6915" width="7" style="283" customWidth="1"/>
    <col min="6916" max="6916" width="8.5703125" style="283" customWidth="1"/>
    <col min="6917" max="6917" width="7.28515625" style="283" customWidth="1"/>
    <col min="6918" max="6918" width="8.5703125" style="283" customWidth="1"/>
    <col min="6919" max="6919" width="6.7109375" style="283" customWidth="1"/>
    <col min="6920" max="6920" width="8.5703125" style="283" customWidth="1"/>
    <col min="6921" max="6921" width="10" style="283" customWidth="1"/>
    <col min="6922" max="6922" width="9.140625" style="283"/>
    <col min="6923" max="6923" width="25.140625" style="283" customWidth="1"/>
    <col min="6924" max="7168" width="9.140625" style="283"/>
    <col min="7169" max="7169" width="4.5703125" style="283" customWidth="1"/>
    <col min="7170" max="7170" width="22.28515625" style="283" customWidth="1"/>
    <col min="7171" max="7171" width="7" style="283" customWidth="1"/>
    <col min="7172" max="7172" width="8.5703125" style="283" customWidth="1"/>
    <col min="7173" max="7173" width="7.28515625" style="283" customWidth="1"/>
    <col min="7174" max="7174" width="8.5703125" style="283" customWidth="1"/>
    <col min="7175" max="7175" width="6.7109375" style="283" customWidth="1"/>
    <col min="7176" max="7176" width="8.5703125" style="283" customWidth="1"/>
    <col min="7177" max="7177" width="10" style="283" customWidth="1"/>
    <col min="7178" max="7178" width="9.140625" style="283"/>
    <col min="7179" max="7179" width="25.140625" style="283" customWidth="1"/>
    <col min="7180" max="7424" width="9.140625" style="283"/>
    <col min="7425" max="7425" width="4.5703125" style="283" customWidth="1"/>
    <col min="7426" max="7426" width="22.28515625" style="283" customWidth="1"/>
    <col min="7427" max="7427" width="7" style="283" customWidth="1"/>
    <col min="7428" max="7428" width="8.5703125" style="283" customWidth="1"/>
    <col min="7429" max="7429" width="7.28515625" style="283" customWidth="1"/>
    <col min="7430" max="7430" width="8.5703125" style="283" customWidth="1"/>
    <col min="7431" max="7431" width="6.7109375" style="283" customWidth="1"/>
    <col min="7432" max="7432" width="8.5703125" style="283" customWidth="1"/>
    <col min="7433" max="7433" width="10" style="283" customWidth="1"/>
    <col min="7434" max="7434" width="9.140625" style="283"/>
    <col min="7435" max="7435" width="25.140625" style="283" customWidth="1"/>
    <col min="7436" max="7680" width="9.140625" style="283"/>
    <col min="7681" max="7681" width="4.5703125" style="283" customWidth="1"/>
    <col min="7682" max="7682" width="22.28515625" style="283" customWidth="1"/>
    <col min="7683" max="7683" width="7" style="283" customWidth="1"/>
    <col min="7684" max="7684" width="8.5703125" style="283" customWidth="1"/>
    <col min="7685" max="7685" width="7.28515625" style="283" customWidth="1"/>
    <col min="7686" max="7686" width="8.5703125" style="283" customWidth="1"/>
    <col min="7687" max="7687" width="6.7109375" style="283" customWidth="1"/>
    <col min="7688" max="7688" width="8.5703125" style="283" customWidth="1"/>
    <col min="7689" max="7689" width="10" style="283" customWidth="1"/>
    <col min="7690" max="7690" width="9.140625" style="283"/>
    <col min="7691" max="7691" width="25.140625" style="283" customWidth="1"/>
    <col min="7692" max="7936" width="9.140625" style="283"/>
    <col min="7937" max="7937" width="4.5703125" style="283" customWidth="1"/>
    <col min="7938" max="7938" width="22.28515625" style="283" customWidth="1"/>
    <col min="7939" max="7939" width="7" style="283" customWidth="1"/>
    <col min="7940" max="7940" width="8.5703125" style="283" customWidth="1"/>
    <col min="7941" max="7941" width="7.28515625" style="283" customWidth="1"/>
    <col min="7942" max="7942" width="8.5703125" style="283" customWidth="1"/>
    <col min="7943" max="7943" width="6.7109375" style="283" customWidth="1"/>
    <col min="7944" max="7944" width="8.5703125" style="283" customWidth="1"/>
    <col min="7945" max="7945" width="10" style="283" customWidth="1"/>
    <col min="7946" max="7946" width="9.140625" style="283"/>
    <col min="7947" max="7947" width="25.140625" style="283" customWidth="1"/>
    <col min="7948" max="8192" width="9.140625" style="283"/>
    <col min="8193" max="8193" width="4.5703125" style="283" customWidth="1"/>
    <col min="8194" max="8194" width="22.28515625" style="283" customWidth="1"/>
    <col min="8195" max="8195" width="7" style="283" customWidth="1"/>
    <col min="8196" max="8196" width="8.5703125" style="283" customWidth="1"/>
    <col min="8197" max="8197" width="7.28515625" style="283" customWidth="1"/>
    <col min="8198" max="8198" width="8.5703125" style="283" customWidth="1"/>
    <col min="8199" max="8199" width="6.7109375" style="283" customWidth="1"/>
    <col min="8200" max="8200" width="8.5703125" style="283" customWidth="1"/>
    <col min="8201" max="8201" width="10" style="283" customWidth="1"/>
    <col min="8202" max="8202" width="9.140625" style="283"/>
    <col min="8203" max="8203" width="25.140625" style="283" customWidth="1"/>
    <col min="8204" max="8448" width="9.140625" style="283"/>
    <col min="8449" max="8449" width="4.5703125" style="283" customWidth="1"/>
    <col min="8450" max="8450" width="22.28515625" style="283" customWidth="1"/>
    <col min="8451" max="8451" width="7" style="283" customWidth="1"/>
    <col min="8452" max="8452" width="8.5703125" style="283" customWidth="1"/>
    <col min="8453" max="8453" width="7.28515625" style="283" customWidth="1"/>
    <col min="8454" max="8454" width="8.5703125" style="283" customWidth="1"/>
    <col min="8455" max="8455" width="6.7109375" style="283" customWidth="1"/>
    <col min="8456" max="8456" width="8.5703125" style="283" customWidth="1"/>
    <col min="8457" max="8457" width="10" style="283" customWidth="1"/>
    <col min="8458" max="8458" width="9.140625" style="283"/>
    <col min="8459" max="8459" width="25.140625" style="283" customWidth="1"/>
    <col min="8460" max="8704" width="9.140625" style="283"/>
    <col min="8705" max="8705" width="4.5703125" style="283" customWidth="1"/>
    <col min="8706" max="8706" width="22.28515625" style="283" customWidth="1"/>
    <col min="8707" max="8707" width="7" style="283" customWidth="1"/>
    <col min="8708" max="8708" width="8.5703125" style="283" customWidth="1"/>
    <col min="8709" max="8709" width="7.28515625" style="283" customWidth="1"/>
    <col min="8710" max="8710" width="8.5703125" style="283" customWidth="1"/>
    <col min="8711" max="8711" width="6.7109375" style="283" customWidth="1"/>
    <col min="8712" max="8712" width="8.5703125" style="283" customWidth="1"/>
    <col min="8713" max="8713" width="10" style="283" customWidth="1"/>
    <col min="8714" max="8714" width="9.140625" style="283"/>
    <col min="8715" max="8715" width="25.140625" style="283" customWidth="1"/>
    <col min="8716" max="8960" width="9.140625" style="283"/>
    <col min="8961" max="8961" width="4.5703125" style="283" customWidth="1"/>
    <col min="8962" max="8962" width="22.28515625" style="283" customWidth="1"/>
    <col min="8963" max="8963" width="7" style="283" customWidth="1"/>
    <col min="8964" max="8964" width="8.5703125" style="283" customWidth="1"/>
    <col min="8965" max="8965" width="7.28515625" style="283" customWidth="1"/>
    <col min="8966" max="8966" width="8.5703125" style="283" customWidth="1"/>
    <col min="8967" max="8967" width="6.7109375" style="283" customWidth="1"/>
    <col min="8968" max="8968" width="8.5703125" style="283" customWidth="1"/>
    <col min="8969" max="8969" width="10" style="283" customWidth="1"/>
    <col min="8970" max="8970" width="9.140625" style="283"/>
    <col min="8971" max="8971" width="25.140625" style="283" customWidth="1"/>
    <col min="8972" max="9216" width="9.140625" style="283"/>
    <col min="9217" max="9217" width="4.5703125" style="283" customWidth="1"/>
    <col min="9218" max="9218" width="22.28515625" style="283" customWidth="1"/>
    <col min="9219" max="9219" width="7" style="283" customWidth="1"/>
    <col min="9220" max="9220" width="8.5703125" style="283" customWidth="1"/>
    <col min="9221" max="9221" width="7.28515625" style="283" customWidth="1"/>
    <col min="9222" max="9222" width="8.5703125" style="283" customWidth="1"/>
    <col min="9223" max="9223" width="6.7109375" style="283" customWidth="1"/>
    <col min="9224" max="9224" width="8.5703125" style="283" customWidth="1"/>
    <col min="9225" max="9225" width="10" style="283" customWidth="1"/>
    <col min="9226" max="9226" width="9.140625" style="283"/>
    <col min="9227" max="9227" width="25.140625" style="283" customWidth="1"/>
    <col min="9228" max="9472" width="9.140625" style="283"/>
    <col min="9473" max="9473" width="4.5703125" style="283" customWidth="1"/>
    <col min="9474" max="9474" width="22.28515625" style="283" customWidth="1"/>
    <col min="9475" max="9475" width="7" style="283" customWidth="1"/>
    <col min="9476" max="9476" width="8.5703125" style="283" customWidth="1"/>
    <col min="9477" max="9477" width="7.28515625" style="283" customWidth="1"/>
    <col min="9478" max="9478" width="8.5703125" style="283" customWidth="1"/>
    <col min="9479" max="9479" width="6.7109375" style="283" customWidth="1"/>
    <col min="9480" max="9480" width="8.5703125" style="283" customWidth="1"/>
    <col min="9481" max="9481" width="10" style="283" customWidth="1"/>
    <col min="9482" max="9482" width="9.140625" style="283"/>
    <col min="9483" max="9483" width="25.140625" style="283" customWidth="1"/>
    <col min="9484" max="9728" width="9.140625" style="283"/>
    <col min="9729" max="9729" width="4.5703125" style="283" customWidth="1"/>
    <col min="9730" max="9730" width="22.28515625" style="283" customWidth="1"/>
    <col min="9731" max="9731" width="7" style="283" customWidth="1"/>
    <col min="9732" max="9732" width="8.5703125" style="283" customWidth="1"/>
    <col min="9733" max="9733" width="7.28515625" style="283" customWidth="1"/>
    <col min="9734" max="9734" width="8.5703125" style="283" customWidth="1"/>
    <col min="9735" max="9735" width="6.7109375" style="283" customWidth="1"/>
    <col min="9736" max="9736" width="8.5703125" style="283" customWidth="1"/>
    <col min="9737" max="9737" width="10" style="283" customWidth="1"/>
    <col min="9738" max="9738" width="9.140625" style="283"/>
    <col min="9739" max="9739" width="25.140625" style="283" customWidth="1"/>
    <col min="9740" max="9984" width="9.140625" style="283"/>
    <col min="9985" max="9985" width="4.5703125" style="283" customWidth="1"/>
    <col min="9986" max="9986" width="22.28515625" style="283" customWidth="1"/>
    <col min="9987" max="9987" width="7" style="283" customWidth="1"/>
    <col min="9988" max="9988" width="8.5703125" style="283" customWidth="1"/>
    <col min="9989" max="9989" width="7.28515625" style="283" customWidth="1"/>
    <col min="9990" max="9990" width="8.5703125" style="283" customWidth="1"/>
    <col min="9991" max="9991" width="6.7109375" style="283" customWidth="1"/>
    <col min="9992" max="9992" width="8.5703125" style="283" customWidth="1"/>
    <col min="9993" max="9993" width="10" style="283" customWidth="1"/>
    <col min="9994" max="9994" width="9.140625" style="283"/>
    <col min="9995" max="9995" width="25.140625" style="283" customWidth="1"/>
    <col min="9996" max="10240" width="9.140625" style="283"/>
    <col min="10241" max="10241" width="4.5703125" style="283" customWidth="1"/>
    <col min="10242" max="10242" width="22.28515625" style="283" customWidth="1"/>
    <col min="10243" max="10243" width="7" style="283" customWidth="1"/>
    <col min="10244" max="10244" width="8.5703125" style="283" customWidth="1"/>
    <col min="10245" max="10245" width="7.28515625" style="283" customWidth="1"/>
    <col min="10246" max="10246" width="8.5703125" style="283" customWidth="1"/>
    <col min="10247" max="10247" width="6.7109375" style="283" customWidth="1"/>
    <col min="10248" max="10248" width="8.5703125" style="283" customWidth="1"/>
    <col min="10249" max="10249" width="10" style="283" customWidth="1"/>
    <col min="10250" max="10250" width="9.140625" style="283"/>
    <col min="10251" max="10251" width="25.140625" style="283" customWidth="1"/>
    <col min="10252" max="10496" width="9.140625" style="283"/>
    <col min="10497" max="10497" width="4.5703125" style="283" customWidth="1"/>
    <col min="10498" max="10498" width="22.28515625" style="283" customWidth="1"/>
    <col min="10499" max="10499" width="7" style="283" customWidth="1"/>
    <col min="10500" max="10500" width="8.5703125" style="283" customWidth="1"/>
    <col min="10501" max="10501" width="7.28515625" style="283" customWidth="1"/>
    <col min="10502" max="10502" width="8.5703125" style="283" customWidth="1"/>
    <col min="10503" max="10503" width="6.7109375" style="283" customWidth="1"/>
    <col min="10504" max="10504" width="8.5703125" style="283" customWidth="1"/>
    <col min="10505" max="10505" width="10" style="283" customWidth="1"/>
    <col min="10506" max="10506" width="9.140625" style="283"/>
    <col min="10507" max="10507" width="25.140625" style="283" customWidth="1"/>
    <col min="10508" max="10752" width="9.140625" style="283"/>
    <col min="10753" max="10753" width="4.5703125" style="283" customWidth="1"/>
    <col min="10754" max="10754" width="22.28515625" style="283" customWidth="1"/>
    <col min="10755" max="10755" width="7" style="283" customWidth="1"/>
    <col min="10756" max="10756" width="8.5703125" style="283" customWidth="1"/>
    <col min="10757" max="10757" width="7.28515625" style="283" customWidth="1"/>
    <col min="10758" max="10758" width="8.5703125" style="283" customWidth="1"/>
    <col min="10759" max="10759" width="6.7109375" style="283" customWidth="1"/>
    <col min="10760" max="10760" width="8.5703125" style="283" customWidth="1"/>
    <col min="10761" max="10761" width="10" style="283" customWidth="1"/>
    <col min="10762" max="10762" width="9.140625" style="283"/>
    <col min="10763" max="10763" width="25.140625" style="283" customWidth="1"/>
    <col min="10764" max="11008" width="9.140625" style="283"/>
    <col min="11009" max="11009" width="4.5703125" style="283" customWidth="1"/>
    <col min="11010" max="11010" width="22.28515625" style="283" customWidth="1"/>
    <col min="11011" max="11011" width="7" style="283" customWidth="1"/>
    <col min="11012" max="11012" width="8.5703125" style="283" customWidth="1"/>
    <col min="11013" max="11013" width="7.28515625" style="283" customWidth="1"/>
    <col min="11014" max="11014" width="8.5703125" style="283" customWidth="1"/>
    <col min="11015" max="11015" width="6.7109375" style="283" customWidth="1"/>
    <col min="11016" max="11016" width="8.5703125" style="283" customWidth="1"/>
    <col min="11017" max="11017" width="10" style="283" customWidth="1"/>
    <col min="11018" max="11018" width="9.140625" style="283"/>
    <col min="11019" max="11019" width="25.140625" style="283" customWidth="1"/>
    <col min="11020" max="11264" width="9.140625" style="283"/>
    <col min="11265" max="11265" width="4.5703125" style="283" customWidth="1"/>
    <col min="11266" max="11266" width="22.28515625" style="283" customWidth="1"/>
    <col min="11267" max="11267" width="7" style="283" customWidth="1"/>
    <col min="11268" max="11268" width="8.5703125" style="283" customWidth="1"/>
    <col min="11269" max="11269" width="7.28515625" style="283" customWidth="1"/>
    <col min="11270" max="11270" width="8.5703125" style="283" customWidth="1"/>
    <col min="11271" max="11271" width="6.7109375" style="283" customWidth="1"/>
    <col min="11272" max="11272" width="8.5703125" style="283" customWidth="1"/>
    <col min="11273" max="11273" width="10" style="283" customWidth="1"/>
    <col min="11274" max="11274" width="9.140625" style="283"/>
    <col min="11275" max="11275" width="25.140625" style="283" customWidth="1"/>
    <col min="11276" max="11520" width="9.140625" style="283"/>
    <col min="11521" max="11521" width="4.5703125" style="283" customWidth="1"/>
    <col min="11522" max="11522" width="22.28515625" style="283" customWidth="1"/>
    <col min="11523" max="11523" width="7" style="283" customWidth="1"/>
    <col min="11524" max="11524" width="8.5703125" style="283" customWidth="1"/>
    <col min="11525" max="11525" width="7.28515625" style="283" customWidth="1"/>
    <col min="11526" max="11526" width="8.5703125" style="283" customWidth="1"/>
    <col min="11527" max="11527" width="6.7109375" style="283" customWidth="1"/>
    <col min="11528" max="11528" width="8.5703125" style="283" customWidth="1"/>
    <col min="11529" max="11529" width="10" style="283" customWidth="1"/>
    <col min="11530" max="11530" width="9.140625" style="283"/>
    <col min="11531" max="11531" width="25.140625" style="283" customWidth="1"/>
    <col min="11532" max="11776" width="9.140625" style="283"/>
    <col min="11777" max="11777" width="4.5703125" style="283" customWidth="1"/>
    <col min="11778" max="11778" width="22.28515625" style="283" customWidth="1"/>
    <col min="11779" max="11779" width="7" style="283" customWidth="1"/>
    <col min="11780" max="11780" width="8.5703125" style="283" customWidth="1"/>
    <col min="11781" max="11781" width="7.28515625" style="283" customWidth="1"/>
    <col min="11782" max="11782" width="8.5703125" style="283" customWidth="1"/>
    <col min="11783" max="11783" width="6.7109375" style="283" customWidth="1"/>
    <col min="11784" max="11784" width="8.5703125" style="283" customWidth="1"/>
    <col min="11785" max="11785" width="10" style="283" customWidth="1"/>
    <col min="11786" max="11786" width="9.140625" style="283"/>
    <col min="11787" max="11787" width="25.140625" style="283" customWidth="1"/>
    <col min="11788" max="12032" width="9.140625" style="283"/>
    <col min="12033" max="12033" width="4.5703125" style="283" customWidth="1"/>
    <col min="12034" max="12034" width="22.28515625" style="283" customWidth="1"/>
    <col min="12035" max="12035" width="7" style="283" customWidth="1"/>
    <col min="12036" max="12036" width="8.5703125" style="283" customWidth="1"/>
    <col min="12037" max="12037" width="7.28515625" style="283" customWidth="1"/>
    <col min="12038" max="12038" width="8.5703125" style="283" customWidth="1"/>
    <col min="12039" max="12039" width="6.7109375" style="283" customWidth="1"/>
    <col min="12040" max="12040" width="8.5703125" style="283" customWidth="1"/>
    <col min="12041" max="12041" width="10" style="283" customWidth="1"/>
    <col min="12042" max="12042" width="9.140625" style="283"/>
    <col min="12043" max="12043" width="25.140625" style="283" customWidth="1"/>
    <col min="12044" max="12288" width="9.140625" style="283"/>
    <col min="12289" max="12289" width="4.5703125" style="283" customWidth="1"/>
    <col min="12290" max="12290" width="22.28515625" style="283" customWidth="1"/>
    <col min="12291" max="12291" width="7" style="283" customWidth="1"/>
    <col min="12292" max="12292" width="8.5703125" style="283" customWidth="1"/>
    <col min="12293" max="12293" width="7.28515625" style="283" customWidth="1"/>
    <col min="12294" max="12294" width="8.5703125" style="283" customWidth="1"/>
    <col min="12295" max="12295" width="6.7109375" style="283" customWidth="1"/>
    <col min="12296" max="12296" width="8.5703125" style="283" customWidth="1"/>
    <col min="12297" max="12297" width="10" style="283" customWidth="1"/>
    <col min="12298" max="12298" width="9.140625" style="283"/>
    <col min="12299" max="12299" width="25.140625" style="283" customWidth="1"/>
    <col min="12300" max="12544" width="9.140625" style="283"/>
    <col min="12545" max="12545" width="4.5703125" style="283" customWidth="1"/>
    <col min="12546" max="12546" width="22.28515625" style="283" customWidth="1"/>
    <col min="12547" max="12547" width="7" style="283" customWidth="1"/>
    <col min="12548" max="12548" width="8.5703125" style="283" customWidth="1"/>
    <col min="12549" max="12549" width="7.28515625" style="283" customWidth="1"/>
    <col min="12550" max="12550" width="8.5703125" style="283" customWidth="1"/>
    <col min="12551" max="12551" width="6.7109375" style="283" customWidth="1"/>
    <col min="12552" max="12552" width="8.5703125" style="283" customWidth="1"/>
    <col min="12553" max="12553" width="10" style="283" customWidth="1"/>
    <col min="12554" max="12554" width="9.140625" style="283"/>
    <col min="12555" max="12555" width="25.140625" style="283" customWidth="1"/>
    <col min="12556" max="12800" width="9.140625" style="283"/>
    <col min="12801" max="12801" width="4.5703125" style="283" customWidth="1"/>
    <col min="12802" max="12802" width="22.28515625" style="283" customWidth="1"/>
    <col min="12803" max="12803" width="7" style="283" customWidth="1"/>
    <col min="12804" max="12804" width="8.5703125" style="283" customWidth="1"/>
    <col min="12805" max="12805" width="7.28515625" style="283" customWidth="1"/>
    <col min="12806" max="12806" width="8.5703125" style="283" customWidth="1"/>
    <col min="12807" max="12807" width="6.7109375" style="283" customWidth="1"/>
    <col min="12808" max="12808" width="8.5703125" style="283" customWidth="1"/>
    <col min="12809" max="12809" width="10" style="283" customWidth="1"/>
    <col min="12810" max="12810" width="9.140625" style="283"/>
    <col min="12811" max="12811" width="25.140625" style="283" customWidth="1"/>
    <col min="12812" max="13056" width="9.140625" style="283"/>
    <col min="13057" max="13057" width="4.5703125" style="283" customWidth="1"/>
    <col min="13058" max="13058" width="22.28515625" style="283" customWidth="1"/>
    <col min="13059" max="13059" width="7" style="283" customWidth="1"/>
    <col min="13060" max="13060" width="8.5703125" style="283" customWidth="1"/>
    <col min="13061" max="13061" width="7.28515625" style="283" customWidth="1"/>
    <col min="13062" max="13062" width="8.5703125" style="283" customWidth="1"/>
    <col min="13063" max="13063" width="6.7109375" style="283" customWidth="1"/>
    <col min="13064" max="13064" width="8.5703125" style="283" customWidth="1"/>
    <col min="13065" max="13065" width="10" style="283" customWidth="1"/>
    <col min="13066" max="13066" width="9.140625" style="283"/>
    <col min="13067" max="13067" width="25.140625" style="283" customWidth="1"/>
    <col min="13068" max="13312" width="9.140625" style="283"/>
    <col min="13313" max="13313" width="4.5703125" style="283" customWidth="1"/>
    <col min="13314" max="13314" width="22.28515625" style="283" customWidth="1"/>
    <col min="13315" max="13315" width="7" style="283" customWidth="1"/>
    <col min="13316" max="13316" width="8.5703125" style="283" customWidth="1"/>
    <col min="13317" max="13317" width="7.28515625" style="283" customWidth="1"/>
    <col min="13318" max="13318" width="8.5703125" style="283" customWidth="1"/>
    <col min="13319" max="13319" width="6.7109375" style="283" customWidth="1"/>
    <col min="13320" max="13320" width="8.5703125" style="283" customWidth="1"/>
    <col min="13321" max="13321" width="10" style="283" customWidth="1"/>
    <col min="13322" max="13322" width="9.140625" style="283"/>
    <col min="13323" max="13323" width="25.140625" style="283" customWidth="1"/>
    <col min="13324" max="13568" width="9.140625" style="283"/>
    <col min="13569" max="13569" width="4.5703125" style="283" customWidth="1"/>
    <col min="13570" max="13570" width="22.28515625" style="283" customWidth="1"/>
    <col min="13571" max="13571" width="7" style="283" customWidth="1"/>
    <col min="13572" max="13572" width="8.5703125" style="283" customWidth="1"/>
    <col min="13573" max="13573" width="7.28515625" style="283" customWidth="1"/>
    <col min="13574" max="13574" width="8.5703125" style="283" customWidth="1"/>
    <col min="13575" max="13575" width="6.7109375" style="283" customWidth="1"/>
    <col min="13576" max="13576" width="8.5703125" style="283" customWidth="1"/>
    <col min="13577" max="13577" width="10" style="283" customWidth="1"/>
    <col min="13578" max="13578" width="9.140625" style="283"/>
    <col min="13579" max="13579" width="25.140625" style="283" customWidth="1"/>
    <col min="13580" max="13824" width="9.140625" style="283"/>
    <col min="13825" max="13825" width="4.5703125" style="283" customWidth="1"/>
    <col min="13826" max="13826" width="22.28515625" style="283" customWidth="1"/>
    <col min="13827" max="13827" width="7" style="283" customWidth="1"/>
    <col min="13828" max="13828" width="8.5703125" style="283" customWidth="1"/>
    <col min="13829" max="13829" width="7.28515625" style="283" customWidth="1"/>
    <col min="13830" max="13830" width="8.5703125" style="283" customWidth="1"/>
    <col min="13831" max="13831" width="6.7109375" style="283" customWidth="1"/>
    <col min="13832" max="13832" width="8.5703125" style="283" customWidth="1"/>
    <col min="13833" max="13833" width="10" style="283" customWidth="1"/>
    <col min="13834" max="13834" width="9.140625" style="283"/>
    <col min="13835" max="13835" width="25.140625" style="283" customWidth="1"/>
    <col min="13836" max="14080" width="9.140625" style="283"/>
    <col min="14081" max="14081" width="4.5703125" style="283" customWidth="1"/>
    <col min="14082" max="14082" width="22.28515625" style="283" customWidth="1"/>
    <col min="14083" max="14083" width="7" style="283" customWidth="1"/>
    <col min="14084" max="14084" width="8.5703125" style="283" customWidth="1"/>
    <col min="14085" max="14085" width="7.28515625" style="283" customWidth="1"/>
    <col min="14086" max="14086" width="8.5703125" style="283" customWidth="1"/>
    <col min="14087" max="14087" width="6.7109375" style="283" customWidth="1"/>
    <col min="14088" max="14088" width="8.5703125" style="283" customWidth="1"/>
    <col min="14089" max="14089" width="10" style="283" customWidth="1"/>
    <col min="14090" max="14090" width="9.140625" style="283"/>
    <col min="14091" max="14091" width="25.140625" style="283" customWidth="1"/>
    <col min="14092" max="14336" width="9.140625" style="283"/>
    <col min="14337" max="14337" width="4.5703125" style="283" customWidth="1"/>
    <col min="14338" max="14338" width="22.28515625" style="283" customWidth="1"/>
    <col min="14339" max="14339" width="7" style="283" customWidth="1"/>
    <col min="14340" max="14340" width="8.5703125" style="283" customWidth="1"/>
    <col min="14341" max="14341" width="7.28515625" style="283" customWidth="1"/>
    <col min="14342" max="14342" width="8.5703125" style="283" customWidth="1"/>
    <col min="14343" max="14343" width="6.7109375" style="283" customWidth="1"/>
    <col min="14344" max="14344" width="8.5703125" style="283" customWidth="1"/>
    <col min="14345" max="14345" width="10" style="283" customWidth="1"/>
    <col min="14346" max="14346" width="9.140625" style="283"/>
    <col min="14347" max="14347" width="25.140625" style="283" customWidth="1"/>
    <col min="14348" max="14592" width="9.140625" style="283"/>
    <col min="14593" max="14593" width="4.5703125" style="283" customWidth="1"/>
    <col min="14594" max="14594" width="22.28515625" style="283" customWidth="1"/>
    <col min="14595" max="14595" width="7" style="283" customWidth="1"/>
    <col min="14596" max="14596" width="8.5703125" style="283" customWidth="1"/>
    <col min="14597" max="14597" width="7.28515625" style="283" customWidth="1"/>
    <col min="14598" max="14598" width="8.5703125" style="283" customWidth="1"/>
    <col min="14599" max="14599" width="6.7109375" style="283" customWidth="1"/>
    <col min="14600" max="14600" width="8.5703125" style="283" customWidth="1"/>
    <col min="14601" max="14601" width="10" style="283" customWidth="1"/>
    <col min="14602" max="14602" width="9.140625" style="283"/>
    <col min="14603" max="14603" width="25.140625" style="283" customWidth="1"/>
    <col min="14604" max="14848" width="9.140625" style="283"/>
    <col min="14849" max="14849" width="4.5703125" style="283" customWidth="1"/>
    <col min="14850" max="14850" width="22.28515625" style="283" customWidth="1"/>
    <col min="14851" max="14851" width="7" style="283" customWidth="1"/>
    <col min="14852" max="14852" width="8.5703125" style="283" customWidth="1"/>
    <col min="14853" max="14853" width="7.28515625" style="283" customWidth="1"/>
    <col min="14854" max="14854" width="8.5703125" style="283" customWidth="1"/>
    <col min="14855" max="14855" width="6.7109375" style="283" customWidth="1"/>
    <col min="14856" max="14856" width="8.5703125" style="283" customWidth="1"/>
    <col min="14857" max="14857" width="10" style="283" customWidth="1"/>
    <col min="14858" max="14858" width="9.140625" style="283"/>
    <col min="14859" max="14859" width="25.140625" style="283" customWidth="1"/>
    <col min="14860" max="15104" width="9.140625" style="283"/>
    <col min="15105" max="15105" width="4.5703125" style="283" customWidth="1"/>
    <col min="15106" max="15106" width="22.28515625" style="283" customWidth="1"/>
    <col min="15107" max="15107" width="7" style="283" customWidth="1"/>
    <col min="15108" max="15108" width="8.5703125" style="283" customWidth="1"/>
    <col min="15109" max="15109" width="7.28515625" style="283" customWidth="1"/>
    <col min="15110" max="15110" width="8.5703125" style="283" customWidth="1"/>
    <col min="15111" max="15111" width="6.7109375" style="283" customWidth="1"/>
    <col min="15112" max="15112" width="8.5703125" style="283" customWidth="1"/>
    <col min="15113" max="15113" width="10" style="283" customWidth="1"/>
    <col min="15114" max="15114" width="9.140625" style="283"/>
    <col min="15115" max="15115" width="25.140625" style="283" customWidth="1"/>
    <col min="15116" max="15360" width="9.140625" style="283"/>
    <col min="15361" max="15361" width="4.5703125" style="283" customWidth="1"/>
    <col min="15362" max="15362" width="22.28515625" style="283" customWidth="1"/>
    <col min="15363" max="15363" width="7" style="283" customWidth="1"/>
    <col min="15364" max="15364" width="8.5703125" style="283" customWidth="1"/>
    <col min="15365" max="15365" width="7.28515625" style="283" customWidth="1"/>
    <col min="15366" max="15366" width="8.5703125" style="283" customWidth="1"/>
    <col min="15367" max="15367" width="6.7109375" style="283" customWidth="1"/>
    <col min="15368" max="15368" width="8.5703125" style="283" customWidth="1"/>
    <col min="15369" max="15369" width="10" style="283" customWidth="1"/>
    <col min="15370" max="15370" width="9.140625" style="283"/>
    <col min="15371" max="15371" width="25.140625" style="283" customWidth="1"/>
    <col min="15372" max="15616" width="9.140625" style="283"/>
    <col min="15617" max="15617" width="4.5703125" style="283" customWidth="1"/>
    <col min="15618" max="15618" width="22.28515625" style="283" customWidth="1"/>
    <col min="15619" max="15619" width="7" style="283" customWidth="1"/>
    <col min="15620" max="15620" width="8.5703125" style="283" customWidth="1"/>
    <col min="15621" max="15621" width="7.28515625" style="283" customWidth="1"/>
    <col min="15622" max="15622" width="8.5703125" style="283" customWidth="1"/>
    <col min="15623" max="15623" width="6.7109375" style="283" customWidth="1"/>
    <col min="15624" max="15624" width="8.5703125" style="283" customWidth="1"/>
    <col min="15625" max="15625" width="10" style="283" customWidth="1"/>
    <col min="15626" max="15626" width="9.140625" style="283"/>
    <col min="15627" max="15627" width="25.140625" style="283" customWidth="1"/>
    <col min="15628" max="15872" width="9.140625" style="283"/>
    <col min="15873" max="15873" width="4.5703125" style="283" customWidth="1"/>
    <col min="15874" max="15874" width="22.28515625" style="283" customWidth="1"/>
    <col min="15875" max="15875" width="7" style="283" customWidth="1"/>
    <col min="15876" max="15876" width="8.5703125" style="283" customWidth="1"/>
    <col min="15877" max="15877" width="7.28515625" style="283" customWidth="1"/>
    <col min="15878" max="15878" width="8.5703125" style="283" customWidth="1"/>
    <col min="15879" max="15879" width="6.7109375" style="283" customWidth="1"/>
    <col min="15880" max="15880" width="8.5703125" style="283" customWidth="1"/>
    <col min="15881" max="15881" width="10" style="283" customWidth="1"/>
    <col min="15882" max="15882" width="9.140625" style="283"/>
    <col min="15883" max="15883" width="25.140625" style="283" customWidth="1"/>
    <col min="15884" max="16128" width="9.140625" style="283"/>
    <col min="16129" max="16129" width="4.5703125" style="283" customWidth="1"/>
    <col min="16130" max="16130" width="22.28515625" style="283" customWidth="1"/>
    <col min="16131" max="16131" width="7" style="283" customWidth="1"/>
    <col min="16132" max="16132" width="8.5703125" style="283" customWidth="1"/>
    <col min="16133" max="16133" width="7.28515625" style="283" customWidth="1"/>
    <col min="16134" max="16134" width="8.5703125" style="283" customWidth="1"/>
    <col min="16135" max="16135" width="6.7109375" style="283" customWidth="1"/>
    <col min="16136" max="16136" width="8.5703125" style="283" customWidth="1"/>
    <col min="16137" max="16137" width="10" style="283" customWidth="1"/>
    <col min="16138" max="16138" width="9.140625" style="283"/>
    <col min="16139" max="16139" width="25.140625" style="283" customWidth="1"/>
    <col min="16140" max="16384" width="9.140625" style="283"/>
  </cols>
  <sheetData>
    <row r="1" spans="1:13">
      <c r="A1" s="530" t="s">
        <v>400</v>
      </c>
      <c r="B1" s="530"/>
      <c r="C1" s="530"/>
      <c r="D1" s="530"/>
      <c r="E1" s="530"/>
      <c r="F1" s="530"/>
      <c r="G1" s="530"/>
      <c r="H1" s="530"/>
      <c r="I1" s="530"/>
      <c r="J1" s="158"/>
    </row>
    <row r="2" spans="1:13">
      <c r="A2" s="284"/>
      <c r="B2" s="285" t="s">
        <v>179</v>
      </c>
      <c r="C2" s="284"/>
      <c r="D2" s="284"/>
      <c r="E2" s="284"/>
      <c r="F2" s="284"/>
      <c r="G2" s="284"/>
      <c r="H2" s="284"/>
      <c r="I2" s="286"/>
      <c r="J2" s="158"/>
    </row>
    <row r="3" spans="1:13" ht="14.25" customHeight="1">
      <c r="A3" s="495"/>
      <c r="B3" s="495"/>
      <c r="C3" s="532" t="s">
        <v>401</v>
      </c>
      <c r="D3" s="533"/>
      <c r="E3" s="534" t="s">
        <v>402</v>
      </c>
      <c r="F3" s="535"/>
      <c r="G3" s="534" t="s">
        <v>403</v>
      </c>
      <c r="H3" s="535"/>
      <c r="I3" s="523" t="s">
        <v>404</v>
      </c>
      <c r="J3" s="523" t="s">
        <v>405</v>
      </c>
    </row>
    <row r="4" spans="1:13" ht="25.5">
      <c r="A4" s="531"/>
      <c r="B4" s="531"/>
      <c r="C4" s="287" t="s">
        <v>406</v>
      </c>
      <c r="D4" s="287" t="s">
        <v>407</v>
      </c>
      <c r="E4" s="287" t="s">
        <v>406</v>
      </c>
      <c r="F4" s="287" t="s">
        <v>407</v>
      </c>
      <c r="G4" s="287" t="s">
        <v>406</v>
      </c>
      <c r="H4" s="287" t="s">
        <v>407</v>
      </c>
      <c r="I4" s="524"/>
      <c r="J4" s="524"/>
    </row>
    <row r="5" spans="1:13">
      <c r="A5" s="525" t="s">
        <v>408</v>
      </c>
      <c r="B5" s="526"/>
      <c r="C5" s="288">
        <f t="shared" ref="C5:H5" si="0">SUM(C6:C23)</f>
        <v>240</v>
      </c>
      <c r="D5" s="289">
        <f t="shared" si="0"/>
        <v>100.00000000000001</v>
      </c>
      <c r="E5" s="290">
        <f t="shared" si="0"/>
        <v>232</v>
      </c>
      <c r="F5" s="289">
        <f t="shared" si="0"/>
        <v>100</v>
      </c>
      <c r="G5" s="288">
        <f t="shared" si="0"/>
        <v>400</v>
      </c>
      <c r="H5" s="289">
        <f t="shared" si="0"/>
        <v>100</v>
      </c>
      <c r="I5" s="291">
        <f>SUM(G5/E5*100)</f>
        <v>172.41379310344826</v>
      </c>
      <c r="J5" s="292">
        <f>SUM(G5/C5*100)</f>
        <v>166.66666666666669</v>
      </c>
    </row>
    <row r="6" spans="1:13">
      <c r="A6" s="527" t="s">
        <v>409</v>
      </c>
      <c r="B6" s="293" t="s">
        <v>410</v>
      </c>
      <c r="C6" s="294">
        <v>20</v>
      </c>
      <c r="D6" s="289">
        <f>C6/C5*100</f>
        <v>8.3333333333333321</v>
      </c>
      <c r="E6" s="294">
        <v>3</v>
      </c>
      <c r="F6" s="289">
        <f>E6/E5*100</f>
        <v>1.2931034482758621</v>
      </c>
      <c r="G6" s="288">
        <v>2</v>
      </c>
      <c r="H6" s="289">
        <f>G6/G5*100</f>
        <v>0.5</v>
      </c>
      <c r="I6" s="295">
        <f>SUM(G6/E6*100)</f>
        <v>66.666666666666657</v>
      </c>
      <c r="J6" s="289">
        <f>SUM(G6/C6*100)</f>
        <v>10</v>
      </c>
      <c r="K6" s="296"/>
      <c r="L6" s="297"/>
      <c r="M6" s="297"/>
    </row>
    <row r="7" spans="1:13">
      <c r="A7" s="528"/>
      <c r="B7" s="298" t="s">
        <v>411</v>
      </c>
      <c r="C7" s="297">
        <v>22</v>
      </c>
      <c r="D7" s="295">
        <f>C7/C5*100</f>
        <v>9.1666666666666661</v>
      </c>
      <c r="E7" s="297">
        <v>20</v>
      </c>
      <c r="F7" s="295">
        <f>E7/E5*100</f>
        <v>8.6206896551724146</v>
      </c>
      <c r="G7" s="299">
        <v>14</v>
      </c>
      <c r="H7" s="295">
        <f>G7/G5*100</f>
        <v>3.5000000000000004</v>
      </c>
      <c r="I7" s="295">
        <f>SUM(G7/E7*100)</f>
        <v>70</v>
      </c>
      <c r="J7" s="295">
        <f>SUM(G7/C7*100)</f>
        <v>63.636363636363633</v>
      </c>
      <c r="K7" s="296"/>
      <c r="L7" s="297"/>
      <c r="M7" s="297"/>
    </row>
    <row r="8" spans="1:13">
      <c r="A8" s="528"/>
      <c r="B8" s="298" t="s">
        <v>412</v>
      </c>
      <c r="C8" s="297">
        <v>0</v>
      </c>
      <c r="D8" s="295">
        <f>C8/C5*100</f>
        <v>0</v>
      </c>
      <c r="E8" s="297">
        <v>3</v>
      </c>
      <c r="F8" s="295">
        <f>E8/E5*100</f>
        <v>1.2931034482758621</v>
      </c>
      <c r="G8" s="299">
        <v>18</v>
      </c>
      <c r="H8" s="295">
        <f>G8/G5*100</f>
        <v>4.5</v>
      </c>
      <c r="I8" s="295">
        <v>0</v>
      </c>
      <c r="J8" s="295">
        <v>0</v>
      </c>
      <c r="K8" s="296"/>
      <c r="L8" s="297"/>
      <c r="M8" s="297"/>
    </row>
    <row r="9" spans="1:13">
      <c r="A9" s="528"/>
      <c r="B9" s="298" t="s">
        <v>413</v>
      </c>
      <c r="C9" s="297">
        <v>32</v>
      </c>
      <c r="D9" s="295">
        <f>C9/C5*100</f>
        <v>13.333333333333334</v>
      </c>
      <c r="E9" s="297">
        <v>22</v>
      </c>
      <c r="F9" s="295">
        <f>E9/E5*100</f>
        <v>9.4827586206896548</v>
      </c>
      <c r="G9" s="299">
        <v>0</v>
      </c>
      <c r="H9" s="295">
        <f>G9/G5*100</f>
        <v>0</v>
      </c>
      <c r="I9" s="295">
        <f t="shared" ref="I9:I21" si="1">SUM(G9/E9*100)</f>
        <v>0</v>
      </c>
      <c r="J9" s="295">
        <f t="shared" ref="J9:J23" si="2">SUM(G9/C9*100)</f>
        <v>0</v>
      </c>
      <c r="K9" s="296"/>
      <c r="L9" s="297"/>
      <c r="M9" s="297"/>
    </row>
    <row r="10" spans="1:13">
      <c r="A10" s="528"/>
      <c r="B10" s="298" t="s">
        <v>414</v>
      </c>
      <c r="C10" s="297">
        <v>56</v>
      </c>
      <c r="D10" s="295">
        <f>C10/C5*100</f>
        <v>23.333333333333332</v>
      </c>
      <c r="E10" s="297">
        <v>59</v>
      </c>
      <c r="F10" s="295">
        <f>E10/E5*100</f>
        <v>25.431034482758619</v>
      </c>
      <c r="G10" s="299">
        <v>18</v>
      </c>
      <c r="H10" s="295">
        <f>G10/G5*100</f>
        <v>4.5</v>
      </c>
      <c r="I10" s="295">
        <f t="shared" si="1"/>
        <v>30.508474576271187</v>
      </c>
      <c r="J10" s="295">
        <f t="shared" si="2"/>
        <v>32.142857142857146</v>
      </c>
      <c r="K10" s="296"/>
      <c r="L10" s="297"/>
      <c r="M10" s="297"/>
    </row>
    <row r="11" spans="1:13">
      <c r="A11" s="528"/>
      <c r="B11" s="298" t="s">
        <v>415</v>
      </c>
      <c r="C11" s="297">
        <v>1</v>
      </c>
      <c r="D11" s="295">
        <f>C11/C5*100</f>
        <v>0.41666666666666669</v>
      </c>
      <c r="E11" s="297">
        <v>0</v>
      </c>
      <c r="F11" s="295">
        <f>E11/E5*100</f>
        <v>0</v>
      </c>
      <c r="G11" s="299">
        <v>0</v>
      </c>
      <c r="H11" s="295">
        <f>G11/G5*100</f>
        <v>0</v>
      </c>
      <c r="I11" s="295">
        <v>0</v>
      </c>
      <c r="J11" s="295">
        <f t="shared" si="2"/>
        <v>0</v>
      </c>
      <c r="K11" s="296"/>
      <c r="L11" s="297"/>
      <c r="M11" s="297"/>
    </row>
    <row r="12" spans="1:13">
      <c r="A12" s="528"/>
      <c r="B12" s="298" t="s">
        <v>416</v>
      </c>
      <c r="C12" s="297">
        <v>1</v>
      </c>
      <c r="D12" s="295">
        <f>C12/C5*100</f>
        <v>0.41666666666666669</v>
      </c>
      <c r="E12" s="297">
        <v>0</v>
      </c>
      <c r="F12" s="295">
        <f>E12/E5*100</f>
        <v>0</v>
      </c>
      <c r="G12" s="299">
        <v>1</v>
      </c>
      <c r="H12" s="295">
        <f>G12/G5*100</f>
        <v>0.25</v>
      </c>
      <c r="I12" s="295">
        <v>0</v>
      </c>
      <c r="J12" s="295">
        <f t="shared" si="2"/>
        <v>100</v>
      </c>
      <c r="K12" s="296"/>
      <c r="L12" s="297"/>
      <c r="M12" s="297"/>
    </row>
    <row r="13" spans="1:13">
      <c r="A13" s="528"/>
      <c r="B13" s="298" t="s">
        <v>417</v>
      </c>
      <c r="C13" s="297">
        <v>1</v>
      </c>
      <c r="D13" s="295">
        <f>C13/C5*100</f>
        <v>0.41666666666666669</v>
      </c>
      <c r="E13" s="297">
        <v>0</v>
      </c>
      <c r="F13" s="295">
        <f>E13/E5*100</f>
        <v>0</v>
      </c>
      <c r="G13" s="299">
        <v>0</v>
      </c>
      <c r="H13" s="295">
        <f>G13/G5*100</f>
        <v>0</v>
      </c>
      <c r="I13" s="295">
        <v>0</v>
      </c>
      <c r="J13" s="295">
        <f t="shared" si="2"/>
        <v>0</v>
      </c>
      <c r="K13" s="296"/>
      <c r="L13" s="297"/>
      <c r="M13" s="297"/>
    </row>
    <row r="14" spans="1:13">
      <c r="A14" s="528"/>
      <c r="B14" s="298" t="s">
        <v>418</v>
      </c>
      <c r="C14" s="297">
        <v>0</v>
      </c>
      <c r="D14" s="295">
        <f>C14/C5*100</f>
        <v>0</v>
      </c>
      <c r="E14" s="297">
        <v>3</v>
      </c>
      <c r="F14" s="295">
        <f>E14/E5*100</f>
        <v>1.2931034482758621</v>
      </c>
      <c r="G14" s="299">
        <v>1</v>
      </c>
      <c r="H14" s="295">
        <f>G14/G5*100</f>
        <v>0.25</v>
      </c>
      <c r="I14" s="295">
        <f t="shared" si="1"/>
        <v>33.333333333333329</v>
      </c>
      <c r="J14" s="295">
        <v>0</v>
      </c>
      <c r="K14" s="296"/>
      <c r="L14" s="297"/>
      <c r="M14" s="297"/>
    </row>
    <row r="15" spans="1:13">
      <c r="A15" s="528"/>
      <c r="B15" s="298" t="s">
        <v>419</v>
      </c>
      <c r="C15" s="297">
        <v>8</v>
      </c>
      <c r="D15" s="295">
        <f>C15/C5*100</f>
        <v>3.3333333333333335</v>
      </c>
      <c r="E15" s="297">
        <v>21</v>
      </c>
      <c r="F15" s="295">
        <f>E15/E5*100</f>
        <v>9.0517241379310338</v>
      </c>
      <c r="G15" s="299">
        <v>11</v>
      </c>
      <c r="H15" s="295">
        <f>G15/G5*100</f>
        <v>2.75</v>
      </c>
      <c r="I15" s="295">
        <f t="shared" si="1"/>
        <v>52.380952380952387</v>
      </c>
      <c r="J15" s="295">
        <f t="shared" si="2"/>
        <v>137.5</v>
      </c>
      <c r="K15" s="296"/>
      <c r="L15" s="297"/>
      <c r="M15" s="297"/>
    </row>
    <row r="16" spans="1:13">
      <c r="A16" s="528"/>
      <c r="B16" s="298" t="s">
        <v>420</v>
      </c>
      <c r="C16" s="297">
        <v>33</v>
      </c>
      <c r="D16" s="295">
        <f>C16/C5*100</f>
        <v>13.750000000000002</v>
      </c>
      <c r="E16" s="297">
        <v>34</v>
      </c>
      <c r="F16" s="295">
        <f>E16/E5*100</f>
        <v>14.655172413793101</v>
      </c>
      <c r="G16" s="299">
        <v>41</v>
      </c>
      <c r="H16" s="295">
        <f>G16/G5*100</f>
        <v>10.25</v>
      </c>
      <c r="I16" s="295">
        <f t="shared" si="1"/>
        <v>120.58823529411764</v>
      </c>
      <c r="J16" s="295">
        <f t="shared" si="2"/>
        <v>124.24242424242425</v>
      </c>
      <c r="K16" s="296"/>
      <c r="L16" s="297"/>
      <c r="M16" s="297"/>
    </row>
    <row r="17" spans="1:13">
      <c r="A17" s="528"/>
      <c r="B17" s="300" t="s">
        <v>421</v>
      </c>
      <c r="C17" s="297">
        <v>62</v>
      </c>
      <c r="D17" s="295">
        <f>C17/C5*100</f>
        <v>25.833333333333336</v>
      </c>
      <c r="E17" s="297">
        <v>54</v>
      </c>
      <c r="F17" s="295">
        <f>E17/E5*100</f>
        <v>23.275862068965516</v>
      </c>
      <c r="G17" s="299">
        <v>66</v>
      </c>
      <c r="H17" s="295">
        <f>G17/G5*100</f>
        <v>16.5</v>
      </c>
      <c r="I17" s="295">
        <f t="shared" si="1"/>
        <v>122.22222222222223</v>
      </c>
      <c r="J17" s="295">
        <f t="shared" si="2"/>
        <v>106.45161290322579</v>
      </c>
      <c r="K17" s="301"/>
      <c r="L17" s="297"/>
      <c r="M17" s="297"/>
    </row>
    <row r="18" spans="1:13">
      <c r="A18" s="528"/>
      <c r="B18" s="298" t="s">
        <v>422</v>
      </c>
      <c r="C18" s="297">
        <v>3</v>
      </c>
      <c r="D18" s="295">
        <f>C18/C5*100</f>
        <v>1.25</v>
      </c>
      <c r="E18" s="297">
        <v>1</v>
      </c>
      <c r="F18" s="295">
        <f>E18/E5*100</f>
        <v>0.43103448275862066</v>
      </c>
      <c r="G18" s="299">
        <v>1</v>
      </c>
      <c r="H18" s="295">
        <f>G18/G5*100</f>
        <v>0.25</v>
      </c>
      <c r="I18" s="295">
        <f t="shared" si="1"/>
        <v>100</v>
      </c>
      <c r="J18" s="295">
        <f t="shared" si="2"/>
        <v>33.333333333333329</v>
      </c>
      <c r="K18" s="296"/>
      <c r="L18" s="297"/>
      <c r="M18" s="297"/>
    </row>
    <row r="19" spans="1:13">
      <c r="A19" s="528"/>
      <c r="B19" s="298" t="s">
        <v>423</v>
      </c>
      <c r="C19" s="297">
        <v>0</v>
      </c>
      <c r="D19" s="295">
        <f>C19/C5*100</f>
        <v>0</v>
      </c>
      <c r="E19" s="297">
        <v>2</v>
      </c>
      <c r="F19" s="295">
        <f>E19/E5*100</f>
        <v>0.86206896551724133</v>
      </c>
      <c r="G19" s="299">
        <v>0</v>
      </c>
      <c r="H19" s="295">
        <f>G19/G5*100</f>
        <v>0</v>
      </c>
      <c r="I19" s="295">
        <v>0</v>
      </c>
      <c r="J19" s="295">
        <v>0</v>
      </c>
      <c r="K19" s="296"/>
      <c r="L19" s="297"/>
      <c r="M19" s="297"/>
    </row>
    <row r="20" spans="1:13">
      <c r="A20" s="528"/>
      <c r="B20" s="298" t="s">
        <v>424</v>
      </c>
      <c r="C20" s="297">
        <v>0</v>
      </c>
      <c r="D20" s="295">
        <f>C20/C5*100</f>
        <v>0</v>
      </c>
      <c r="E20" s="297">
        <v>2</v>
      </c>
      <c r="F20" s="295">
        <f>E20/E5*100</f>
        <v>0.86206896551724133</v>
      </c>
      <c r="G20" s="299">
        <v>2</v>
      </c>
      <c r="H20" s="295">
        <f>G20/G5*100</f>
        <v>0.5</v>
      </c>
      <c r="I20" s="295">
        <f t="shared" si="1"/>
        <v>100</v>
      </c>
      <c r="J20" s="295">
        <v>0</v>
      </c>
      <c r="K20" s="296"/>
      <c r="L20" s="297"/>
      <c r="M20" s="297"/>
    </row>
    <row r="21" spans="1:13" ht="25.5">
      <c r="A21" s="528"/>
      <c r="B21" s="298" t="s">
        <v>425</v>
      </c>
      <c r="C21" s="297">
        <v>0</v>
      </c>
      <c r="D21" s="295">
        <f>C21/C5*100</f>
        <v>0</v>
      </c>
      <c r="E21" s="297">
        <v>8</v>
      </c>
      <c r="F21" s="295">
        <f>E21/E5*100</f>
        <v>3.4482758620689653</v>
      </c>
      <c r="G21" s="299">
        <v>0</v>
      </c>
      <c r="H21" s="295">
        <f>G21/G5*100</f>
        <v>0</v>
      </c>
      <c r="I21" s="295">
        <f t="shared" si="1"/>
        <v>0</v>
      </c>
      <c r="J21" s="295">
        <v>0</v>
      </c>
      <c r="K21" s="296"/>
      <c r="L21" s="297"/>
      <c r="M21" s="297"/>
    </row>
    <row r="22" spans="1:13">
      <c r="A22" s="528"/>
      <c r="B22" s="298" t="s">
        <v>426</v>
      </c>
      <c r="C22" s="297">
        <v>0</v>
      </c>
      <c r="D22" s="295">
        <f>C22/C5*100</f>
        <v>0</v>
      </c>
      <c r="E22" s="302">
        <v>0</v>
      </c>
      <c r="F22" s="295">
        <f>E22/E5*100</f>
        <v>0</v>
      </c>
      <c r="G22" s="299">
        <v>225</v>
      </c>
      <c r="H22" s="295">
        <f>G22/G5*100</f>
        <v>56.25</v>
      </c>
      <c r="I22" s="295">
        <v>0</v>
      </c>
      <c r="J22" s="295">
        <v>0</v>
      </c>
      <c r="K22" s="296"/>
      <c r="L22" s="297"/>
      <c r="M22" s="297"/>
    </row>
    <row r="23" spans="1:13">
      <c r="A23" s="529"/>
      <c r="B23" s="303" t="s">
        <v>427</v>
      </c>
      <c r="C23" s="304">
        <v>1</v>
      </c>
      <c r="D23" s="305">
        <f>C23/C5*100</f>
        <v>0.41666666666666669</v>
      </c>
      <c r="E23" s="306">
        <v>0</v>
      </c>
      <c r="F23" s="305">
        <f>E23/E5*100</f>
        <v>0</v>
      </c>
      <c r="G23" s="307">
        <v>0</v>
      </c>
      <c r="H23" s="305">
        <f>G23/G5*100</f>
        <v>0</v>
      </c>
      <c r="I23" s="305">
        <v>0</v>
      </c>
      <c r="J23" s="305">
        <f t="shared" si="2"/>
        <v>0</v>
      </c>
      <c r="K23" s="296"/>
      <c r="L23" s="297"/>
      <c r="M23" s="297"/>
    </row>
    <row r="24" spans="1:13">
      <c r="K24" s="310"/>
      <c r="L24" s="310"/>
      <c r="M24" s="310"/>
    </row>
    <row r="25" spans="1:13">
      <c r="K25" s="311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6"/>
  <sheetViews>
    <sheetView workbookViewId="0">
      <selection activeCell="G25" sqref="G25"/>
    </sheetView>
  </sheetViews>
  <sheetFormatPr defaultRowHeight="12.75"/>
  <cols>
    <col min="1" max="6" width="9.140625" style="34"/>
    <col min="7" max="7" width="29.85546875" style="34" customWidth="1"/>
    <col min="8" max="8" width="2.7109375" style="34" customWidth="1"/>
    <col min="9" max="9" width="18.7109375" style="328" customWidth="1"/>
    <col min="10" max="10" width="9" style="34" customWidth="1"/>
    <col min="11" max="11" width="9.140625" style="34" customWidth="1"/>
    <col min="12" max="12" width="9.140625" style="329" customWidth="1"/>
    <col min="13" max="13" width="9.42578125" style="34" customWidth="1"/>
    <col min="14" max="14" width="9.140625" style="34"/>
    <col min="15" max="15" width="13.28515625" style="34" customWidth="1"/>
    <col min="16" max="262" width="9.140625" style="34"/>
    <col min="263" max="263" width="29.85546875" style="34" customWidth="1"/>
    <col min="264" max="264" width="2.7109375" style="34" customWidth="1"/>
    <col min="265" max="265" width="18.7109375" style="34" customWidth="1"/>
    <col min="266" max="266" width="9" style="34" customWidth="1"/>
    <col min="267" max="268" width="9.140625" style="34" customWidth="1"/>
    <col min="269" max="269" width="9.42578125" style="34" customWidth="1"/>
    <col min="270" max="270" width="9.140625" style="34"/>
    <col min="271" max="271" width="13.28515625" style="34" customWidth="1"/>
    <col min="272" max="518" width="9.140625" style="34"/>
    <col min="519" max="519" width="29.85546875" style="34" customWidth="1"/>
    <col min="520" max="520" width="2.7109375" style="34" customWidth="1"/>
    <col min="521" max="521" width="18.7109375" style="34" customWidth="1"/>
    <col min="522" max="522" width="9" style="34" customWidth="1"/>
    <col min="523" max="524" width="9.140625" style="34" customWidth="1"/>
    <col min="525" max="525" width="9.42578125" style="34" customWidth="1"/>
    <col min="526" max="526" width="9.140625" style="34"/>
    <col min="527" max="527" width="13.28515625" style="34" customWidth="1"/>
    <col min="528" max="774" width="9.140625" style="34"/>
    <col min="775" max="775" width="29.85546875" style="34" customWidth="1"/>
    <col min="776" max="776" width="2.7109375" style="34" customWidth="1"/>
    <col min="777" max="777" width="18.7109375" style="34" customWidth="1"/>
    <col min="778" max="778" width="9" style="34" customWidth="1"/>
    <col min="779" max="780" width="9.140625" style="34" customWidth="1"/>
    <col min="781" max="781" width="9.42578125" style="34" customWidth="1"/>
    <col min="782" max="782" width="9.140625" style="34"/>
    <col min="783" max="783" width="13.28515625" style="34" customWidth="1"/>
    <col min="784" max="1030" width="9.140625" style="34"/>
    <col min="1031" max="1031" width="29.85546875" style="34" customWidth="1"/>
    <col min="1032" max="1032" width="2.7109375" style="34" customWidth="1"/>
    <col min="1033" max="1033" width="18.7109375" style="34" customWidth="1"/>
    <col min="1034" max="1034" width="9" style="34" customWidth="1"/>
    <col min="1035" max="1036" width="9.140625" style="34" customWidth="1"/>
    <col min="1037" max="1037" width="9.42578125" style="34" customWidth="1"/>
    <col min="1038" max="1038" width="9.140625" style="34"/>
    <col min="1039" max="1039" width="13.28515625" style="34" customWidth="1"/>
    <col min="1040" max="1286" width="9.140625" style="34"/>
    <col min="1287" max="1287" width="29.85546875" style="34" customWidth="1"/>
    <col min="1288" max="1288" width="2.7109375" style="34" customWidth="1"/>
    <col min="1289" max="1289" width="18.7109375" style="34" customWidth="1"/>
    <col min="1290" max="1290" width="9" style="34" customWidth="1"/>
    <col min="1291" max="1292" width="9.140625" style="34" customWidth="1"/>
    <col min="1293" max="1293" width="9.42578125" style="34" customWidth="1"/>
    <col min="1294" max="1294" width="9.140625" style="34"/>
    <col min="1295" max="1295" width="13.28515625" style="34" customWidth="1"/>
    <col min="1296" max="1542" width="9.140625" style="34"/>
    <col min="1543" max="1543" width="29.85546875" style="34" customWidth="1"/>
    <col min="1544" max="1544" width="2.7109375" style="34" customWidth="1"/>
    <col min="1545" max="1545" width="18.7109375" style="34" customWidth="1"/>
    <col min="1546" max="1546" width="9" style="34" customWidth="1"/>
    <col min="1547" max="1548" width="9.140625" style="34" customWidth="1"/>
    <col min="1549" max="1549" width="9.42578125" style="34" customWidth="1"/>
    <col min="1550" max="1550" width="9.140625" style="34"/>
    <col min="1551" max="1551" width="13.28515625" style="34" customWidth="1"/>
    <col min="1552" max="1798" width="9.140625" style="34"/>
    <col min="1799" max="1799" width="29.85546875" style="34" customWidth="1"/>
    <col min="1800" max="1800" width="2.7109375" style="34" customWidth="1"/>
    <col min="1801" max="1801" width="18.7109375" style="34" customWidth="1"/>
    <col min="1802" max="1802" width="9" style="34" customWidth="1"/>
    <col min="1803" max="1804" width="9.140625" style="34" customWidth="1"/>
    <col min="1805" max="1805" width="9.42578125" style="34" customWidth="1"/>
    <col min="1806" max="1806" width="9.140625" style="34"/>
    <col min="1807" max="1807" width="13.28515625" style="34" customWidth="1"/>
    <col min="1808" max="2054" width="9.140625" style="34"/>
    <col min="2055" max="2055" width="29.85546875" style="34" customWidth="1"/>
    <col min="2056" max="2056" width="2.7109375" style="34" customWidth="1"/>
    <col min="2057" max="2057" width="18.7109375" style="34" customWidth="1"/>
    <col min="2058" max="2058" width="9" style="34" customWidth="1"/>
    <col min="2059" max="2060" width="9.140625" style="34" customWidth="1"/>
    <col min="2061" max="2061" width="9.42578125" style="34" customWidth="1"/>
    <col min="2062" max="2062" width="9.140625" style="34"/>
    <col min="2063" max="2063" width="13.28515625" style="34" customWidth="1"/>
    <col min="2064" max="2310" width="9.140625" style="34"/>
    <col min="2311" max="2311" width="29.85546875" style="34" customWidth="1"/>
    <col min="2312" max="2312" width="2.7109375" style="34" customWidth="1"/>
    <col min="2313" max="2313" width="18.7109375" style="34" customWidth="1"/>
    <col min="2314" max="2314" width="9" style="34" customWidth="1"/>
    <col min="2315" max="2316" width="9.140625" style="34" customWidth="1"/>
    <col min="2317" max="2317" width="9.42578125" style="34" customWidth="1"/>
    <col min="2318" max="2318" width="9.140625" style="34"/>
    <col min="2319" max="2319" width="13.28515625" style="34" customWidth="1"/>
    <col min="2320" max="2566" width="9.140625" style="34"/>
    <col min="2567" max="2567" width="29.85546875" style="34" customWidth="1"/>
    <col min="2568" max="2568" width="2.7109375" style="34" customWidth="1"/>
    <col min="2569" max="2569" width="18.7109375" style="34" customWidth="1"/>
    <col min="2570" max="2570" width="9" style="34" customWidth="1"/>
    <col min="2571" max="2572" width="9.140625" style="34" customWidth="1"/>
    <col min="2573" max="2573" width="9.42578125" style="34" customWidth="1"/>
    <col min="2574" max="2574" width="9.140625" style="34"/>
    <col min="2575" max="2575" width="13.28515625" style="34" customWidth="1"/>
    <col min="2576" max="2822" width="9.140625" style="34"/>
    <col min="2823" max="2823" width="29.85546875" style="34" customWidth="1"/>
    <col min="2824" max="2824" width="2.7109375" style="34" customWidth="1"/>
    <col min="2825" max="2825" width="18.7109375" style="34" customWidth="1"/>
    <col min="2826" max="2826" width="9" style="34" customWidth="1"/>
    <col min="2827" max="2828" width="9.140625" style="34" customWidth="1"/>
    <col min="2829" max="2829" width="9.42578125" style="34" customWidth="1"/>
    <col min="2830" max="2830" width="9.140625" style="34"/>
    <col min="2831" max="2831" width="13.28515625" style="34" customWidth="1"/>
    <col min="2832" max="3078" width="9.140625" style="34"/>
    <col min="3079" max="3079" width="29.85546875" style="34" customWidth="1"/>
    <col min="3080" max="3080" width="2.7109375" style="34" customWidth="1"/>
    <col min="3081" max="3081" width="18.7109375" style="34" customWidth="1"/>
    <col min="3082" max="3082" width="9" style="34" customWidth="1"/>
    <col min="3083" max="3084" width="9.140625" style="34" customWidth="1"/>
    <col min="3085" max="3085" width="9.42578125" style="34" customWidth="1"/>
    <col min="3086" max="3086" width="9.140625" style="34"/>
    <col min="3087" max="3087" width="13.28515625" style="34" customWidth="1"/>
    <col min="3088" max="3334" width="9.140625" style="34"/>
    <col min="3335" max="3335" width="29.85546875" style="34" customWidth="1"/>
    <col min="3336" max="3336" width="2.7109375" style="34" customWidth="1"/>
    <col min="3337" max="3337" width="18.7109375" style="34" customWidth="1"/>
    <col min="3338" max="3338" width="9" style="34" customWidth="1"/>
    <col min="3339" max="3340" width="9.140625" style="34" customWidth="1"/>
    <col min="3341" max="3341" width="9.42578125" style="34" customWidth="1"/>
    <col min="3342" max="3342" width="9.140625" style="34"/>
    <col min="3343" max="3343" width="13.28515625" style="34" customWidth="1"/>
    <col min="3344" max="3590" width="9.140625" style="34"/>
    <col min="3591" max="3591" width="29.85546875" style="34" customWidth="1"/>
    <col min="3592" max="3592" width="2.7109375" style="34" customWidth="1"/>
    <col min="3593" max="3593" width="18.7109375" style="34" customWidth="1"/>
    <col min="3594" max="3594" width="9" style="34" customWidth="1"/>
    <col min="3595" max="3596" width="9.140625" style="34" customWidth="1"/>
    <col min="3597" max="3597" width="9.42578125" style="34" customWidth="1"/>
    <col min="3598" max="3598" width="9.140625" style="34"/>
    <col min="3599" max="3599" width="13.28515625" style="34" customWidth="1"/>
    <col min="3600" max="3846" width="9.140625" style="34"/>
    <col min="3847" max="3847" width="29.85546875" style="34" customWidth="1"/>
    <col min="3848" max="3848" width="2.7109375" style="34" customWidth="1"/>
    <col min="3849" max="3849" width="18.7109375" style="34" customWidth="1"/>
    <col min="3850" max="3850" width="9" style="34" customWidth="1"/>
    <col min="3851" max="3852" width="9.140625" style="34" customWidth="1"/>
    <col min="3853" max="3853" width="9.42578125" style="34" customWidth="1"/>
    <col min="3854" max="3854" width="9.140625" style="34"/>
    <col min="3855" max="3855" width="13.28515625" style="34" customWidth="1"/>
    <col min="3856" max="4102" width="9.140625" style="34"/>
    <col min="4103" max="4103" width="29.85546875" style="34" customWidth="1"/>
    <col min="4104" max="4104" width="2.7109375" style="34" customWidth="1"/>
    <col min="4105" max="4105" width="18.7109375" style="34" customWidth="1"/>
    <col min="4106" max="4106" width="9" style="34" customWidth="1"/>
    <col min="4107" max="4108" width="9.140625" style="34" customWidth="1"/>
    <col min="4109" max="4109" width="9.42578125" style="34" customWidth="1"/>
    <col min="4110" max="4110" width="9.140625" style="34"/>
    <col min="4111" max="4111" width="13.28515625" style="34" customWidth="1"/>
    <col min="4112" max="4358" width="9.140625" style="34"/>
    <col min="4359" max="4359" width="29.85546875" style="34" customWidth="1"/>
    <col min="4360" max="4360" width="2.7109375" style="34" customWidth="1"/>
    <col min="4361" max="4361" width="18.7109375" style="34" customWidth="1"/>
    <col min="4362" max="4362" width="9" style="34" customWidth="1"/>
    <col min="4363" max="4364" width="9.140625" style="34" customWidth="1"/>
    <col min="4365" max="4365" width="9.42578125" style="34" customWidth="1"/>
    <col min="4366" max="4366" width="9.140625" style="34"/>
    <col min="4367" max="4367" width="13.28515625" style="34" customWidth="1"/>
    <col min="4368" max="4614" width="9.140625" style="34"/>
    <col min="4615" max="4615" width="29.85546875" style="34" customWidth="1"/>
    <col min="4616" max="4616" width="2.7109375" style="34" customWidth="1"/>
    <col min="4617" max="4617" width="18.7109375" style="34" customWidth="1"/>
    <col min="4618" max="4618" width="9" style="34" customWidth="1"/>
    <col min="4619" max="4620" width="9.140625" style="34" customWidth="1"/>
    <col min="4621" max="4621" width="9.42578125" style="34" customWidth="1"/>
    <col min="4622" max="4622" width="9.140625" style="34"/>
    <col min="4623" max="4623" width="13.28515625" style="34" customWidth="1"/>
    <col min="4624" max="4870" width="9.140625" style="34"/>
    <col min="4871" max="4871" width="29.85546875" style="34" customWidth="1"/>
    <col min="4872" max="4872" width="2.7109375" style="34" customWidth="1"/>
    <col min="4873" max="4873" width="18.7109375" style="34" customWidth="1"/>
    <col min="4874" max="4874" width="9" style="34" customWidth="1"/>
    <col min="4875" max="4876" width="9.140625" style="34" customWidth="1"/>
    <col min="4877" max="4877" width="9.42578125" style="34" customWidth="1"/>
    <col min="4878" max="4878" width="9.140625" style="34"/>
    <col min="4879" max="4879" width="13.28515625" style="34" customWidth="1"/>
    <col min="4880" max="5126" width="9.140625" style="34"/>
    <col min="5127" max="5127" width="29.85546875" style="34" customWidth="1"/>
    <col min="5128" max="5128" width="2.7109375" style="34" customWidth="1"/>
    <col min="5129" max="5129" width="18.7109375" style="34" customWidth="1"/>
    <col min="5130" max="5130" width="9" style="34" customWidth="1"/>
    <col min="5131" max="5132" width="9.140625" style="34" customWidth="1"/>
    <col min="5133" max="5133" width="9.42578125" style="34" customWidth="1"/>
    <col min="5134" max="5134" width="9.140625" style="34"/>
    <col min="5135" max="5135" width="13.28515625" style="34" customWidth="1"/>
    <col min="5136" max="5382" width="9.140625" style="34"/>
    <col min="5383" max="5383" width="29.85546875" style="34" customWidth="1"/>
    <col min="5384" max="5384" width="2.7109375" style="34" customWidth="1"/>
    <col min="5385" max="5385" width="18.7109375" style="34" customWidth="1"/>
    <col min="5386" max="5386" width="9" style="34" customWidth="1"/>
    <col min="5387" max="5388" width="9.140625" style="34" customWidth="1"/>
    <col min="5389" max="5389" width="9.42578125" style="34" customWidth="1"/>
    <col min="5390" max="5390" width="9.140625" style="34"/>
    <col min="5391" max="5391" width="13.28515625" style="34" customWidth="1"/>
    <col min="5392" max="5638" width="9.140625" style="34"/>
    <col min="5639" max="5639" width="29.85546875" style="34" customWidth="1"/>
    <col min="5640" max="5640" width="2.7109375" style="34" customWidth="1"/>
    <col min="5641" max="5641" width="18.7109375" style="34" customWidth="1"/>
    <col min="5642" max="5642" width="9" style="34" customWidth="1"/>
    <col min="5643" max="5644" width="9.140625" style="34" customWidth="1"/>
    <col min="5645" max="5645" width="9.42578125" style="34" customWidth="1"/>
    <col min="5646" max="5646" width="9.140625" style="34"/>
    <col min="5647" max="5647" width="13.28515625" style="34" customWidth="1"/>
    <col min="5648" max="5894" width="9.140625" style="34"/>
    <col min="5895" max="5895" width="29.85546875" style="34" customWidth="1"/>
    <col min="5896" max="5896" width="2.7109375" style="34" customWidth="1"/>
    <col min="5897" max="5897" width="18.7109375" style="34" customWidth="1"/>
    <col min="5898" max="5898" width="9" style="34" customWidth="1"/>
    <col min="5899" max="5900" width="9.140625" style="34" customWidth="1"/>
    <col min="5901" max="5901" width="9.42578125" style="34" customWidth="1"/>
    <col min="5902" max="5902" width="9.140625" style="34"/>
    <col min="5903" max="5903" width="13.28515625" style="34" customWidth="1"/>
    <col min="5904" max="6150" width="9.140625" style="34"/>
    <col min="6151" max="6151" width="29.85546875" style="34" customWidth="1"/>
    <col min="6152" max="6152" width="2.7109375" style="34" customWidth="1"/>
    <col min="6153" max="6153" width="18.7109375" style="34" customWidth="1"/>
    <col min="6154" max="6154" width="9" style="34" customWidth="1"/>
    <col min="6155" max="6156" width="9.140625" style="34" customWidth="1"/>
    <col min="6157" max="6157" width="9.42578125" style="34" customWidth="1"/>
    <col min="6158" max="6158" width="9.140625" style="34"/>
    <col min="6159" max="6159" width="13.28515625" style="34" customWidth="1"/>
    <col min="6160" max="6406" width="9.140625" style="34"/>
    <col min="6407" max="6407" width="29.85546875" style="34" customWidth="1"/>
    <col min="6408" max="6408" width="2.7109375" style="34" customWidth="1"/>
    <col min="6409" max="6409" width="18.7109375" style="34" customWidth="1"/>
    <col min="6410" max="6410" width="9" style="34" customWidth="1"/>
    <col min="6411" max="6412" width="9.140625" style="34" customWidth="1"/>
    <col min="6413" max="6413" width="9.42578125" style="34" customWidth="1"/>
    <col min="6414" max="6414" width="9.140625" style="34"/>
    <col min="6415" max="6415" width="13.28515625" style="34" customWidth="1"/>
    <col min="6416" max="6662" width="9.140625" style="34"/>
    <col min="6663" max="6663" width="29.85546875" style="34" customWidth="1"/>
    <col min="6664" max="6664" width="2.7109375" style="34" customWidth="1"/>
    <col min="6665" max="6665" width="18.7109375" style="34" customWidth="1"/>
    <col min="6666" max="6666" width="9" style="34" customWidth="1"/>
    <col min="6667" max="6668" width="9.140625" style="34" customWidth="1"/>
    <col min="6669" max="6669" width="9.42578125" style="34" customWidth="1"/>
    <col min="6670" max="6670" width="9.140625" style="34"/>
    <col min="6671" max="6671" width="13.28515625" style="34" customWidth="1"/>
    <col min="6672" max="6918" width="9.140625" style="34"/>
    <col min="6919" max="6919" width="29.85546875" style="34" customWidth="1"/>
    <col min="6920" max="6920" width="2.7109375" style="34" customWidth="1"/>
    <col min="6921" max="6921" width="18.7109375" style="34" customWidth="1"/>
    <col min="6922" max="6922" width="9" style="34" customWidth="1"/>
    <col min="6923" max="6924" width="9.140625" style="34" customWidth="1"/>
    <col min="6925" max="6925" width="9.42578125" style="34" customWidth="1"/>
    <col min="6926" max="6926" width="9.140625" style="34"/>
    <col min="6927" max="6927" width="13.28515625" style="34" customWidth="1"/>
    <col min="6928" max="7174" width="9.140625" style="34"/>
    <col min="7175" max="7175" width="29.85546875" style="34" customWidth="1"/>
    <col min="7176" max="7176" width="2.7109375" style="34" customWidth="1"/>
    <col min="7177" max="7177" width="18.7109375" style="34" customWidth="1"/>
    <col min="7178" max="7178" width="9" style="34" customWidth="1"/>
    <col min="7179" max="7180" width="9.140625" style="34" customWidth="1"/>
    <col min="7181" max="7181" width="9.42578125" style="34" customWidth="1"/>
    <col min="7182" max="7182" width="9.140625" style="34"/>
    <col min="7183" max="7183" width="13.28515625" style="34" customWidth="1"/>
    <col min="7184" max="7430" width="9.140625" style="34"/>
    <col min="7431" max="7431" width="29.85546875" style="34" customWidth="1"/>
    <col min="7432" max="7432" width="2.7109375" style="34" customWidth="1"/>
    <col min="7433" max="7433" width="18.7109375" style="34" customWidth="1"/>
    <col min="7434" max="7434" width="9" style="34" customWidth="1"/>
    <col min="7435" max="7436" width="9.140625" style="34" customWidth="1"/>
    <col min="7437" max="7437" width="9.42578125" style="34" customWidth="1"/>
    <col min="7438" max="7438" width="9.140625" style="34"/>
    <col min="7439" max="7439" width="13.28515625" style="34" customWidth="1"/>
    <col min="7440" max="7686" width="9.140625" style="34"/>
    <col min="7687" max="7687" width="29.85546875" style="34" customWidth="1"/>
    <col min="7688" max="7688" width="2.7109375" style="34" customWidth="1"/>
    <col min="7689" max="7689" width="18.7109375" style="34" customWidth="1"/>
    <col min="7690" max="7690" width="9" style="34" customWidth="1"/>
    <col min="7691" max="7692" width="9.140625" style="34" customWidth="1"/>
    <col min="7693" max="7693" width="9.42578125" style="34" customWidth="1"/>
    <col min="7694" max="7694" width="9.140625" style="34"/>
    <col min="7695" max="7695" width="13.28515625" style="34" customWidth="1"/>
    <col min="7696" max="7942" width="9.140625" style="34"/>
    <col min="7943" max="7943" width="29.85546875" style="34" customWidth="1"/>
    <col min="7944" max="7944" width="2.7109375" style="34" customWidth="1"/>
    <col min="7945" max="7945" width="18.7109375" style="34" customWidth="1"/>
    <col min="7946" max="7946" width="9" style="34" customWidth="1"/>
    <col min="7947" max="7948" width="9.140625" style="34" customWidth="1"/>
    <col min="7949" max="7949" width="9.42578125" style="34" customWidth="1"/>
    <col min="7950" max="7950" width="9.140625" style="34"/>
    <col min="7951" max="7951" width="13.28515625" style="34" customWidth="1"/>
    <col min="7952" max="8198" width="9.140625" style="34"/>
    <col min="8199" max="8199" width="29.85546875" style="34" customWidth="1"/>
    <col min="8200" max="8200" width="2.7109375" style="34" customWidth="1"/>
    <col min="8201" max="8201" width="18.7109375" style="34" customWidth="1"/>
    <col min="8202" max="8202" width="9" style="34" customWidth="1"/>
    <col min="8203" max="8204" width="9.140625" style="34" customWidth="1"/>
    <col min="8205" max="8205" width="9.42578125" style="34" customWidth="1"/>
    <col min="8206" max="8206" width="9.140625" style="34"/>
    <col min="8207" max="8207" width="13.28515625" style="34" customWidth="1"/>
    <col min="8208" max="8454" width="9.140625" style="34"/>
    <col min="8455" max="8455" width="29.85546875" style="34" customWidth="1"/>
    <col min="8456" max="8456" width="2.7109375" style="34" customWidth="1"/>
    <col min="8457" max="8457" width="18.7109375" style="34" customWidth="1"/>
    <col min="8458" max="8458" width="9" style="34" customWidth="1"/>
    <col min="8459" max="8460" width="9.140625" style="34" customWidth="1"/>
    <col min="8461" max="8461" width="9.42578125" style="34" customWidth="1"/>
    <col min="8462" max="8462" width="9.140625" style="34"/>
    <col min="8463" max="8463" width="13.28515625" style="34" customWidth="1"/>
    <col min="8464" max="8710" width="9.140625" style="34"/>
    <col min="8711" max="8711" width="29.85546875" style="34" customWidth="1"/>
    <col min="8712" max="8712" width="2.7109375" style="34" customWidth="1"/>
    <col min="8713" max="8713" width="18.7109375" style="34" customWidth="1"/>
    <col min="8714" max="8714" width="9" style="34" customWidth="1"/>
    <col min="8715" max="8716" width="9.140625" style="34" customWidth="1"/>
    <col min="8717" max="8717" width="9.42578125" style="34" customWidth="1"/>
    <col min="8718" max="8718" width="9.140625" style="34"/>
    <col min="8719" max="8719" width="13.28515625" style="34" customWidth="1"/>
    <col min="8720" max="8966" width="9.140625" style="34"/>
    <col min="8967" max="8967" width="29.85546875" style="34" customWidth="1"/>
    <col min="8968" max="8968" width="2.7109375" style="34" customWidth="1"/>
    <col min="8969" max="8969" width="18.7109375" style="34" customWidth="1"/>
    <col min="8970" max="8970" width="9" style="34" customWidth="1"/>
    <col min="8971" max="8972" width="9.140625" style="34" customWidth="1"/>
    <col min="8973" max="8973" width="9.42578125" style="34" customWidth="1"/>
    <col min="8974" max="8974" width="9.140625" style="34"/>
    <col min="8975" max="8975" width="13.28515625" style="34" customWidth="1"/>
    <col min="8976" max="9222" width="9.140625" style="34"/>
    <col min="9223" max="9223" width="29.85546875" style="34" customWidth="1"/>
    <col min="9224" max="9224" width="2.7109375" style="34" customWidth="1"/>
    <col min="9225" max="9225" width="18.7109375" style="34" customWidth="1"/>
    <col min="9226" max="9226" width="9" style="34" customWidth="1"/>
    <col min="9227" max="9228" width="9.140625" style="34" customWidth="1"/>
    <col min="9229" max="9229" width="9.42578125" style="34" customWidth="1"/>
    <col min="9230" max="9230" width="9.140625" style="34"/>
    <col min="9231" max="9231" width="13.28515625" style="34" customWidth="1"/>
    <col min="9232" max="9478" width="9.140625" style="34"/>
    <col min="9479" max="9479" width="29.85546875" style="34" customWidth="1"/>
    <col min="9480" max="9480" width="2.7109375" style="34" customWidth="1"/>
    <col min="9481" max="9481" width="18.7109375" style="34" customWidth="1"/>
    <col min="9482" max="9482" width="9" style="34" customWidth="1"/>
    <col min="9483" max="9484" width="9.140625" style="34" customWidth="1"/>
    <col min="9485" max="9485" width="9.42578125" style="34" customWidth="1"/>
    <col min="9486" max="9486" width="9.140625" style="34"/>
    <col min="9487" max="9487" width="13.28515625" style="34" customWidth="1"/>
    <col min="9488" max="9734" width="9.140625" style="34"/>
    <col min="9735" max="9735" width="29.85546875" style="34" customWidth="1"/>
    <col min="9736" max="9736" width="2.7109375" style="34" customWidth="1"/>
    <col min="9737" max="9737" width="18.7109375" style="34" customWidth="1"/>
    <col min="9738" max="9738" width="9" style="34" customWidth="1"/>
    <col min="9739" max="9740" width="9.140625" style="34" customWidth="1"/>
    <col min="9741" max="9741" width="9.42578125" style="34" customWidth="1"/>
    <col min="9742" max="9742" width="9.140625" style="34"/>
    <col min="9743" max="9743" width="13.28515625" style="34" customWidth="1"/>
    <col min="9744" max="9990" width="9.140625" style="34"/>
    <col min="9991" max="9991" width="29.85546875" style="34" customWidth="1"/>
    <col min="9992" max="9992" width="2.7109375" style="34" customWidth="1"/>
    <col min="9993" max="9993" width="18.7109375" style="34" customWidth="1"/>
    <col min="9994" max="9994" width="9" style="34" customWidth="1"/>
    <col min="9995" max="9996" width="9.140625" style="34" customWidth="1"/>
    <col min="9997" max="9997" width="9.42578125" style="34" customWidth="1"/>
    <col min="9998" max="9998" width="9.140625" style="34"/>
    <col min="9999" max="9999" width="13.28515625" style="34" customWidth="1"/>
    <col min="10000" max="10246" width="9.140625" style="34"/>
    <col min="10247" max="10247" width="29.85546875" style="34" customWidth="1"/>
    <col min="10248" max="10248" width="2.7109375" style="34" customWidth="1"/>
    <col min="10249" max="10249" width="18.7109375" style="34" customWidth="1"/>
    <col min="10250" max="10250" width="9" style="34" customWidth="1"/>
    <col min="10251" max="10252" width="9.140625" style="34" customWidth="1"/>
    <col min="10253" max="10253" width="9.42578125" style="34" customWidth="1"/>
    <col min="10254" max="10254" width="9.140625" style="34"/>
    <col min="10255" max="10255" width="13.28515625" style="34" customWidth="1"/>
    <col min="10256" max="10502" width="9.140625" style="34"/>
    <col min="10503" max="10503" width="29.85546875" style="34" customWidth="1"/>
    <col min="10504" max="10504" width="2.7109375" style="34" customWidth="1"/>
    <col min="10505" max="10505" width="18.7109375" style="34" customWidth="1"/>
    <col min="10506" max="10506" width="9" style="34" customWidth="1"/>
    <col min="10507" max="10508" width="9.140625" style="34" customWidth="1"/>
    <col min="10509" max="10509" width="9.42578125" style="34" customWidth="1"/>
    <col min="10510" max="10510" width="9.140625" style="34"/>
    <col min="10511" max="10511" width="13.28515625" style="34" customWidth="1"/>
    <col min="10512" max="10758" width="9.140625" style="34"/>
    <col min="10759" max="10759" width="29.85546875" style="34" customWidth="1"/>
    <col min="10760" max="10760" width="2.7109375" style="34" customWidth="1"/>
    <col min="10761" max="10761" width="18.7109375" style="34" customWidth="1"/>
    <col min="10762" max="10762" width="9" style="34" customWidth="1"/>
    <col min="10763" max="10764" width="9.140625" style="34" customWidth="1"/>
    <col min="10765" max="10765" width="9.42578125" style="34" customWidth="1"/>
    <col min="10766" max="10766" width="9.140625" style="34"/>
    <col min="10767" max="10767" width="13.28515625" style="34" customWidth="1"/>
    <col min="10768" max="11014" width="9.140625" style="34"/>
    <col min="11015" max="11015" width="29.85546875" style="34" customWidth="1"/>
    <col min="11016" max="11016" width="2.7109375" style="34" customWidth="1"/>
    <col min="11017" max="11017" width="18.7109375" style="34" customWidth="1"/>
    <col min="11018" max="11018" width="9" style="34" customWidth="1"/>
    <col min="11019" max="11020" width="9.140625" style="34" customWidth="1"/>
    <col min="11021" max="11021" width="9.42578125" style="34" customWidth="1"/>
    <col min="11022" max="11022" width="9.140625" style="34"/>
    <col min="11023" max="11023" width="13.28515625" style="34" customWidth="1"/>
    <col min="11024" max="11270" width="9.140625" style="34"/>
    <col min="11271" max="11271" width="29.85546875" style="34" customWidth="1"/>
    <col min="11272" max="11272" width="2.7109375" style="34" customWidth="1"/>
    <col min="11273" max="11273" width="18.7109375" style="34" customWidth="1"/>
    <col min="11274" max="11274" width="9" style="34" customWidth="1"/>
    <col min="11275" max="11276" width="9.140625" style="34" customWidth="1"/>
    <col min="11277" max="11277" width="9.42578125" style="34" customWidth="1"/>
    <col min="11278" max="11278" width="9.140625" style="34"/>
    <col min="11279" max="11279" width="13.28515625" style="34" customWidth="1"/>
    <col min="11280" max="11526" width="9.140625" style="34"/>
    <col min="11527" max="11527" width="29.85546875" style="34" customWidth="1"/>
    <col min="11528" max="11528" width="2.7109375" style="34" customWidth="1"/>
    <col min="11529" max="11529" width="18.7109375" style="34" customWidth="1"/>
    <col min="11530" max="11530" width="9" style="34" customWidth="1"/>
    <col min="11531" max="11532" width="9.140625" style="34" customWidth="1"/>
    <col min="11533" max="11533" width="9.42578125" style="34" customWidth="1"/>
    <col min="11534" max="11534" width="9.140625" style="34"/>
    <col min="11535" max="11535" width="13.28515625" style="34" customWidth="1"/>
    <col min="11536" max="11782" width="9.140625" style="34"/>
    <col min="11783" max="11783" width="29.85546875" style="34" customWidth="1"/>
    <col min="11784" max="11784" width="2.7109375" style="34" customWidth="1"/>
    <col min="11785" max="11785" width="18.7109375" style="34" customWidth="1"/>
    <col min="11786" max="11786" width="9" style="34" customWidth="1"/>
    <col min="11787" max="11788" width="9.140625" style="34" customWidth="1"/>
    <col min="11789" max="11789" width="9.42578125" style="34" customWidth="1"/>
    <col min="11790" max="11790" width="9.140625" style="34"/>
    <col min="11791" max="11791" width="13.28515625" style="34" customWidth="1"/>
    <col min="11792" max="12038" width="9.140625" style="34"/>
    <col min="12039" max="12039" width="29.85546875" style="34" customWidth="1"/>
    <col min="12040" max="12040" width="2.7109375" style="34" customWidth="1"/>
    <col min="12041" max="12041" width="18.7109375" style="34" customWidth="1"/>
    <col min="12042" max="12042" width="9" style="34" customWidth="1"/>
    <col min="12043" max="12044" width="9.140625" style="34" customWidth="1"/>
    <col min="12045" max="12045" width="9.42578125" style="34" customWidth="1"/>
    <col min="12046" max="12046" width="9.140625" style="34"/>
    <col min="12047" max="12047" width="13.28515625" style="34" customWidth="1"/>
    <col min="12048" max="12294" width="9.140625" style="34"/>
    <col min="12295" max="12295" width="29.85546875" style="34" customWidth="1"/>
    <col min="12296" max="12296" width="2.7109375" style="34" customWidth="1"/>
    <col min="12297" max="12297" width="18.7109375" style="34" customWidth="1"/>
    <col min="12298" max="12298" width="9" style="34" customWidth="1"/>
    <col min="12299" max="12300" width="9.140625" style="34" customWidth="1"/>
    <col min="12301" max="12301" width="9.42578125" style="34" customWidth="1"/>
    <col min="12302" max="12302" width="9.140625" style="34"/>
    <col min="12303" max="12303" width="13.28515625" style="34" customWidth="1"/>
    <col min="12304" max="12550" width="9.140625" style="34"/>
    <col min="12551" max="12551" width="29.85546875" style="34" customWidth="1"/>
    <col min="12552" max="12552" width="2.7109375" style="34" customWidth="1"/>
    <col min="12553" max="12553" width="18.7109375" style="34" customWidth="1"/>
    <col min="12554" max="12554" width="9" style="34" customWidth="1"/>
    <col min="12555" max="12556" width="9.140625" style="34" customWidth="1"/>
    <col min="12557" max="12557" width="9.42578125" style="34" customWidth="1"/>
    <col min="12558" max="12558" width="9.140625" style="34"/>
    <col min="12559" max="12559" width="13.28515625" style="34" customWidth="1"/>
    <col min="12560" max="12806" width="9.140625" style="34"/>
    <col min="12807" max="12807" width="29.85546875" style="34" customWidth="1"/>
    <col min="12808" max="12808" width="2.7109375" style="34" customWidth="1"/>
    <col min="12809" max="12809" width="18.7109375" style="34" customWidth="1"/>
    <col min="12810" max="12810" width="9" style="34" customWidth="1"/>
    <col min="12811" max="12812" width="9.140625" style="34" customWidth="1"/>
    <col min="12813" max="12813" width="9.42578125" style="34" customWidth="1"/>
    <col min="12814" max="12814" width="9.140625" style="34"/>
    <col min="12815" max="12815" width="13.28515625" style="34" customWidth="1"/>
    <col min="12816" max="13062" width="9.140625" style="34"/>
    <col min="13063" max="13063" width="29.85546875" style="34" customWidth="1"/>
    <col min="13064" max="13064" width="2.7109375" style="34" customWidth="1"/>
    <col min="13065" max="13065" width="18.7109375" style="34" customWidth="1"/>
    <col min="13066" max="13066" width="9" style="34" customWidth="1"/>
    <col min="13067" max="13068" width="9.140625" style="34" customWidth="1"/>
    <col min="13069" max="13069" width="9.42578125" style="34" customWidth="1"/>
    <col min="13070" max="13070" width="9.140625" style="34"/>
    <col min="13071" max="13071" width="13.28515625" style="34" customWidth="1"/>
    <col min="13072" max="13318" width="9.140625" style="34"/>
    <col min="13319" max="13319" width="29.85546875" style="34" customWidth="1"/>
    <col min="13320" max="13320" width="2.7109375" style="34" customWidth="1"/>
    <col min="13321" max="13321" width="18.7109375" style="34" customWidth="1"/>
    <col min="13322" max="13322" width="9" style="34" customWidth="1"/>
    <col min="13323" max="13324" width="9.140625" style="34" customWidth="1"/>
    <col min="13325" max="13325" width="9.42578125" style="34" customWidth="1"/>
    <col min="13326" max="13326" width="9.140625" style="34"/>
    <col min="13327" max="13327" width="13.28515625" style="34" customWidth="1"/>
    <col min="13328" max="13574" width="9.140625" style="34"/>
    <col min="13575" max="13575" width="29.85546875" style="34" customWidth="1"/>
    <col min="13576" max="13576" width="2.7109375" style="34" customWidth="1"/>
    <col min="13577" max="13577" width="18.7109375" style="34" customWidth="1"/>
    <col min="13578" max="13578" width="9" style="34" customWidth="1"/>
    <col min="13579" max="13580" width="9.140625" style="34" customWidth="1"/>
    <col min="13581" max="13581" width="9.42578125" style="34" customWidth="1"/>
    <col min="13582" max="13582" width="9.140625" style="34"/>
    <col min="13583" max="13583" width="13.28515625" style="34" customWidth="1"/>
    <col min="13584" max="13830" width="9.140625" style="34"/>
    <col min="13831" max="13831" width="29.85546875" style="34" customWidth="1"/>
    <col min="13832" max="13832" width="2.7109375" style="34" customWidth="1"/>
    <col min="13833" max="13833" width="18.7109375" style="34" customWidth="1"/>
    <col min="13834" max="13834" width="9" style="34" customWidth="1"/>
    <col min="13835" max="13836" width="9.140625" style="34" customWidth="1"/>
    <col min="13837" max="13837" width="9.42578125" style="34" customWidth="1"/>
    <col min="13838" max="13838" width="9.140625" style="34"/>
    <col min="13839" max="13839" width="13.28515625" style="34" customWidth="1"/>
    <col min="13840" max="14086" width="9.140625" style="34"/>
    <col min="14087" max="14087" width="29.85546875" style="34" customWidth="1"/>
    <col min="14088" max="14088" width="2.7109375" style="34" customWidth="1"/>
    <col min="14089" max="14089" width="18.7109375" style="34" customWidth="1"/>
    <col min="14090" max="14090" width="9" style="34" customWidth="1"/>
    <col min="14091" max="14092" width="9.140625" style="34" customWidth="1"/>
    <col min="14093" max="14093" width="9.42578125" style="34" customWidth="1"/>
    <col min="14094" max="14094" width="9.140625" style="34"/>
    <col min="14095" max="14095" width="13.28515625" style="34" customWidth="1"/>
    <col min="14096" max="14342" width="9.140625" style="34"/>
    <col min="14343" max="14343" width="29.85546875" style="34" customWidth="1"/>
    <col min="14344" max="14344" width="2.7109375" style="34" customWidth="1"/>
    <col min="14345" max="14345" width="18.7109375" style="34" customWidth="1"/>
    <col min="14346" max="14346" width="9" style="34" customWidth="1"/>
    <col min="14347" max="14348" width="9.140625" style="34" customWidth="1"/>
    <col min="14349" max="14349" width="9.42578125" style="34" customWidth="1"/>
    <col min="14350" max="14350" width="9.140625" style="34"/>
    <col min="14351" max="14351" width="13.28515625" style="34" customWidth="1"/>
    <col min="14352" max="14598" width="9.140625" style="34"/>
    <col min="14599" max="14599" width="29.85546875" style="34" customWidth="1"/>
    <col min="14600" max="14600" width="2.7109375" style="34" customWidth="1"/>
    <col min="14601" max="14601" width="18.7109375" style="34" customWidth="1"/>
    <col min="14602" max="14602" width="9" style="34" customWidth="1"/>
    <col min="14603" max="14604" width="9.140625" style="34" customWidth="1"/>
    <col min="14605" max="14605" width="9.42578125" style="34" customWidth="1"/>
    <col min="14606" max="14606" width="9.140625" style="34"/>
    <col min="14607" max="14607" width="13.28515625" style="34" customWidth="1"/>
    <col min="14608" max="14854" width="9.140625" style="34"/>
    <col min="14855" max="14855" width="29.85546875" style="34" customWidth="1"/>
    <col min="14856" max="14856" width="2.7109375" style="34" customWidth="1"/>
    <col min="14857" max="14857" width="18.7109375" style="34" customWidth="1"/>
    <col min="14858" max="14858" width="9" style="34" customWidth="1"/>
    <col min="14859" max="14860" width="9.140625" style="34" customWidth="1"/>
    <col min="14861" max="14861" width="9.42578125" style="34" customWidth="1"/>
    <col min="14862" max="14862" width="9.140625" style="34"/>
    <col min="14863" max="14863" width="13.28515625" style="34" customWidth="1"/>
    <col min="14864" max="15110" width="9.140625" style="34"/>
    <col min="15111" max="15111" width="29.85546875" style="34" customWidth="1"/>
    <col min="15112" max="15112" width="2.7109375" style="34" customWidth="1"/>
    <col min="15113" max="15113" width="18.7109375" style="34" customWidth="1"/>
    <col min="15114" max="15114" width="9" style="34" customWidth="1"/>
    <col min="15115" max="15116" width="9.140625" style="34" customWidth="1"/>
    <col min="15117" max="15117" width="9.42578125" style="34" customWidth="1"/>
    <col min="15118" max="15118" width="9.140625" style="34"/>
    <col min="15119" max="15119" width="13.28515625" style="34" customWidth="1"/>
    <col min="15120" max="15366" width="9.140625" style="34"/>
    <col min="15367" max="15367" width="29.85546875" style="34" customWidth="1"/>
    <col min="15368" max="15368" width="2.7109375" style="34" customWidth="1"/>
    <col min="15369" max="15369" width="18.7109375" style="34" customWidth="1"/>
    <col min="15370" max="15370" width="9" style="34" customWidth="1"/>
    <col min="15371" max="15372" width="9.140625" style="34" customWidth="1"/>
    <col min="15373" max="15373" width="9.42578125" style="34" customWidth="1"/>
    <col min="15374" max="15374" width="9.140625" style="34"/>
    <col min="15375" max="15375" width="13.28515625" style="34" customWidth="1"/>
    <col min="15376" max="15622" width="9.140625" style="34"/>
    <col min="15623" max="15623" width="29.85546875" style="34" customWidth="1"/>
    <col min="15624" max="15624" width="2.7109375" style="34" customWidth="1"/>
    <col min="15625" max="15625" width="18.7109375" style="34" customWidth="1"/>
    <col min="15626" max="15626" width="9" style="34" customWidth="1"/>
    <col min="15627" max="15628" width="9.140625" style="34" customWidth="1"/>
    <col min="15629" max="15629" width="9.42578125" style="34" customWidth="1"/>
    <col min="15630" max="15630" width="9.140625" style="34"/>
    <col min="15631" max="15631" width="13.28515625" style="34" customWidth="1"/>
    <col min="15632" max="15878" width="9.140625" style="34"/>
    <col min="15879" max="15879" width="29.85546875" style="34" customWidth="1"/>
    <col min="15880" max="15880" width="2.7109375" style="34" customWidth="1"/>
    <col min="15881" max="15881" width="18.7109375" style="34" customWidth="1"/>
    <col min="15882" max="15882" width="9" style="34" customWidth="1"/>
    <col min="15883" max="15884" width="9.140625" style="34" customWidth="1"/>
    <col min="15885" max="15885" width="9.42578125" style="34" customWidth="1"/>
    <col min="15886" max="15886" width="9.140625" style="34"/>
    <col min="15887" max="15887" width="13.28515625" style="34" customWidth="1"/>
    <col min="15888" max="16134" width="9.140625" style="34"/>
    <col min="16135" max="16135" width="29.85546875" style="34" customWidth="1"/>
    <col min="16136" max="16136" width="2.7109375" style="34" customWidth="1"/>
    <col min="16137" max="16137" width="18.7109375" style="34" customWidth="1"/>
    <col min="16138" max="16138" width="9" style="34" customWidth="1"/>
    <col min="16139" max="16140" width="9.140625" style="34" customWidth="1"/>
    <col min="16141" max="16141" width="9.42578125" style="34" customWidth="1"/>
    <col min="16142" max="16142" width="9.140625" style="34"/>
    <col min="16143" max="16143" width="13.28515625" style="34" customWidth="1"/>
    <col min="16144" max="16384" width="9.140625" style="34"/>
  </cols>
  <sheetData>
    <row r="1" spans="8:15">
      <c r="I1" s="539" t="s">
        <v>428</v>
      </c>
      <c r="J1" s="539"/>
      <c r="K1" s="539"/>
      <c r="L1" s="539"/>
      <c r="M1" s="539"/>
    </row>
    <row r="2" spans="8:15">
      <c r="I2" s="312"/>
      <c r="J2" s="313"/>
      <c r="K2" s="313"/>
      <c r="L2" s="540">
        <v>42222</v>
      </c>
      <c r="M2" s="541"/>
    </row>
    <row r="3" spans="8:15">
      <c r="H3" s="542" t="s">
        <v>429</v>
      </c>
      <c r="I3" s="543"/>
      <c r="J3" s="406" t="s">
        <v>430</v>
      </c>
      <c r="K3" s="406" t="s">
        <v>70</v>
      </c>
      <c r="L3" s="406" t="s">
        <v>431</v>
      </c>
      <c r="M3" s="406" t="s">
        <v>432</v>
      </c>
    </row>
    <row r="4" spans="8:15">
      <c r="H4" s="544"/>
      <c r="I4" s="544"/>
      <c r="J4" s="545"/>
      <c r="K4" s="546"/>
      <c r="L4" s="546"/>
      <c r="M4" s="546"/>
    </row>
    <row r="5" spans="8:15">
      <c r="H5" s="314"/>
      <c r="I5" s="315" t="s">
        <v>433</v>
      </c>
      <c r="J5" s="316" t="s">
        <v>434</v>
      </c>
      <c r="K5" s="317">
        <v>7.8</v>
      </c>
      <c r="L5" s="317">
        <v>8.5</v>
      </c>
      <c r="M5" s="155">
        <f>SUM(L5/K5*100)</f>
        <v>108.97435897435899</v>
      </c>
      <c r="O5" s="318"/>
    </row>
    <row r="6" spans="8:15">
      <c r="H6" s="536" t="s">
        <v>435</v>
      </c>
      <c r="I6" s="536"/>
      <c r="J6" s="316" t="s">
        <v>434</v>
      </c>
      <c r="K6" s="318">
        <v>16.100000000000001</v>
      </c>
      <c r="L6" s="318">
        <v>22.7</v>
      </c>
      <c r="M6" s="153">
        <f t="shared" ref="M6:M24" si="0">SUM(L6/K6*100)</f>
        <v>140.99378881987576</v>
      </c>
      <c r="O6" s="318"/>
    </row>
    <row r="7" spans="8:15" ht="15">
      <c r="H7" s="536" t="s">
        <v>436</v>
      </c>
      <c r="I7" s="538"/>
      <c r="J7" s="316" t="s">
        <v>434</v>
      </c>
      <c r="K7" s="318">
        <v>0</v>
      </c>
      <c r="L7" s="318">
        <v>6.2</v>
      </c>
      <c r="M7" s="153" t="s">
        <v>359</v>
      </c>
      <c r="O7" s="318"/>
    </row>
    <row r="8" spans="8:15">
      <c r="H8" s="536" t="s">
        <v>437</v>
      </c>
      <c r="I8" s="536"/>
      <c r="J8" s="316" t="s">
        <v>438</v>
      </c>
      <c r="K8" s="319">
        <v>38.5</v>
      </c>
      <c r="L8" s="320">
        <v>46.3</v>
      </c>
      <c r="M8" s="153">
        <f t="shared" si="0"/>
        <v>120.25974025974024</v>
      </c>
      <c r="O8" s="320"/>
    </row>
    <row r="9" spans="8:15">
      <c r="H9" s="536" t="s">
        <v>439</v>
      </c>
      <c r="I9" s="536"/>
      <c r="J9" s="321" t="s">
        <v>440</v>
      </c>
      <c r="K9" s="318">
        <v>101.7</v>
      </c>
      <c r="L9" s="318">
        <v>147.5</v>
      </c>
      <c r="M9" s="153">
        <f t="shared" si="0"/>
        <v>145.03441494591937</v>
      </c>
      <c r="O9" s="318"/>
    </row>
    <row r="10" spans="8:15">
      <c r="H10" s="536" t="s">
        <v>441</v>
      </c>
      <c r="I10" s="536"/>
      <c r="J10" s="316" t="s">
        <v>442</v>
      </c>
      <c r="K10" s="153">
        <v>45.6</v>
      </c>
      <c r="L10" s="153">
        <v>54.6</v>
      </c>
      <c r="M10" s="153">
        <f t="shared" si="0"/>
        <v>119.73684210526316</v>
      </c>
      <c r="O10" s="153"/>
    </row>
    <row r="11" spans="8:15">
      <c r="H11" s="536" t="s">
        <v>443</v>
      </c>
      <c r="I11" s="536"/>
      <c r="J11" s="316" t="s">
        <v>442</v>
      </c>
      <c r="K11" s="153">
        <v>55.9</v>
      </c>
      <c r="L11" s="153">
        <v>50.4</v>
      </c>
      <c r="M11" s="153">
        <f t="shared" si="0"/>
        <v>90.161001788908763</v>
      </c>
      <c r="O11" s="153"/>
    </row>
    <row r="12" spans="8:15">
      <c r="H12" s="536" t="s">
        <v>444</v>
      </c>
      <c r="I12" s="536"/>
      <c r="J12" s="316" t="s">
        <v>442</v>
      </c>
      <c r="K12" s="320">
        <v>1.1000000000000001</v>
      </c>
      <c r="L12" s="153">
        <v>1</v>
      </c>
      <c r="M12" s="153">
        <f t="shared" si="0"/>
        <v>90.909090909090907</v>
      </c>
      <c r="O12" s="153"/>
    </row>
    <row r="13" spans="8:15">
      <c r="H13" s="536" t="s">
        <v>445</v>
      </c>
      <c r="I13" s="536"/>
      <c r="J13" s="316" t="s">
        <v>446</v>
      </c>
      <c r="K13" s="153">
        <v>11.1</v>
      </c>
      <c r="L13" s="153">
        <v>12</v>
      </c>
      <c r="M13" s="153">
        <f t="shared" si="0"/>
        <v>108.10810810810811</v>
      </c>
      <c r="O13" s="153"/>
    </row>
    <row r="14" spans="8:15">
      <c r="H14" s="536" t="s">
        <v>447</v>
      </c>
      <c r="I14" s="536"/>
      <c r="J14" s="316" t="s">
        <v>442</v>
      </c>
      <c r="K14" s="153">
        <v>0.9</v>
      </c>
      <c r="L14" s="153">
        <v>1.1000000000000001</v>
      </c>
      <c r="M14" s="153">
        <f t="shared" si="0"/>
        <v>122.22222222222223</v>
      </c>
      <c r="O14" s="153"/>
    </row>
    <row r="15" spans="8:15">
      <c r="H15" s="536" t="s">
        <v>448</v>
      </c>
      <c r="I15" s="536"/>
      <c r="J15" s="316" t="s">
        <v>446</v>
      </c>
      <c r="K15" s="318">
        <v>6.4</v>
      </c>
      <c r="L15" s="318">
        <v>2.6</v>
      </c>
      <c r="M15" s="153">
        <f t="shared" si="0"/>
        <v>40.625</v>
      </c>
      <c r="O15" s="318"/>
    </row>
    <row r="16" spans="8:15">
      <c r="H16" s="536" t="s">
        <v>449</v>
      </c>
      <c r="I16" s="536"/>
      <c r="J16" s="316" t="s">
        <v>446</v>
      </c>
      <c r="K16" s="153">
        <v>0.4</v>
      </c>
      <c r="L16" s="153">
        <v>0.1</v>
      </c>
      <c r="M16" s="153">
        <f t="shared" si="0"/>
        <v>25</v>
      </c>
      <c r="O16" s="153"/>
    </row>
    <row r="17" spans="8:15">
      <c r="H17" s="536" t="s">
        <v>450</v>
      </c>
      <c r="I17" s="536"/>
      <c r="J17" s="316" t="s">
        <v>442</v>
      </c>
      <c r="K17" s="153">
        <v>1</v>
      </c>
      <c r="L17" s="153">
        <v>1.1000000000000001</v>
      </c>
      <c r="M17" s="153">
        <f t="shared" si="0"/>
        <v>110.00000000000001</v>
      </c>
      <c r="O17" s="153"/>
    </row>
    <row r="18" spans="8:15">
      <c r="H18" s="322"/>
      <c r="I18" s="322" t="s">
        <v>451</v>
      </c>
      <c r="J18" s="316" t="s">
        <v>452</v>
      </c>
      <c r="K18" s="153">
        <v>128</v>
      </c>
      <c r="L18" s="323">
        <v>15</v>
      </c>
      <c r="M18" s="153">
        <f t="shared" si="0"/>
        <v>11.71875</v>
      </c>
      <c r="O18" s="323"/>
    </row>
    <row r="19" spans="8:15">
      <c r="H19" s="322"/>
      <c r="I19" s="322" t="s">
        <v>453</v>
      </c>
      <c r="J19" s="316" t="s">
        <v>452</v>
      </c>
      <c r="K19" s="324">
        <v>68</v>
      </c>
      <c r="L19" s="323">
        <v>0</v>
      </c>
      <c r="M19" s="153" t="s">
        <v>359</v>
      </c>
      <c r="O19" s="323"/>
    </row>
    <row r="20" spans="8:15">
      <c r="H20" s="322"/>
      <c r="I20" s="322" t="s">
        <v>454</v>
      </c>
      <c r="J20" s="316" t="s">
        <v>197</v>
      </c>
      <c r="K20" s="153">
        <v>98665</v>
      </c>
      <c r="L20" s="318">
        <v>64061</v>
      </c>
      <c r="M20" s="153">
        <f t="shared" si="0"/>
        <v>64.927785942330104</v>
      </c>
      <c r="O20" s="318"/>
    </row>
    <row r="21" spans="8:15" ht="14.25">
      <c r="H21" s="536" t="s">
        <v>455</v>
      </c>
      <c r="I21" s="536"/>
      <c r="J21" s="316" t="s">
        <v>456</v>
      </c>
      <c r="K21" s="153">
        <v>40.9</v>
      </c>
      <c r="L21" s="153">
        <v>63.5</v>
      </c>
      <c r="M21" s="153">
        <f t="shared" si="0"/>
        <v>155.25672371638143</v>
      </c>
      <c r="O21" s="153"/>
    </row>
    <row r="22" spans="8:15" ht="14.25">
      <c r="H22" s="536" t="s">
        <v>457</v>
      </c>
      <c r="I22" s="536"/>
      <c r="J22" s="316" t="s">
        <v>456</v>
      </c>
      <c r="K22" s="321">
        <v>25.7</v>
      </c>
      <c r="L22" s="321">
        <v>42.5</v>
      </c>
      <c r="M22" s="153">
        <f t="shared" si="0"/>
        <v>165.36964980544749</v>
      </c>
      <c r="O22" s="321"/>
    </row>
    <row r="23" spans="8:15">
      <c r="H23" s="536" t="s">
        <v>458</v>
      </c>
      <c r="I23" s="536"/>
      <c r="J23" s="325" t="s">
        <v>197</v>
      </c>
      <c r="K23" s="153">
        <v>25579</v>
      </c>
      <c r="L23" s="320">
        <v>25708</v>
      </c>
      <c r="M23" s="153">
        <f t="shared" si="0"/>
        <v>100.50431994995894</v>
      </c>
      <c r="O23" s="318"/>
    </row>
    <row r="24" spans="8:15">
      <c r="H24" s="537" t="s">
        <v>459</v>
      </c>
      <c r="I24" s="537"/>
      <c r="J24" s="326" t="s">
        <v>460</v>
      </c>
      <c r="K24" s="157">
        <v>12.8</v>
      </c>
      <c r="L24" s="327">
        <v>5</v>
      </c>
      <c r="M24" s="157">
        <f t="shared" si="0"/>
        <v>39.0625</v>
      </c>
      <c r="O24" s="318"/>
    </row>
    <row r="25" spans="8:15" ht="15">
      <c r="O25" s="330"/>
    </row>
    <row r="26" spans="8:15" ht="15">
      <c r="O26" s="330"/>
    </row>
  </sheetData>
  <mergeCells count="23">
    <mergeCell ref="H11:I11"/>
    <mergeCell ref="I1:M1"/>
    <mergeCell ref="L2:M2"/>
    <mergeCell ref="H3:I4"/>
    <mergeCell ref="J3:J4"/>
    <mergeCell ref="K3:K4"/>
    <mergeCell ref="L3:L4"/>
    <mergeCell ref="M3:M4"/>
    <mergeCell ref="H6:I6"/>
    <mergeCell ref="H7:I7"/>
    <mergeCell ref="H8:I8"/>
    <mergeCell ref="H9:I9"/>
    <mergeCell ref="H10:I10"/>
    <mergeCell ref="H21:I21"/>
    <mergeCell ref="H22:I22"/>
    <mergeCell ref="H23:I23"/>
    <mergeCell ref="H24:I24"/>
    <mergeCell ref="H12:I12"/>
    <mergeCell ref="H13:I13"/>
    <mergeCell ref="H14:I14"/>
    <mergeCell ref="H15:I15"/>
    <mergeCell ref="H16:I16"/>
    <mergeCell ref="H17:I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M8" sqref="M8"/>
    </sheetView>
  </sheetViews>
  <sheetFormatPr defaultColWidth="9.140625" defaultRowHeight="12.75"/>
  <cols>
    <col min="1" max="1" width="3.28515625" style="34" customWidth="1"/>
    <col min="2" max="2" width="29.85546875" style="34" customWidth="1"/>
    <col min="3" max="4" width="9.42578125" style="34" bestFit="1" customWidth="1"/>
    <col min="5" max="5" width="9.42578125" style="34" customWidth="1"/>
    <col min="6" max="6" width="9.140625" style="34"/>
    <col min="7" max="7" width="10.42578125" style="34" customWidth="1"/>
    <col min="8" max="8" width="9.140625" style="34"/>
    <col min="9" max="9" width="9.85546875" style="34" customWidth="1"/>
    <col min="10" max="256" width="9.140625" style="34"/>
    <col min="257" max="257" width="3.28515625" style="34" customWidth="1"/>
    <col min="258" max="258" width="29.85546875" style="34" customWidth="1"/>
    <col min="259" max="260" width="9.42578125" style="34" bestFit="1" customWidth="1"/>
    <col min="261" max="261" width="9.42578125" style="34" customWidth="1"/>
    <col min="262" max="262" width="9.140625" style="34"/>
    <col min="263" max="263" width="10.42578125" style="34" customWidth="1"/>
    <col min="264" max="264" width="9.140625" style="34"/>
    <col min="265" max="265" width="9.85546875" style="34" customWidth="1"/>
    <col min="266" max="512" width="9.140625" style="34"/>
    <col min="513" max="513" width="3.28515625" style="34" customWidth="1"/>
    <col min="514" max="514" width="29.85546875" style="34" customWidth="1"/>
    <col min="515" max="516" width="9.42578125" style="34" bestFit="1" customWidth="1"/>
    <col min="517" max="517" width="9.42578125" style="34" customWidth="1"/>
    <col min="518" max="518" width="9.140625" style="34"/>
    <col min="519" max="519" width="10.42578125" style="34" customWidth="1"/>
    <col min="520" max="520" width="9.140625" style="34"/>
    <col min="521" max="521" width="9.85546875" style="34" customWidth="1"/>
    <col min="522" max="768" width="9.140625" style="34"/>
    <col min="769" max="769" width="3.28515625" style="34" customWidth="1"/>
    <col min="770" max="770" width="29.85546875" style="34" customWidth="1"/>
    <col min="771" max="772" width="9.42578125" style="34" bestFit="1" customWidth="1"/>
    <col min="773" max="773" width="9.42578125" style="34" customWidth="1"/>
    <col min="774" max="774" width="9.140625" style="34"/>
    <col min="775" max="775" width="10.42578125" style="34" customWidth="1"/>
    <col min="776" max="776" width="9.140625" style="34"/>
    <col min="777" max="777" width="9.85546875" style="34" customWidth="1"/>
    <col min="778" max="1024" width="9.140625" style="34"/>
    <col min="1025" max="1025" width="3.28515625" style="34" customWidth="1"/>
    <col min="1026" max="1026" width="29.85546875" style="34" customWidth="1"/>
    <col min="1027" max="1028" width="9.42578125" style="34" bestFit="1" customWidth="1"/>
    <col min="1029" max="1029" width="9.42578125" style="34" customWidth="1"/>
    <col min="1030" max="1030" width="9.140625" style="34"/>
    <col min="1031" max="1031" width="10.42578125" style="34" customWidth="1"/>
    <col min="1032" max="1032" width="9.140625" style="34"/>
    <col min="1033" max="1033" width="9.85546875" style="34" customWidth="1"/>
    <col min="1034" max="1280" width="9.140625" style="34"/>
    <col min="1281" max="1281" width="3.28515625" style="34" customWidth="1"/>
    <col min="1282" max="1282" width="29.85546875" style="34" customWidth="1"/>
    <col min="1283" max="1284" width="9.42578125" style="34" bestFit="1" customWidth="1"/>
    <col min="1285" max="1285" width="9.42578125" style="34" customWidth="1"/>
    <col min="1286" max="1286" width="9.140625" style="34"/>
    <col min="1287" max="1287" width="10.42578125" style="34" customWidth="1"/>
    <col min="1288" max="1288" width="9.140625" style="34"/>
    <col min="1289" max="1289" width="9.85546875" style="34" customWidth="1"/>
    <col min="1290" max="1536" width="9.140625" style="34"/>
    <col min="1537" max="1537" width="3.28515625" style="34" customWidth="1"/>
    <col min="1538" max="1538" width="29.85546875" style="34" customWidth="1"/>
    <col min="1539" max="1540" width="9.42578125" style="34" bestFit="1" customWidth="1"/>
    <col min="1541" max="1541" width="9.42578125" style="34" customWidth="1"/>
    <col min="1542" max="1542" width="9.140625" style="34"/>
    <col min="1543" max="1543" width="10.42578125" style="34" customWidth="1"/>
    <col min="1544" max="1544" width="9.140625" style="34"/>
    <col min="1545" max="1545" width="9.85546875" style="34" customWidth="1"/>
    <col min="1546" max="1792" width="9.140625" style="34"/>
    <col min="1793" max="1793" width="3.28515625" style="34" customWidth="1"/>
    <col min="1794" max="1794" width="29.85546875" style="34" customWidth="1"/>
    <col min="1795" max="1796" width="9.42578125" style="34" bestFit="1" customWidth="1"/>
    <col min="1797" max="1797" width="9.42578125" style="34" customWidth="1"/>
    <col min="1798" max="1798" width="9.140625" style="34"/>
    <col min="1799" max="1799" width="10.42578125" style="34" customWidth="1"/>
    <col min="1800" max="1800" width="9.140625" style="34"/>
    <col min="1801" max="1801" width="9.85546875" style="34" customWidth="1"/>
    <col min="1802" max="2048" width="9.140625" style="34"/>
    <col min="2049" max="2049" width="3.28515625" style="34" customWidth="1"/>
    <col min="2050" max="2050" width="29.85546875" style="34" customWidth="1"/>
    <col min="2051" max="2052" width="9.42578125" style="34" bestFit="1" customWidth="1"/>
    <col min="2053" max="2053" width="9.42578125" style="34" customWidth="1"/>
    <col min="2054" max="2054" width="9.140625" style="34"/>
    <col min="2055" max="2055" width="10.42578125" style="34" customWidth="1"/>
    <col min="2056" max="2056" width="9.140625" style="34"/>
    <col min="2057" max="2057" width="9.85546875" style="34" customWidth="1"/>
    <col min="2058" max="2304" width="9.140625" style="34"/>
    <col min="2305" max="2305" width="3.28515625" style="34" customWidth="1"/>
    <col min="2306" max="2306" width="29.85546875" style="34" customWidth="1"/>
    <col min="2307" max="2308" width="9.42578125" style="34" bestFit="1" customWidth="1"/>
    <col min="2309" max="2309" width="9.42578125" style="34" customWidth="1"/>
    <col min="2310" max="2310" width="9.140625" style="34"/>
    <col min="2311" max="2311" width="10.42578125" style="34" customWidth="1"/>
    <col min="2312" max="2312" width="9.140625" style="34"/>
    <col min="2313" max="2313" width="9.85546875" style="34" customWidth="1"/>
    <col min="2314" max="2560" width="9.140625" style="34"/>
    <col min="2561" max="2561" width="3.28515625" style="34" customWidth="1"/>
    <col min="2562" max="2562" width="29.85546875" style="34" customWidth="1"/>
    <col min="2563" max="2564" width="9.42578125" style="34" bestFit="1" customWidth="1"/>
    <col min="2565" max="2565" width="9.42578125" style="34" customWidth="1"/>
    <col min="2566" max="2566" width="9.140625" style="34"/>
    <col min="2567" max="2567" width="10.42578125" style="34" customWidth="1"/>
    <col min="2568" max="2568" width="9.140625" style="34"/>
    <col min="2569" max="2569" width="9.85546875" style="34" customWidth="1"/>
    <col min="2570" max="2816" width="9.140625" style="34"/>
    <col min="2817" max="2817" width="3.28515625" style="34" customWidth="1"/>
    <col min="2818" max="2818" width="29.85546875" style="34" customWidth="1"/>
    <col min="2819" max="2820" width="9.42578125" style="34" bestFit="1" customWidth="1"/>
    <col min="2821" max="2821" width="9.42578125" style="34" customWidth="1"/>
    <col min="2822" max="2822" width="9.140625" style="34"/>
    <col min="2823" max="2823" width="10.42578125" style="34" customWidth="1"/>
    <col min="2824" max="2824" width="9.140625" style="34"/>
    <col min="2825" max="2825" width="9.85546875" style="34" customWidth="1"/>
    <col min="2826" max="3072" width="9.140625" style="34"/>
    <col min="3073" max="3073" width="3.28515625" style="34" customWidth="1"/>
    <col min="3074" max="3074" width="29.85546875" style="34" customWidth="1"/>
    <col min="3075" max="3076" width="9.42578125" style="34" bestFit="1" customWidth="1"/>
    <col min="3077" max="3077" width="9.42578125" style="34" customWidth="1"/>
    <col min="3078" max="3078" width="9.140625" style="34"/>
    <col min="3079" max="3079" width="10.42578125" style="34" customWidth="1"/>
    <col min="3080" max="3080" width="9.140625" style="34"/>
    <col min="3081" max="3081" width="9.85546875" style="34" customWidth="1"/>
    <col min="3082" max="3328" width="9.140625" style="34"/>
    <col min="3329" max="3329" width="3.28515625" style="34" customWidth="1"/>
    <col min="3330" max="3330" width="29.85546875" style="34" customWidth="1"/>
    <col min="3331" max="3332" width="9.42578125" style="34" bestFit="1" customWidth="1"/>
    <col min="3333" max="3333" width="9.42578125" style="34" customWidth="1"/>
    <col min="3334" max="3334" width="9.140625" style="34"/>
    <col min="3335" max="3335" width="10.42578125" style="34" customWidth="1"/>
    <col min="3336" max="3336" width="9.140625" style="34"/>
    <col min="3337" max="3337" width="9.85546875" style="34" customWidth="1"/>
    <col min="3338" max="3584" width="9.140625" style="34"/>
    <col min="3585" max="3585" width="3.28515625" style="34" customWidth="1"/>
    <col min="3586" max="3586" width="29.85546875" style="34" customWidth="1"/>
    <col min="3587" max="3588" width="9.42578125" style="34" bestFit="1" customWidth="1"/>
    <col min="3589" max="3589" width="9.42578125" style="34" customWidth="1"/>
    <col min="3590" max="3590" width="9.140625" style="34"/>
    <col min="3591" max="3591" width="10.42578125" style="34" customWidth="1"/>
    <col min="3592" max="3592" width="9.140625" style="34"/>
    <col min="3593" max="3593" width="9.85546875" style="34" customWidth="1"/>
    <col min="3594" max="3840" width="9.140625" style="34"/>
    <col min="3841" max="3841" width="3.28515625" style="34" customWidth="1"/>
    <col min="3842" max="3842" width="29.85546875" style="34" customWidth="1"/>
    <col min="3843" max="3844" width="9.42578125" style="34" bestFit="1" customWidth="1"/>
    <col min="3845" max="3845" width="9.42578125" style="34" customWidth="1"/>
    <col min="3846" max="3846" width="9.140625" style="34"/>
    <col min="3847" max="3847" width="10.42578125" style="34" customWidth="1"/>
    <col min="3848" max="3848" width="9.140625" style="34"/>
    <col min="3849" max="3849" width="9.85546875" style="34" customWidth="1"/>
    <col min="3850" max="4096" width="9.140625" style="34"/>
    <col min="4097" max="4097" width="3.28515625" style="34" customWidth="1"/>
    <col min="4098" max="4098" width="29.85546875" style="34" customWidth="1"/>
    <col min="4099" max="4100" width="9.42578125" style="34" bestFit="1" customWidth="1"/>
    <col min="4101" max="4101" width="9.42578125" style="34" customWidth="1"/>
    <col min="4102" max="4102" width="9.140625" style="34"/>
    <col min="4103" max="4103" width="10.42578125" style="34" customWidth="1"/>
    <col min="4104" max="4104" width="9.140625" style="34"/>
    <col min="4105" max="4105" width="9.85546875" style="34" customWidth="1"/>
    <col min="4106" max="4352" width="9.140625" style="34"/>
    <col min="4353" max="4353" width="3.28515625" style="34" customWidth="1"/>
    <col min="4354" max="4354" width="29.85546875" style="34" customWidth="1"/>
    <col min="4355" max="4356" width="9.42578125" style="34" bestFit="1" customWidth="1"/>
    <col min="4357" max="4357" width="9.42578125" style="34" customWidth="1"/>
    <col min="4358" max="4358" width="9.140625" style="34"/>
    <col min="4359" max="4359" width="10.42578125" style="34" customWidth="1"/>
    <col min="4360" max="4360" width="9.140625" style="34"/>
    <col min="4361" max="4361" width="9.85546875" style="34" customWidth="1"/>
    <col min="4362" max="4608" width="9.140625" style="34"/>
    <col min="4609" max="4609" width="3.28515625" style="34" customWidth="1"/>
    <col min="4610" max="4610" width="29.85546875" style="34" customWidth="1"/>
    <col min="4611" max="4612" width="9.42578125" style="34" bestFit="1" customWidth="1"/>
    <col min="4613" max="4613" width="9.42578125" style="34" customWidth="1"/>
    <col min="4614" max="4614" width="9.140625" style="34"/>
    <col min="4615" max="4615" width="10.42578125" style="34" customWidth="1"/>
    <col min="4616" max="4616" width="9.140625" style="34"/>
    <col min="4617" max="4617" width="9.85546875" style="34" customWidth="1"/>
    <col min="4618" max="4864" width="9.140625" style="34"/>
    <col min="4865" max="4865" width="3.28515625" style="34" customWidth="1"/>
    <col min="4866" max="4866" width="29.85546875" style="34" customWidth="1"/>
    <col min="4867" max="4868" width="9.42578125" style="34" bestFit="1" customWidth="1"/>
    <col min="4869" max="4869" width="9.42578125" style="34" customWidth="1"/>
    <col min="4870" max="4870" width="9.140625" style="34"/>
    <col min="4871" max="4871" width="10.42578125" style="34" customWidth="1"/>
    <col min="4872" max="4872" width="9.140625" style="34"/>
    <col min="4873" max="4873" width="9.85546875" style="34" customWidth="1"/>
    <col min="4874" max="5120" width="9.140625" style="34"/>
    <col min="5121" max="5121" width="3.28515625" style="34" customWidth="1"/>
    <col min="5122" max="5122" width="29.85546875" style="34" customWidth="1"/>
    <col min="5123" max="5124" width="9.42578125" style="34" bestFit="1" customWidth="1"/>
    <col min="5125" max="5125" width="9.42578125" style="34" customWidth="1"/>
    <col min="5126" max="5126" width="9.140625" style="34"/>
    <col min="5127" max="5127" width="10.42578125" style="34" customWidth="1"/>
    <col min="5128" max="5128" width="9.140625" style="34"/>
    <col min="5129" max="5129" width="9.85546875" style="34" customWidth="1"/>
    <col min="5130" max="5376" width="9.140625" style="34"/>
    <col min="5377" max="5377" width="3.28515625" style="34" customWidth="1"/>
    <col min="5378" max="5378" width="29.85546875" style="34" customWidth="1"/>
    <col min="5379" max="5380" width="9.42578125" style="34" bestFit="1" customWidth="1"/>
    <col min="5381" max="5381" width="9.42578125" style="34" customWidth="1"/>
    <col min="5382" max="5382" width="9.140625" style="34"/>
    <col min="5383" max="5383" width="10.42578125" style="34" customWidth="1"/>
    <col min="5384" max="5384" width="9.140625" style="34"/>
    <col min="5385" max="5385" width="9.85546875" style="34" customWidth="1"/>
    <col min="5386" max="5632" width="9.140625" style="34"/>
    <col min="5633" max="5633" width="3.28515625" style="34" customWidth="1"/>
    <col min="5634" max="5634" width="29.85546875" style="34" customWidth="1"/>
    <col min="5635" max="5636" width="9.42578125" style="34" bestFit="1" customWidth="1"/>
    <col min="5637" max="5637" width="9.42578125" style="34" customWidth="1"/>
    <col min="5638" max="5638" width="9.140625" style="34"/>
    <col min="5639" max="5639" width="10.42578125" style="34" customWidth="1"/>
    <col min="5640" max="5640" width="9.140625" style="34"/>
    <col min="5641" max="5641" width="9.85546875" style="34" customWidth="1"/>
    <col min="5642" max="5888" width="9.140625" style="34"/>
    <col min="5889" max="5889" width="3.28515625" style="34" customWidth="1"/>
    <col min="5890" max="5890" width="29.85546875" style="34" customWidth="1"/>
    <col min="5891" max="5892" width="9.42578125" style="34" bestFit="1" customWidth="1"/>
    <col min="5893" max="5893" width="9.42578125" style="34" customWidth="1"/>
    <col min="5894" max="5894" width="9.140625" style="34"/>
    <col min="5895" max="5895" width="10.42578125" style="34" customWidth="1"/>
    <col min="5896" max="5896" width="9.140625" style="34"/>
    <col min="5897" max="5897" width="9.85546875" style="34" customWidth="1"/>
    <col min="5898" max="6144" width="9.140625" style="34"/>
    <col min="6145" max="6145" width="3.28515625" style="34" customWidth="1"/>
    <col min="6146" max="6146" width="29.85546875" style="34" customWidth="1"/>
    <col min="6147" max="6148" width="9.42578125" style="34" bestFit="1" customWidth="1"/>
    <col min="6149" max="6149" width="9.42578125" style="34" customWidth="1"/>
    <col min="6150" max="6150" width="9.140625" style="34"/>
    <col min="6151" max="6151" width="10.42578125" style="34" customWidth="1"/>
    <col min="6152" max="6152" width="9.140625" style="34"/>
    <col min="6153" max="6153" width="9.85546875" style="34" customWidth="1"/>
    <col min="6154" max="6400" width="9.140625" style="34"/>
    <col min="6401" max="6401" width="3.28515625" style="34" customWidth="1"/>
    <col min="6402" max="6402" width="29.85546875" style="34" customWidth="1"/>
    <col min="6403" max="6404" width="9.42578125" style="34" bestFit="1" customWidth="1"/>
    <col min="6405" max="6405" width="9.42578125" style="34" customWidth="1"/>
    <col min="6406" max="6406" width="9.140625" style="34"/>
    <col min="6407" max="6407" width="10.42578125" style="34" customWidth="1"/>
    <col min="6408" max="6408" width="9.140625" style="34"/>
    <col min="6409" max="6409" width="9.85546875" style="34" customWidth="1"/>
    <col min="6410" max="6656" width="9.140625" style="34"/>
    <col min="6657" max="6657" width="3.28515625" style="34" customWidth="1"/>
    <col min="6658" max="6658" width="29.85546875" style="34" customWidth="1"/>
    <col min="6659" max="6660" width="9.42578125" style="34" bestFit="1" customWidth="1"/>
    <col min="6661" max="6661" width="9.42578125" style="34" customWidth="1"/>
    <col min="6662" max="6662" width="9.140625" style="34"/>
    <col min="6663" max="6663" width="10.42578125" style="34" customWidth="1"/>
    <col min="6664" max="6664" width="9.140625" style="34"/>
    <col min="6665" max="6665" width="9.85546875" style="34" customWidth="1"/>
    <col min="6666" max="6912" width="9.140625" style="34"/>
    <col min="6913" max="6913" width="3.28515625" style="34" customWidth="1"/>
    <col min="6914" max="6914" width="29.85546875" style="34" customWidth="1"/>
    <col min="6915" max="6916" width="9.42578125" style="34" bestFit="1" customWidth="1"/>
    <col min="6917" max="6917" width="9.42578125" style="34" customWidth="1"/>
    <col min="6918" max="6918" width="9.140625" style="34"/>
    <col min="6919" max="6919" width="10.42578125" style="34" customWidth="1"/>
    <col min="6920" max="6920" width="9.140625" style="34"/>
    <col min="6921" max="6921" width="9.85546875" style="34" customWidth="1"/>
    <col min="6922" max="7168" width="9.140625" style="34"/>
    <col min="7169" max="7169" width="3.28515625" style="34" customWidth="1"/>
    <col min="7170" max="7170" width="29.85546875" style="34" customWidth="1"/>
    <col min="7171" max="7172" width="9.42578125" style="34" bestFit="1" customWidth="1"/>
    <col min="7173" max="7173" width="9.42578125" style="34" customWidth="1"/>
    <col min="7174" max="7174" width="9.140625" style="34"/>
    <col min="7175" max="7175" width="10.42578125" style="34" customWidth="1"/>
    <col min="7176" max="7176" width="9.140625" style="34"/>
    <col min="7177" max="7177" width="9.85546875" style="34" customWidth="1"/>
    <col min="7178" max="7424" width="9.140625" style="34"/>
    <col min="7425" max="7425" width="3.28515625" style="34" customWidth="1"/>
    <col min="7426" max="7426" width="29.85546875" style="34" customWidth="1"/>
    <col min="7427" max="7428" width="9.42578125" style="34" bestFit="1" customWidth="1"/>
    <col min="7429" max="7429" width="9.42578125" style="34" customWidth="1"/>
    <col min="7430" max="7430" width="9.140625" style="34"/>
    <col min="7431" max="7431" width="10.42578125" style="34" customWidth="1"/>
    <col min="7432" max="7432" width="9.140625" style="34"/>
    <col min="7433" max="7433" width="9.85546875" style="34" customWidth="1"/>
    <col min="7434" max="7680" width="9.140625" style="34"/>
    <col min="7681" max="7681" width="3.28515625" style="34" customWidth="1"/>
    <col min="7682" max="7682" width="29.85546875" style="34" customWidth="1"/>
    <col min="7683" max="7684" width="9.42578125" style="34" bestFit="1" customWidth="1"/>
    <col min="7685" max="7685" width="9.42578125" style="34" customWidth="1"/>
    <col min="7686" max="7686" width="9.140625" style="34"/>
    <col min="7687" max="7687" width="10.42578125" style="34" customWidth="1"/>
    <col min="7688" max="7688" width="9.140625" style="34"/>
    <col min="7689" max="7689" width="9.85546875" style="34" customWidth="1"/>
    <col min="7690" max="7936" width="9.140625" style="34"/>
    <col min="7937" max="7937" width="3.28515625" style="34" customWidth="1"/>
    <col min="7938" max="7938" width="29.85546875" style="34" customWidth="1"/>
    <col min="7939" max="7940" width="9.42578125" style="34" bestFit="1" customWidth="1"/>
    <col min="7941" max="7941" width="9.42578125" style="34" customWidth="1"/>
    <col min="7942" max="7942" width="9.140625" style="34"/>
    <col min="7943" max="7943" width="10.42578125" style="34" customWidth="1"/>
    <col min="7944" max="7944" width="9.140625" style="34"/>
    <col min="7945" max="7945" width="9.85546875" style="34" customWidth="1"/>
    <col min="7946" max="8192" width="9.140625" style="34"/>
    <col min="8193" max="8193" width="3.28515625" style="34" customWidth="1"/>
    <col min="8194" max="8194" width="29.85546875" style="34" customWidth="1"/>
    <col min="8195" max="8196" width="9.42578125" style="34" bestFit="1" customWidth="1"/>
    <col min="8197" max="8197" width="9.42578125" style="34" customWidth="1"/>
    <col min="8198" max="8198" width="9.140625" style="34"/>
    <col min="8199" max="8199" width="10.42578125" style="34" customWidth="1"/>
    <col min="8200" max="8200" width="9.140625" style="34"/>
    <col min="8201" max="8201" width="9.85546875" style="34" customWidth="1"/>
    <col min="8202" max="8448" width="9.140625" style="34"/>
    <col min="8449" max="8449" width="3.28515625" style="34" customWidth="1"/>
    <col min="8450" max="8450" width="29.85546875" style="34" customWidth="1"/>
    <col min="8451" max="8452" width="9.42578125" style="34" bestFit="1" customWidth="1"/>
    <col min="8453" max="8453" width="9.42578125" style="34" customWidth="1"/>
    <col min="8454" max="8454" width="9.140625" style="34"/>
    <col min="8455" max="8455" width="10.42578125" style="34" customWidth="1"/>
    <col min="8456" max="8456" width="9.140625" style="34"/>
    <col min="8457" max="8457" width="9.85546875" style="34" customWidth="1"/>
    <col min="8458" max="8704" width="9.140625" style="34"/>
    <col min="8705" max="8705" width="3.28515625" style="34" customWidth="1"/>
    <col min="8706" max="8706" width="29.85546875" style="34" customWidth="1"/>
    <col min="8707" max="8708" width="9.42578125" style="34" bestFit="1" customWidth="1"/>
    <col min="8709" max="8709" width="9.42578125" style="34" customWidth="1"/>
    <col min="8710" max="8710" width="9.140625" style="34"/>
    <col min="8711" max="8711" width="10.42578125" style="34" customWidth="1"/>
    <col min="8712" max="8712" width="9.140625" style="34"/>
    <col min="8713" max="8713" width="9.85546875" style="34" customWidth="1"/>
    <col min="8714" max="8960" width="9.140625" style="34"/>
    <col min="8961" max="8961" width="3.28515625" style="34" customWidth="1"/>
    <col min="8962" max="8962" width="29.85546875" style="34" customWidth="1"/>
    <col min="8963" max="8964" width="9.42578125" style="34" bestFit="1" customWidth="1"/>
    <col min="8965" max="8965" width="9.42578125" style="34" customWidth="1"/>
    <col min="8966" max="8966" width="9.140625" style="34"/>
    <col min="8967" max="8967" width="10.42578125" style="34" customWidth="1"/>
    <col min="8968" max="8968" width="9.140625" style="34"/>
    <col min="8969" max="8969" width="9.85546875" style="34" customWidth="1"/>
    <col min="8970" max="9216" width="9.140625" style="34"/>
    <col min="9217" max="9217" width="3.28515625" style="34" customWidth="1"/>
    <col min="9218" max="9218" width="29.85546875" style="34" customWidth="1"/>
    <col min="9219" max="9220" width="9.42578125" style="34" bestFit="1" customWidth="1"/>
    <col min="9221" max="9221" width="9.42578125" style="34" customWidth="1"/>
    <col min="9222" max="9222" width="9.140625" style="34"/>
    <col min="9223" max="9223" width="10.42578125" style="34" customWidth="1"/>
    <col min="9224" max="9224" width="9.140625" style="34"/>
    <col min="9225" max="9225" width="9.85546875" style="34" customWidth="1"/>
    <col min="9226" max="9472" width="9.140625" style="34"/>
    <col min="9473" max="9473" width="3.28515625" style="34" customWidth="1"/>
    <col min="9474" max="9474" width="29.85546875" style="34" customWidth="1"/>
    <col min="9475" max="9476" width="9.42578125" style="34" bestFit="1" customWidth="1"/>
    <col min="9477" max="9477" width="9.42578125" style="34" customWidth="1"/>
    <col min="9478" max="9478" width="9.140625" style="34"/>
    <col min="9479" max="9479" width="10.42578125" style="34" customWidth="1"/>
    <col min="9480" max="9480" width="9.140625" style="34"/>
    <col min="9481" max="9481" width="9.85546875" style="34" customWidth="1"/>
    <col min="9482" max="9728" width="9.140625" style="34"/>
    <col min="9729" max="9729" width="3.28515625" style="34" customWidth="1"/>
    <col min="9730" max="9730" width="29.85546875" style="34" customWidth="1"/>
    <col min="9731" max="9732" width="9.42578125" style="34" bestFit="1" customWidth="1"/>
    <col min="9733" max="9733" width="9.42578125" style="34" customWidth="1"/>
    <col min="9734" max="9734" width="9.140625" style="34"/>
    <col min="9735" max="9735" width="10.42578125" style="34" customWidth="1"/>
    <col min="9736" max="9736" width="9.140625" style="34"/>
    <col min="9737" max="9737" width="9.85546875" style="34" customWidth="1"/>
    <col min="9738" max="9984" width="9.140625" style="34"/>
    <col min="9985" max="9985" width="3.28515625" style="34" customWidth="1"/>
    <col min="9986" max="9986" width="29.85546875" style="34" customWidth="1"/>
    <col min="9987" max="9988" width="9.42578125" style="34" bestFit="1" customWidth="1"/>
    <col min="9989" max="9989" width="9.42578125" style="34" customWidth="1"/>
    <col min="9990" max="9990" width="9.140625" style="34"/>
    <col min="9991" max="9991" width="10.42578125" style="34" customWidth="1"/>
    <col min="9992" max="9992" width="9.140625" style="34"/>
    <col min="9993" max="9993" width="9.85546875" style="34" customWidth="1"/>
    <col min="9994" max="10240" width="9.140625" style="34"/>
    <col min="10241" max="10241" width="3.28515625" style="34" customWidth="1"/>
    <col min="10242" max="10242" width="29.85546875" style="34" customWidth="1"/>
    <col min="10243" max="10244" width="9.42578125" style="34" bestFit="1" customWidth="1"/>
    <col min="10245" max="10245" width="9.42578125" style="34" customWidth="1"/>
    <col min="10246" max="10246" width="9.140625" style="34"/>
    <col min="10247" max="10247" width="10.42578125" style="34" customWidth="1"/>
    <col min="10248" max="10248" width="9.140625" style="34"/>
    <col min="10249" max="10249" width="9.85546875" style="34" customWidth="1"/>
    <col min="10250" max="10496" width="9.140625" style="34"/>
    <col min="10497" max="10497" width="3.28515625" style="34" customWidth="1"/>
    <col min="10498" max="10498" width="29.85546875" style="34" customWidth="1"/>
    <col min="10499" max="10500" width="9.42578125" style="34" bestFit="1" customWidth="1"/>
    <col min="10501" max="10501" width="9.42578125" style="34" customWidth="1"/>
    <col min="10502" max="10502" width="9.140625" style="34"/>
    <col min="10503" max="10503" width="10.42578125" style="34" customWidth="1"/>
    <col min="10504" max="10504" width="9.140625" style="34"/>
    <col min="10505" max="10505" width="9.85546875" style="34" customWidth="1"/>
    <col min="10506" max="10752" width="9.140625" style="34"/>
    <col min="10753" max="10753" width="3.28515625" style="34" customWidth="1"/>
    <col min="10754" max="10754" width="29.85546875" style="34" customWidth="1"/>
    <col min="10755" max="10756" width="9.42578125" style="34" bestFit="1" customWidth="1"/>
    <col min="10757" max="10757" width="9.42578125" style="34" customWidth="1"/>
    <col min="10758" max="10758" width="9.140625" style="34"/>
    <col min="10759" max="10759" width="10.42578125" style="34" customWidth="1"/>
    <col min="10760" max="10760" width="9.140625" style="34"/>
    <col min="10761" max="10761" width="9.85546875" style="34" customWidth="1"/>
    <col min="10762" max="11008" width="9.140625" style="34"/>
    <col min="11009" max="11009" width="3.28515625" style="34" customWidth="1"/>
    <col min="11010" max="11010" width="29.85546875" style="34" customWidth="1"/>
    <col min="11011" max="11012" width="9.42578125" style="34" bestFit="1" customWidth="1"/>
    <col min="11013" max="11013" width="9.42578125" style="34" customWidth="1"/>
    <col min="11014" max="11014" width="9.140625" style="34"/>
    <col min="11015" max="11015" width="10.42578125" style="34" customWidth="1"/>
    <col min="11016" max="11016" width="9.140625" style="34"/>
    <col min="11017" max="11017" width="9.85546875" style="34" customWidth="1"/>
    <col min="11018" max="11264" width="9.140625" style="34"/>
    <col min="11265" max="11265" width="3.28515625" style="34" customWidth="1"/>
    <col min="11266" max="11266" width="29.85546875" style="34" customWidth="1"/>
    <col min="11267" max="11268" width="9.42578125" style="34" bestFit="1" customWidth="1"/>
    <col min="11269" max="11269" width="9.42578125" style="34" customWidth="1"/>
    <col min="11270" max="11270" width="9.140625" style="34"/>
    <col min="11271" max="11271" width="10.42578125" style="34" customWidth="1"/>
    <col min="11272" max="11272" width="9.140625" style="34"/>
    <col min="11273" max="11273" width="9.85546875" style="34" customWidth="1"/>
    <col min="11274" max="11520" width="9.140625" style="34"/>
    <col min="11521" max="11521" width="3.28515625" style="34" customWidth="1"/>
    <col min="11522" max="11522" width="29.85546875" style="34" customWidth="1"/>
    <col min="11523" max="11524" width="9.42578125" style="34" bestFit="1" customWidth="1"/>
    <col min="11525" max="11525" width="9.42578125" style="34" customWidth="1"/>
    <col min="11526" max="11526" width="9.140625" style="34"/>
    <col min="11527" max="11527" width="10.42578125" style="34" customWidth="1"/>
    <col min="11528" max="11528" width="9.140625" style="34"/>
    <col min="11529" max="11529" width="9.85546875" style="34" customWidth="1"/>
    <col min="11530" max="11776" width="9.140625" style="34"/>
    <col min="11777" max="11777" width="3.28515625" style="34" customWidth="1"/>
    <col min="11778" max="11778" width="29.85546875" style="34" customWidth="1"/>
    <col min="11779" max="11780" width="9.42578125" style="34" bestFit="1" customWidth="1"/>
    <col min="11781" max="11781" width="9.42578125" style="34" customWidth="1"/>
    <col min="11782" max="11782" width="9.140625" style="34"/>
    <col min="11783" max="11783" width="10.42578125" style="34" customWidth="1"/>
    <col min="11784" max="11784" width="9.140625" style="34"/>
    <col min="11785" max="11785" width="9.85546875" style="34" customWidth="1"/>
    <col min="11786" max="12032" width="9.140625" style="34"/>
    <col min="12033" max="12033" width="3.28515625" style="34" customWidth="1"/>
    <col min="12034" max="12034" width="29.85546875" style="34" customWidth="1"/>
    <col min="12035" max="12036" width="9.42578125" style="34" bestFit="1" customWidth="1"/>
    <col min="12037" max="12037" width="9.42578125" style="34" customWidth="1"/>
    <col min="12038" max="12038" width="9.140625" style="34"/>
    <col min="12039" max="12039" width="10.42578125" style="34" customWidth="1"/>
    <col min="12040" max="12040" width="9.140625" style="34"/>
    <col min="12041" max="12041" width="9.85546875" style="34" customWidth="1"/>
    <col min="12042" max="12288" width="9.140625" style="34"/>
    <col min="12289" max="12289" width="3.28515625" style="34" customWidth="1"/>
    <col min="12290" max="12290" width="29.85546875" style="34" customWidth="1"/>
    <col min="12291" max="12292" width="9.42578125" style="34" bestFit="1" customWidth="1"/>
    <col min="12293" max="12293" width="9.42578125" style="34" customWidth="1"/>
    <col min="12294" max="12294" width="9.140625" style="34"/>
    <col min="12295" max="12295" width="10.42578125" style="34" customWidth="1"/>
    <col min="12296" max="12296" width="9.140625" style="34"/>
    <col min="12297" max="12297" width="9.85546875" style="34" customWidth="1"/>
    <col min="12298" max="12544" width="9.140625" style="34"/>
    <col min="12545" max="12545" width="3.28515625" style="34" customWidth="1"/>
    <col min="12546" max="12546" width="29.85546875" style="34" customWidth="1"/>
    <col min="12547" max="12548" width="9.42578125" style="34" bestFit="1" customWidth="1"/>
    <col min="12549" max="12549" width="9.42578125" style="34" customWidth="1"/>
    <col min="12550" max="12550" width="9.140625" style="34"/>
    <col min="12551" max="12551" width="10.42578125" style="34" customWidth="1"/>
    <col min="12552" max="12552" width="9.140625" style="34"/>
    <col min="12553" max="12553" width="9.85546875" style="34" customWidth="1"/>
    <col min="12554" max="12800" width="9.140625" style="34"/>
    <col min="12801" max="12801" width="3.28515625" style="34" customWidth="1"/>
    <col min="12802" max="12802" width="29.85546875" style="34" customWidth="1"/>
    <col min="12803" max="12804" width="9.42578125" style="34" bestFit="1" customWidth="1"/>
    <col min="12805" max="12805" width="9.42578125" style="34" customWidth="1"/>
    <col min="12806" max="12806" width="9.140625" style="34"/>
    <col min="12807" max="12807" width="10.42578125" style="34" customWidth="1"/>
    <col min="12808" max="12808" width="9.140625" style="34"/>
    <col min="12809" max="12809" width="9.85546875" style="34" customWidth="1"/>
    <col min="12810" max="13056" width="9.140625" style="34"/>
    <col min="13057" max="13057" width="3.28515625" style="34" customWidth="1"/>
    <col min="13058" max="13058" width="29.85546875" style="34" customWidth="1"/>
    <col min="13059" max="13060" width="9.42578125" style="34" bestFit="1" customWidth="1"/>
    <col min="13061" max="13061" width="9.42578125" style="34" customWidth="1"/>
    <col min="13062" max="13062" width="9.140625" style="34"/>
    <col min="13063" max="13063" width="10.42578125" style="34" customWidth="1"/>
    <col min="13064" max="13064" width="9.140625" style="34"/>
    <col min="13065" max="13065" width="9.85546875" style="34" customWidth="1"/>
    <col min="13066" max="13312" width="9.140625" style="34"/>
    <col min="13313" max="13313" width="3.28515625" style="34" customWidth="1"/>
    <col min="13314" max="13314" width="29.85546875" style="34" customWidth="1"/>
    <col min="13315" max="13316" width="9.42578125" style="34" bestFit="1" customWidth="1"/>
    <col min="13317" max="13317" width="9.42578125" style="34" customWidth="1"/>
    <col min="13318" max="13318" width="9.140625" style="34"/>
    <col min="13319" max="13319" width="10.42578125" style="34" customWidth="1"/>
    <col min="13320" max="13320" width="9.140625" style="34"/>
    <col min="13321" max="13321" width="9.85546875" style="34" customWidth="1"/>
    <col min="13322" max="13568" width="9.140625" style="34"/>
    <col min="13569" max="13569" width="3.28515625" style="34" customWidth="1"/>
    <col min="13570" max="13570" width="29.85546875" style="34" customWidth="1"/>
    <col min="13571" max="13572" width="9.42578125" style="34" bestFit="1" customWidth="1"/>
    <col min="13573" max="13573" width="9.42578125" style="34" customWidth="1"/>
    <col min="13574" max="13574" width="9.140625" style="34"/>
    <col min="13575" max="13575" width="10.42578125" style="34" customWidth="1"/>
    <col min="13576" max="13576" width="9.140625" style="34"/>
    <col min="13577" max="13577" width="9.85546875" style="34" customWidth="1"/>
    <col min="13578" max="13824" width="9.140625" style="34"/>
    <col min="13825" max="13825" width="3.28515625" style="34" customWidth="1"/>
    <col min="13826" max="13826" width="29.85546875" style="34" customWidth="1"/>
    <col min="13827" max="13828" width="9.42578125" style="34" bestFit="1" customWidth="1"/>
    <col min="13829" max="13829" width="9.42578125" style="34" customWidth="1"/>
    <col min="13830" max="13830" width="9.140625" style="34"/>
    <col min="13831" max="13831" width="10.42578125" style="34" customWidth="1"/>
    <col min="13832" max="13832" width="9.140625" style="34"/>
    <col min="13833" max="13833" width="9.85546875" style="34" customWidth="1"/>
    <col min="13834" max="14080" width="9.140625" style="34"/>
    <col min="14081" max="14081" width="3.28515625" style="34" customWidth="1"/>
    <col min="14082" max="14082" width="29.85546875" style="34" customWidth="1"/>
    <col min="14083" max="14084" width="9.42578125" style="34" bestFit="1" customWidth="1"/>
    <col min="14085" max="14085" width="9.42578125" style="34" customWidth="1"/>
    <col min="14086" max="14086" width="9.140625" style="34"/>
    <col min="14087" max="14087" width="10.42578125" style="34" customWidth="1"/>
    <col min="14088" max="14088" width="9.140625" style="34"/>
    <col min="14089" max="14089" width="9.85546875" style="34" customWidth="1"/>
    <col min="14090" max="14336" width="9.140625" style="34"/>
    <col min="14337" max="14337" width="3.28515625" style="34" customWidth="1"/>
    <col min="14338" max="14338" width="29.85546875" style="34" customWidth="1"/>
    <col min="14339" max="14340" width="9.42578125" style="34" bestFit="1" customWidth="1"/>
    <col min="14341" max="14341" width="9.42578125" style="34" customWidth="1"/>
    <col min="14342" max="14342" width="9.140625" style="34"/>
    <col min="14343" max="14343" width="10.42578125" style="34" customWidth="1"/>
    <col min="14344" max="14344" width="9.140625" style="34"/>
    <col min="14345" max="14345" width="9.85546875" style="34" customWidth="1"/>
    <col min="14346" max="14592" width="9.140625" style="34"/>
    <col min="14593" max="14593" width="3.28515625" style="34" customWidth="1"/>
    <col min="14594" max="14594" width="29.85546875" style="34" customWidth="1"/>
    <col min="14595" max="14596" width="9.42578125" style="34" bestFit="1" customWidth="1"/>
    <col min="14597" max="14597" width="9.42578125" style="34" customWidth="1"/>
    <col min="14598" max="14598" width="9.140625" style="34"/>
    <col min="14599" max="14599" width="10.42578125" style="34" customWidth="1"/>
    <col min="14600" max="14600" width="9.140625" style="34"/>
    <col min="14601" max="14601" width="9.85546875" style="34" customWidth="1"/>
    <col min="14602" max="14848" width="9.140625" style="34"/>
    <col min="14849" max="14849" width="3.28515625" style="34" customWidth="1"/>
    <col min="14850" max="14850" width="29.85546875" style="34" customWidth="1"/>
    <col min="14851" max="14852" width="9.42578125" style="34" bestFit="1" customWidth="1"/>
    <col min="14853" max="14853" width="9.42578125" style="34" customWidth="1"/>
    <col min="14854" max="14854" width="9.140625" style="34"/>
    <col min="14855" max="14855" width="10.42578125" style="34" customWidth="1"/>
    <col min="14856" max="14856" width="9.140625" style="34"/>
    <col min="14857" max="14857" width="9.85546875" style="34" customWidth="1"/>
    <col min="14858" max="15104" width="9.140625" style="34"/>
    <col min="15105" max="15105" width="3.28515625" style="34" customWidth="1"/>
    <col min="15106" max="15106" width="29.85546875" style="34" customWidth="1"/>
    <col min="15107" max="15108" width="9.42578125" style="34" bestFit="1" customWidth="1"/>
    <col min="15109" max="15109" width="9.42578125" style="34" customWidth="1"/>
    <col min="15110" max="15110" width="9.140625" style="34"/>
    <col min="15111" max="15111" width="10.42578125" style="34" customWidth="1"/>
    <col min="15112" max="15112" width="9.140625" style="34"/>
    <col min="15113" max="15113" width="9.85546875" style="34" customWidth="1"/>
    <col min="15114" max="15360" width="9.140625" style="34"/>
    <col min="15361" max="15361" width="3.28515625" style="34" customWidth="1"/>
    <col min="15362" max="15362" width="29.85546875" style="34" customWidth="1"/>
    <col min="15363" max="15364" width="9.42578125" style="34" bestFit="1" customWidth="1"/>
    <col min="15365" max="15365" width="9.42578125" style="34" customWidth="1"/>
    <col min="15366" max="15366" width="9.140625" style="34"/>
    <col min="15367" max="15367" width="10.42578125" style="34" customWidth="1"/>
    <col min="15368" max="15368" width="9.140625" style="34"/>
    <col min="15369" max="15369" width="9.85546875" style="34" customWidth="1"/>
    <col min="15370" max="15616" width="9.140625" style="34"/>
    <col min="15617" max="15617" width="3.28515625" style="34" customWidth="1"/>
    <col min="15618" max="15618" width="29.85546875" style="34" customWidth="1"/>
    <col min="15619" max="15620" width="9.42578125" style="34" bestFit="1" customWidth="1"/>
    <col min="15621" max="15621" width="9.42578125" style="34" customWidth="1"/>
    <col min="15622" max="15622" width="9.140625" style="34"/>
    <col min="15623" max="15623" width="10.42578125" style="34" customWidth="1"/>
    <col min="15624" max="15624" width="9.140625" style="34"/>
    <col min="15625" max="15625" width="9.85546875" style="34" customWidth="1"/>
    <col min="15626" max="15872" width="9.140625" style="34"/>
    <col min="15873" max="15873" width="3.28515625" style="34" customWidth="1"/>
    <col min="15874" max="15874" width="29.85546875" style="34" customWidth="1"/>
    <col min="15875" max="15876" width="9.42578125" style="34" bestFit="1" customWidth="1"/>
    <col min="15877" max="15877" width="9.42578125" style="34" customWidth="1"/>
    <col min="15878" max="15878" width="9.140625" style="34"/>
    <col min="15879" max="15879" width="10.42578125" style="34" customWidth="1"/>
    <col min="15880" max="15880" width="9.140625" style="34"/>
    <col min="15881" max="15881" width="9.85546875" style="34" customWidth="1"/>
    <col min="15882" max="16128" width="9.140625" style="34"/>
    <col min="16129" max="16129" width="3.28515625" style="34" customWidth="1"/>
    <col min="16130" max="16130" width="29.85546875" style="34" customWidth="1"/>
    <col min="16131" max="16132" width="9.42578125" style="34" bestFit="1" customWidth="1"/>
    <col min="16133" max="16133" width="9.42578125" style="34" customWidth="1"/>
    <col min="16134" max="16134" width="9.140625" style="34"/>
    <col min="16135" max="16135" width="10.42578125" style="34" customWidth="1"/>
    <col min="16136" max="16136" width="9.140625" style="34"/>
    <col min="16137" max="16137" width="9.85546875" style="34" customWidth="1"/>
    <col min="16138" max="16384" width="9.140625" style="34"/>
  </cols>
  <sheetData>
    <row r="1" spans="1:9">
      <c r="B1" s="552" t="s">
        <v>461</v>
      </c>
      <c r="C1" s="552"/>
      <c r="D1" s="552"/>
      <c r="E1" s="552"/>
    </row>
    <row r="2" spans="1:9" ht="15">
      <c r="B2" s="331">
        <v>42222</v>
      </c>
      <c r="C2" s="313"/>
      <c r="D2" s="332"/>
      <c r="E2" s="332"/>
    </row>
    <row r="3" spans="1:9">
      <c r="A3" s="333"/>
      <c r="B3" s="331"/>
      <c r="C3" s="334"/>
      <c r="D3" s="334"/>
      <c r="E3" s="335" t="s">
        <v>462</v>
      </c>
    </row>
    <row r="4" spans="1:9" ht="24">
      <c r="A4" s="553" t="s">
        <v>463</v>
      </c>
      <c r="B4" s="554"/>
      <c r="C4" s="336">
        <v>2014</v>
      </c>
      <c r="D4" s="336">
        <v>2015</v>
      </c>
      <c r="E4" s="337" t="s">
        <v>432</v>
      </c>
      <c r="F4" s="2"/>
    </row>
    <row r="5" spans="1:9" ht="15">
      <c r="A5" s="555" t="s">
        <v>464</v>
      </c>
      <c r="B5" s="555"/>
      <c r="C5" s="338">
        <f>SUM(C6+C10+C14)</f>
        <v>3019420.9</v>
      </c>
      <c r="D5" s="338">
        <f>SUM(D6+D10+D14)</f>
        <v>4328973.5999999996</v>
      </c>
      <c r="E5" s="39">
        <f>D5/C5*100</f>
        <v>143.37098878794936</v>
      </c>
      <c r="G5" s="339"/>
      <c r="I5" s="340"/>
    </row>
    <row r="6" spans="1:9" ht="15">
      <c r="A6" s="548" t="s">
        <v>465</v>
      </c>
      <c r="B6" s="548"/>
      <c r="C6" s="338">
        <f>C7+C9</f>
        <v>1376583.4</v>
      </c>
      <c r="D6" s="338">
        <f>D7+D9+D8</f>
        <v>2389980</v>
      </c>
      <c r="E6" s="39">
        <f>(D6/C6)*100</f>
        <v>173.61679648323525</v>
      </c>
      <c r="G6" s="339"/>
      <c r="I6" s="341"/>
    </row>
    <row r="7" spans="1:9" ht="15">
      <c r="A7" s="547" t="s">
        <v>466</v>
      </c>
      <c r="B7" s="547"/>
      <c r="C7" s="338">
        <v>142833.4</v>
      </c>
      <c r="D7" s="338">
        <v>168380</v>
      </c>
      <c r="E7" s="39">
        <f>(D7/C7)*100</f>
        <v>117.88559258548771</v>
      </c>
      <c r="G7" s="342"/>
      <c r="I7" s="341"/>
    </row>
    <row r="8" spans="1:9" ht="15">
      <c r="A8" s="547" t="s">
        <v>467</v>
      </c>
      <c r="B8" s="547"/>
      <c r="C8" s="338" t="s">
        <v>359</v>
      </c>
      <c r="D8" s="338">
        <v>651000</v>
      </c>
      <c r="E8" s="39" t="s">
        <v>359</v>
      </c>
      <c r="G8" s="342"/>
      <c r="I8" s="341"/>
    </row>
    <row r="9" spans="1:9" ht="15">
      <c r="A9" s="547" t="s">
        <v>468</v>
      </c>
      <c r="B9" s="547"/>
      <c r="C9" s="338">
        <v>1233750</v>
      </c>
      <c r="D9" s="338">
        <v>1570600</v>
      </c>
      <c r="E9" s="39">
        <f>(D9/C9)*100</f>
        <v>127.30293819655523</v>
      </c>
      <c r="G9" s="158"/>
      <c r="I9" s="341"/>
    </row>
    <row r="10" spans="1:9" ht="15">
      <c r="A10" s="548" t="s">
        <v>469</v>
      </c>
      <c r="B10" s="548"/>
      <c r="C10" s="338">
        <f>C11+C12+C13</f>
        <v>542396</v>
      </c>
      <c r="D10" s="338">
        <f>D11+D12+D13</f>
        <v>497016.2</v>
      </c>
      <c r="E10" s="39">
        <f t="shared" ref="E10:E16" si="0">(D10/C10)*100</f>
        <v>91.633455998938047</v>
      </c>
      <c r="G10" s="158"/>
      <c r="I10" s="341"/>
    </row>
    <row r="11" spans="1:9" ht="15">
      <c r="A11" s="549" t="s">
        <v>470</v>
      </c>
      <c r="B11" s="549"/>
      <c r="C11" s="338">
        <v>362047.5</v>
      </c>
      <c r="D11" s="343">
        <v>389889.7</v>
      </c>
      <c r="E11" s="39">
        <f t="shared" si="0"/>
        <v>107.69020639556966</v>
      </c>
      <c r="G11" s="342"/>
      <c r="I11" s="341"/>
    </row>
    <row r="12" spans="1:9" ht="15">
      <c r="A12" s="550" t="s">
        <v>471</v>
      </c>
      <c r="B12" s="550"/>
      <c r="C12" s="338">
        <v>7125.5</v>
      </c>
      <c r="D12" s="338">
        <v>10350.5</v>
      </c>
      <c r="E12" s="39">
        <f>(D12/C12)*100</f>
        <v>145.25998175566627</v>
      </c>
      <c r="G12" s="342"/>
      <c r="H12" s="344"/>
      <c r="I12" s="341"/>
    </row>
    <row r="13" spans="1:9" ht="15">
      <c r="A13" s="345"/>
      <c r="B13" s="345" t="s">
        <v>472</v>
      </c>
      <c r="C13" s="338">
        <v>173223</v>
      </c>
      <c r="D13" s="343">
        <v>96776</v>
      </c>
      <c r="E13" s="39">
        <f>(D13/C13)*100</f>
        <v>55.867869740161524</v>
      </c>
      <c r="G13" s="342"/>
      <c r="H13" s="344"/>
      <c r="I13" s="341"/>
    </row>
    <row r="14" spans="1:9" ht="15">
      <c r="A14" s="548" t="s">
        <v>473</v>
      </c>
      <c r="B14" s="548"/>
      <c r="C14" s="338">
        <f>C15+C16</f>
        <v>1100441.5</v>
      </c>
      <c r="D14" s="338">
        <f>D15+D16</f>
        <v>1441977.4</v>
      </c>
      <c r="E14" s="39">
        <f>(D14/C14)*100</f>
        <v>131.03626135510154</v>
      </c>
      <c r="G14" s="158"/>
      <c r="I14" s="340"/>
    </row>
    <row r="15" spans="1:9" ht="24">
      <c r="A15" s="346"/>
      <c r="B15" s="347" t="s">
        <v>474</v>
      </c>
      <c r="C15" s="338">
        <v>900424.8</v>
      </c>
      <c r="D15" s="338">
        <v>1122615.3999999999</v>
      </c>
      <c r="E15" s="39">
        <f t="shared" si="0"/>
        <v>124.67619727932859</v>
      </c>
      <c r="G15" s="342"/>
      <c r="I15" s="340"/>
    </row>
    <row r="16" spans="1:9" ht="15">
      <c r="A16" s="551" t="s">
        <v>475</v>
      </c>
      <c r="B16" s="551"/>
      <c r="C16" s="348">
        <v>200016.7</v>
      </c>
      <c r="D16" s="348">
        <v>319362</v>
      </c>
      <c r="E16" s="43">
        <f t="shared" si="0"/>
        <v>159.66766774974289</v>
      </c>
      <c r="G16" s="342"/>
      <c r="I16" s="341"/>
    </row>
    <row r="17" spans="2:4">
      <c r="B17" s="349"/>
      <c r="C17" s="338"/>
      <c r="D17" s="349"/>
    </row>
    <row r="18" spans="2:4">
      <c r="B18" s="349"/>
      <c r="C18" s="349"/>
      <c r="D18" s="349"/>
    </row>
  </sheetData>
  <mergeCells count="12">
    <mergeCell ref="A16:B16"/>
    <mergeCell ref="B1:E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V54"/>
  <sheetViews>
    <sheetView topLeftCell="A34" workbookViewId="0">
      <selection activeCell="W49" sqref="W49"/>
    </sheetView>
  </sheetViews>
  <sheetFormatPr defaultRowHeight="12.75"/>
  <cols>
    <col min="1" max="1" width="13.28515625" style="350" customWidth="1"/>
    <col min="2" max="2" width="6.7109375" style="351" customWidth="1"/>
    <col min="3" max="3" width="7.28515625" style="351" customWidth="1"/>
    <col min="4" max="4" width="4.42578125" style="351" customWidth="1"/>
    <col min="5" max="5" width="4.28515625" style="351" customWidth="1"/>
    <col min="6" max="6" width="8.42578125" style="352" customWidth="1"/>
    <col min="7" max="20" width="3.7109375" style="351" customWidth="1"/>
    <col min="21" max="256" width="9.140625" style="350"/>
    <col min="257" max="257" width="13.28515625" style="350" customWidth="1"/>
    <col min="258" max="258" width="6.7109375" style="350" customWidth="1"/>
    <col min="259" max="259" width="7.28515625" style="350" customWidth="1"/>
    <col min="260" max="260" width="4.42578125" style="350" customWidth="1"/>
    <col min="261" max="261" width="4.28515625" style="350" customWidth="1"/>
    <col min="262" max="262" width="8.42578125" style="350" customWidth="1"/>
    <col min="263" max="276" width="3.7109375" style="350" customWidth="1"/>
    <col min="277" max="512" width="9.140625" style="350"/>
    <col min="513" max="513" width="13.28515625" style="350" customWidth="1"/>
    <col min="514" max="514" width="6.7109375" style="350" customWidth="1"/>
    <col min="515" max="515" width="7.28515625" style="350" customWidth="1"/>
    <col min="516" max="516" width="4.42578125" style="350" customWidth="1"/>
    <col min="517" max="517" width="4.28515625" style="350" customWidth="1"/>
    <col min="518" max="518" width="8.42578125" style="350" customWidth="1"/>
    <col min="519" max="532" width="3.7109375" style="350" customWidth="1"/>
    <col min="533" max="768" width="9.140625" style="350"/>
    <col min="769" max="769" width="13.28515625" style="350" customWidth="1"/>
    <col min="770" max="770" width="6.7109375" style="350" customWidth="1"/>
    <col min="771" max="771" width="7.28515625" style="350" customWidth="1"/>
    <col min="772" max="772" width="4.42578125" style="350" customWidth="1"/>
    <col min="773" max="773" width="4.28515625" style="350" customWidth="1"/>
    <col min="774" max="774" width="8.42578125" style="350" customWidth="1"/>
    <col min="775" max="788" width="3.7109375" style="350" customWidth="1"/>
    <col min="789" max="1024" width="9.140625" style="350"/>
    <col min="1025" max="1025" width="13.28515625" style="350" customWidth="1"/>
    <col min="1026" max="1026" width="6.7109375" style="350" customWidth="1"/>
    <col min="1027" max="1027" width="7.28515625" style="350" customWidth="1"/>
    <col min="1028" max="1028" width="4.42578125" style="350" customWidth="1"/>
    <col min="1029" max="1029" width="4.28515625" style="350" customWidth="1"/>
    <col min="1030" max="1030" width="8.42578125" style="350" customWidth="1"/>
    <col min="1031" max="1044" width="3.7109375" style="350" customWidth="1"/>
    <col min="1045" max="1280" width="9.140625" style="350"/>
    <col min="1281" max="1281" width="13.28515625" style="350" customWidth="1"/>
    <col min="1282" max="1282" width="6.7109375" style="350" customWidth="1"/>
    <col min="1283" max="1283" width="7.28515625" style="350" customWidth="1"/>
    <col min="1284" max="1284" width="4.42578125" style="350" customWidth="1"/>
    <col min="1285" max="1285" width="4.28515625" style="350" customWidth="1"/>
    <col min="1286" max="1286" width="8.42578125" style="350" customWidth="1"/>
    <col min="1287" max="1300" width="3.7109375" style="350" customWidth="1"/>
    <col min="1301" max="1536" width="9.140625" style="350"/>
    <col min="1537" max="1537" width="13.28515625" style="350" customWidth="1"/>
    <col min="1538" max="1538" width="6.7109375" style="350" customWidth="1"/>
    <col min="1539" max="1539" width="7.28515625" style="350" customWidth="1"/>
    <col min="1540" max="1540" width="4.42578125" style="350" customWidth="1"/>
    <col min="1541" max="1541" width="4.28515625" style="350" customWidth="1"/>
    <col min="1542" max="1542" width="8.42578125" style="350" customWidth="1"/>
    <col min="1543" max="1556" width="3.7109375" style="350" customWidth="1"/>
    <col min="1557" max="1792" width="9.140625" style="350"/>
    <col min="1793" max="1793" width="13.28515625" style="350" customWidth="1"/>
    <col min="1794" max="1794" width="6.7109375" style="350" customWidth="1"/>
    <col min="1795" max="1795" width="7.28515625" style="350" customWidth="1"/>
    <col min="1796" max="1796" width="4.42578125" style="350" customWidth="1"/>
    <col min="1797" max="1797" width="4.28515625" style="350" customWidth="1"/>
    <col min="1798" max="1798" width="8.42578125" style="350" customWidth="1"/>
    <col min="1799" max="1812" width="3.7109375" style="350" customWidth="1"/>
    <col min="1813" max="2048" width="9.140625" style="350"/>
    <col min="2049" max="2049" width="13.28515625" style="350" customWidth="1"/>
    <col min="2050" max="2050" width="6.7109375" style="350" customWidth="1"/>
    <col min="2051" max="2051" width="7.28515625" style="350" customWidth="1"/>
    <col min="2052" max="2052" width="4.42578125" style="350" customWidth="1"/>
    <col min="2053" max="2053" width="4.28515625" style="350" customWidth="1"/>
    <col min="2054" max="2054" width="8.42578125" style="350" customWidth="1"/>
    <col min="2055" max="2068" width="3.7109375" style="350" customWidth="1"/>
    <col min="2069" max="2304" width="9.140625" style="350"/>
    <col min="2305" max="2305" width="13.28515625" style="350" customWidth="1"/>
    <col min="2306" max="2306" width="6.7109375" style="350" customWidth="1"/>
    <col min="2307" max="2307" width="7.28515625" style="350" customWidth="1"/>
    <col min="2308" max="2308" width="4.42578125" style="350" customWidth="1"/>
    <col min="2309" max="2309" width="4.28515625" style="350" customWidth="1"/>
    <col min="2310" max="2310" width="8.42578125" style="350" customWidth="1"/>
    <col min="2311" max="2324" width="3.7109375" style="350" customWidth="1"/>
    <col min="2325" max="2560" width="9.140625" style="350"/>
    <col min="2561" max="2561" width="13.28515625" style="350" customWidth="1"/>
    <col min="2562" max="2562" width="6.7109375" style="350" customWidth="1"/>
    <col min="2563" max="2563" width="7.28515625" style="350" customWidth="1"/>
    <col min="2564" max="2564" width="4.42578125" style="350" customWidth="1"/>
    <col min="2565" max="2565" width="4.28515625" style="350" customWidth="1"/>
    <col min="2566" max="2566" width="8.42578125" style="350" customWidth="1"/>
    <col min="2567" max="2580" width="3.7109375" style="350" customWidth="1"/>
    <col min="2581" max="2816" width="9.140625" style="350"/>
    <col min="2817" max="2817" width="13.28515625" style="350" customWidth="1"/>
    <col min="2818" max="2818" width="6.7109375" style="350" customWidth="1"/>
    <col min="2819" max="2819" width="7.28515625" style="350" customWidth="1"/>
    <col min="2820" max="2820" width="4.42578125" style="350" customWidth="1"/>
    <col min="2821" max="2821" width="4.28515625" style="350" customWidth="1"/>
    <col min="2822" max="2822" width="8.42578125" style="350" customWidth="1"/>
    <col min="2823" max="2836" width="3.7109375" style="350" customWidth="1"/>
    <col min="2837" max="3072" width="9.140625" style="350"/>
    <col min="3073" max="3073" width="13.28515625" style="350" customWidth="1"/>
    <col min="3074" max="3074" width="6.7109375" style="350" customWidth="1"/>
    <col min="3075" max="3075" width="7.28515625" style="350" customWidth="1"/>
    <col min="3076" max="3076" width="4.42578125" style="350" customWidth="1"/>
    <col min="3077" max="3077" width="4.28515625" style="350" customWidth="1"/>
    <col min="3078" max="3078" width="8.42578125" style="350" customWidth="1"/>
    <col min="3079" max="3092" width="3.7109375" style="350" customWidth="1"/>
    <col min="3093" max="3328" width="9.140625" style="350"/>
    <col min="3329" max="3329" width="13.28515625" style="350" customWidth="1"/>
    <col min="3330" max="3330" width="6.7109375" style="350" customWidth="1"/>
    <col min="3331" max="3331" width="7.28515625" style="350" customWidth="1"/>
    <col min="3332" max="3332" width="4.42578125" style="350" customWidth="1"/>
    <col min="3333" max="3333" width="4.28515625" style="350" customWidth="1"/>
    <col min="3334" max="3334" width="8.42578125" style="350" customWidth="1"/>
    <col min="3335" max="3348" width="3.7109375" style="350" customWidth="1"/>
    <col min="3349" max="3584" width="9.140625" style="350"/>
    <col min="3585" max="3585" width="13.28515625" style="350" customWidth="1"/>
    <col min="3586" max="3586" width="6.7109375" style="350" customWidth="1"/>
    <col min="3587" max="3587" width="7.28515625" style="350" customWidth="1"/>
    <col min="3588" max="3588" width="4.42578125" style="350" customWidth="1"/>
    <col min="3589" max="3589" width="4.28515625" style="350" customWidth="1"/>
    <col min="3590" max="3590" width="8.42578125" style="350" customWidth="1"/>
    <col min="3591" max="3604" width="3.7109375" style="350" customWidth="1"/>
    <col min="3605" max="3840" width="9.140625" style="350"/>
    <col min="3841" max="3841" width="13.28515625" style="350" customWidth="1"/>
    <col min="3842" max="3842" width="6.7109375" style="350" customWidth="1"/>
    <col min="3843" max="3843" width="7.28515625" style="350" customWidth="1"/>
    <col min="3844" max="3844" width="4.42578125" style="350" customWidth="1"/>
    <col min="3845" max="3845" width="4.28515625" style="350" customWidth="1"/>
    <col min="3846" max="3846" width="8.42578125" style="350" customWidth="1"/>
    <col min="3847" max="3860" width="3.7109375" style="350" customWidth="1"/>
    <col min="3861" max="4096" width="9.140625" style="350"/>
    <col min="4097" max="4097" width="13.28515625" style="350" customWidth="1"/>
    <col min="4098" max="4098" width="6.7109375" style="350" customWidth="1"/>
    <col min="4099" max="4099" width="7.28515625" style="350" customWidth="1"/>
    <col min="4100" max="4100" width="4.42578125" style="350" customWidth="1"/>
    <col min="4101" max="4101" width="4.28515625" style="350" customWidth="1"/>
    <col min="4102" max="4102" width="8.42578125" style="350" customWidth="1"/>
    <col min="4103" max="4116" width="3.7109375" style="350" customWidth="1"/>
    <col min="4117" max="4352" width="9.140625" style="350"/>
    <col min="4353" max="4353" width="13.28515625" style="350" customWidth="1"/>
    <col min="4354" max="4354" width="6.7109375" style="350" customWidth="1"/>
    <col min="4355" max="4355" width="7.28515625" style="350" customWidth="1"/>
    <col min="4356" max="4356" width="4.42578125" style="350" customWidth="1"/>
    <col min="4357" max="4357" width="4.28515625" style="350" customWidth="1"/>
    <col min="4358" max="4358" width="8.42578125" style="350" customWidth="1"/>
    <col min="4359" max="4372" width="3.7109375" style="350" customWidth="1"/>
    <col min="4373" max="4608" width="9.140625" style="350"/>
    <col min="4609" max="4609" width="13.28515625" style="350" customWidth="1"/>
    <col min="4610" max="4610" width="6.7109375" style="350" customWidth="1"/>
    <col min="4611" max="4611" width="7.28515625" style="350" customWidth="1"/>
    <col min="4612" max="4612" width="4.42578125" style="350" customWidth="1"/>
    <col min="4613" max="4613" width="4.28515625" style="350" customWidth="1"/>
    <col min="4614" max="4614" width="8.42578125" style="350" customWidth="1"/>
    <col min="4615" max="4628" width="3.7109375" style="350" customWidth="1"/>
    <col min="4629" max="4864" width="9.140625" style="350"/>
    <col min="4865" max="4865" width="13.28515625" style="350" customWidth="1"/>
    <col min="4866" max="4866" width="6.7109375" style="350" customWidth="1"/>
    <col min="4867" max="4867" width="7.28515625" style="350" customWidth="1"/>
    <col min="4868" max="4868" width="4.42578125" style="350" customWidth="1"/>
    <col min="4869" max="4869" width="4.28515625" style="350" customWidth="1"/>
    <col min="4870" max="4870" width="8.42578125" style="350" customWidth="1"/>
    <col min="4871" max="4884" width="3.7109375" style="350" customWidth="1"/>
    <col min="4885" max="5120" width="9.140625" style="350"/>
    <col min="5121" max="5121" width="13.28515625" style="350" customWidth="1"/>
    <col min="5122" max="5122" width="6.7109375" style="350" customWidth="1"/>
    <col min="5123" max="5123" width="7.28515625" style="350" customWidth="1"/>
    <col min="5124" max="5124" width="4.42578125" style="350" customWidth="1"/>
    <col min="5125" max="5125" width="4.28515625" style="350" customWidth="1"/>
    <col min="5126" max="5126" width="8.42578125" style="350" customWidth="1"/>
    <col min="5127" max="5140" width="3.7109375" style="350" customWidth="1"/>
    <col min="5141" max="5376" width="9.140625" style="350"/>
    <col min="5377" max="5377" width="13.28515625" style="350" customWidth="1"/>
    <col min="5378" max="5378" width="6.7109375" style="350" customWidth="1"/>
    <col min="5379" max="5379" width="7.28515625" style="350" customWidth="1"/>
    <col min="5380" max="5380" width="4.42578125" style="350" customWidth="1"/>
    <col min="5381" max="5381" width="4.28515625" style="350" customWidth="1"/>
    <col min="5382" max="5382" width="8.42578125" style="350" customWidth="1"/>
    <col min="5383" max="5396" width="3.7109375" style="350" customWidth="1"/>
    <col min="5397" max="5632" width="9.140625" style="350"/>
    <col min="5633" max="5633" width="13.28515625" style="350" customWidth="1"/>
    <col min="5634" max="5634" width="6.7109375" style="350" customWidth="1"/>
    <col min="5635" max="5635" width="7.28515625" style="350" customWidth="1"/>
    <col min="5636" max="5636" width="4.42578125" style="350" customWidth="1"/>
    <col min="5637" max="5637" width="4.28515625" style="350" customWidth="1"/>
    <col min="5638" max="5638" width="8.42578125" style="350" customWidth="1"/>
    <col min="5639" max="5652" width="3.7109375" style="350" customWidth="1"/>
    <col min="5653" max="5888" width="9.140625" style="350"/>
    <col min="5889" max="5889" width="13.28515625" style="350" customWidth="1"/>
    <col min="5890" max="5890" width="6.7109375" style="350" customWidth="1"/>
    <col min="5891" max="5891" width="7.28515625" style="350" customWidth="1"/>
    <col min="5892" max="5892" width="4.42578125" style="350" customWidth="1"/>
    <col min="5893" max="5893" width="4.28515625" style="350" customWidth="1"/>
    <col min="5894" max="5894" width="8.42578125" style="350" customWidth="1"/>
    <col min="5895" max="5908" width="3.7109375" style="350" customWidth="1"/>
    <col min="5909" max="6144" width="9.140625" style="350"/>
    <col min="6145" max="6145" width="13.28515625" style="350" customWidth="1"/>
    <col min="6146" max="6146" width="6.7109375" style="350" customWidth="1"/>
    <col min="6147" max="6147" width="7.28515625" style="350" customWidth="1"/>
    <col min="6148" max="6148" width="4.42578125" style="350" customWidth="1"/>
    <col min="6149" max="6149" width="4.28515625" style="350" customWidth="1"/>
    <col min="6150" max="6150" width="8.42578125" style="350" customWidth="1"/>
    <col min="6151" max="6164" width="3.7109375" style="350" customWidth="1"/>
    <col min="6165" max="6400" width="9.140625" style="350"/>
    <col min="6401" max="6401" width="13.28515625" style="350" customWidth="1"/>
    <col min="6402" max="6402" width="6.7109375" style="350" customWidth="1"/>
    <col min="6403" max="6403" width="7.28515625" style="350" customWidth="1"/>
    <col min="6404" max="6404" width="4.42578125" style="350" customWidth="1"/>
    <col min="6405" max="6405" width="4.28515625" style="350" customWidth="1"/>
    <col min="6406" max="6406" width="8.42578125" style="350" customWidth="1"/>
    <col min="6407" max="6420" width="3.7109375" style="350" customWidth="1"/>
    <col min="6421" max="6656" width="9.140625" style="350"/>
    <col min="6657" max="6657" width="13.28515625" style="350" customWidth="1"/>
    <col min="6658" max="6658" width="6.7109375" style="350" customWidth="1"/>
    <col min="6659" max="6659" width="7.28515625" style="350" customWidth="1"/>
    <col min="6660" max="6660" width="4.42578125" style="350" customWidth="1"/>
    <col min="6661" max="6661" width="4.28515625" style="350" customWidth="1"/>
    <col min="6662" max="6662" width="8.42578125" style="350" customWidth="1"/>
    <col min="6663" max="6676" width="3.7109375" style="350" customWidth="1"/>
    <col min="6677" max="6912" width="9.140625" style="350"/>
    <col min="6913" max="6913" width="13.28515625" style="350" customWidth="1"/>
    <col min="6914" max="6914" width="6.7109375" style="350" customWidth="1"/>
    <col min="6915" max="6915" width="7.28515625" style="350" customWidth="1"/>
    <col min="6916" max="6916" width="4.42578125" style="350" customWidth="1"/>
    <col min="6917" max="6917" width="4.28515625" style="350" customWidth="1"/>
    <col min="6918" max="6918" width="8.42578125" style="350" customWidth="1"/>
    <col min="6919" max="6932" width="3.7109375" style="350" customWidth="1"/>
    <col min="6933" max="7168" width="9.140625" style="350"/>
    <col min="7169" max="7169" width="13.28515625" style="350" customWidth="1"/>
    <col min="7170" max="7170" width="6.7109375" style="350" customWidth="1"/>
    <col min="7171" max="7171" width="7.28515625" style="350" customWidth="1"/>
    <col min="7172" max="7172" width="4.42578125" style="350" customWidth="1"/>
    <col min="7173" max="7173" width="4.28515625" style="350" customWidth="1"/>
    <col min="7174" max="7174" width="8.42578125" style="350" customWidth="1"/>
    <col min="7175" max="7188" width="3.7109375" style="350" customWidth="1"/>
    <col min="7189" max="7424" width="9.140625" style="350"/>
    <col min="7425" max="7425" width="13.28515625" style="350" customWidth="1"/>
    <col min="7426" max="7426" width="6.7109375" style="350" customWidth="1"/>
    <col min="7427" max="7427" width="7.28515625" style="350" customWidth="1"/>
    <col min="7428" max="7428" width="4.42578125" style="350" customWidth="1"/>
    <col min="7429" max="7429" width="4.28515625" style="350" customWidth="1"/>
    <col min="7430" max="7430" width="8.42578125" style="350" customWidth="1"/>
    <col min="7431" max="7444" width="3.7109375" style="350" customWidth="1"/>
    <col min="7445" max="7680" width="9.140625" style="350"/>
    <col min="7681" max="7681" width="13.28515625" style="350" customWidth="1"/>
    <col min="7682" max="7682" width="6.7109375" style="350" customWidth="1"/>
    <col min="7683" max="7683" width="7.28515625" style="350" customWidth="1"/>
    <col min="7684" max="7684" width="4.42578125" style="350" customWidth="1"/>
    <col min="7685" max="7685" width="4.28515625" style="350" customWidth="1"/>
    <col min="7686" max="7686" width="8.42578125" style="350" customWidth="1"/>
    <col min="7687" max="7700" width="3.7109375" style="350" customWidth="1"/>
    <col min="7701" max="7936" width="9.140625" style="350"/>
    <col min="7937" max="7937" width="13.28515625" style="350" customWidth="1"/>
    <col min="7938" max="7938" width="6.7109375" style="350" customWidth="1"/>
    <col min="7939" max="7939" width="7.28515625" style="350" customWidth="1"/>
    <col min="7940" max="7940" width="4.42578125" style="350" customWidth="1"/>
    <col min="7941" max="7941" width="4.28515625" style="350" customWidth="1"/>
    <col min="7942" max="7942" width="8.42578125" style="350" customWidth="1"/>
    <col min="7943" max="7956" width="3.7109375" style="350" customWidth="1"/>
    <col min="7957" max="8192" width="9.140625" style="350"/>
    <col min="8193" max="8193" width="13.28515625" style="350" customWidth="1"/>
    <col min="8194" max="8194" width="6.7109375" style="350" customWidth="1"/>
    <col min="8195" max="8195" width="7.28515625" style="350" customWidth="1"/>
    <col min="8196" max="8196" width="4.42578125" style="350" customWidth="1"/>
    <col min="8197" max="8197" width="4.28515625" style="350" customWidth="1"/>
    <col min="8198" max="8198" width="8.42578125" style="350" customWidth="1"/>
    <col min="8199" max="8212" width="3.7109375" style="350" customWidth="1"/>
    <col min="8213" max="8448" width="9.140625" style="350"/>
    <col min="8449" max="8449" width="13.28515625" style="350" customWidth="1"/>
    <col min="8450" max="8450" width="6.7109375" style="350" customWidth="1"/>
    <col min="8451" max="8451" width="7.28515625" style="350" customWidth="1"/>
    <col min="8452" max="8452" width="4.42578125" style="350" customWidth="1"/>
    <col min="8453" max="8453" width="4.28515625" style="350" customWidth="1"/>
    <col min="8454" max="8454" width="8.42578125" style="350" customWidth="1"/>
    <col min="8455" max="8468" width="3.7109375" style="350" customWidth="1"/>
    <col min="8469" max="8704" width="9.140625" style="350"/>
    <col min="8705" max="8705" width="13.28515625" style="350" customWidth="1"/>
    <col min="8706" max="8706" width="6.7109375" style="350" customWidth="1"/>
    <col min="8707" max="8707" width="7.28515625" style="350" customWidth="1"/>
    <col min="8708" max="8708" width="4.42578125" style="350" customWidth="1"/>
    <col min="8709" max="8709" width="4.28515625" style="350" customWidth="1"/>
    <col min="8710" max="8710" width="8.42578125" style="350" customWidth="1"/>
    <col min="8711" max="8724" width="3.7109375" style="350" customWidth="1"/>
    <col min="8725" max="8960" width="9.140625" style="350"/>
    <col min="8961" max="8961" width="13.28515625" style="350" customWidth="1"/>
    <col min="8962" max="8962" width="6.7109375" style="350" customWidth="1"/>
    <col min="8963" max="8963" width="7.28515625" style="350" customWidth="1"/>
    <col min="8964" max="8964" width="4.42578125" style="350" customWidth="1"/>
    <col min="8965" max="8965" width="4.28515625" style="350" customWidth="1"/>
    <col min="8966" max="8966" width="8.42578125" style="350" customWidth="1"/>
    <col min="8967" max="8980" width="3.7109375" style="350" customWidth="1"/>
    <col min="8981" max="9216" width="9.140625" style="350"/>
    <col min="9217" max="9217" width="13.28515625" style="350" customWidth="1"/>
    <col min="9218" max="9218" width="6.7109375" style="350" customWidth="1"/>
    <col min="9219" max="9219" width="7.28515625" style="350" customWidth="1"/>
    <col min="9220" max="9220" width="4.42578125" style="350" customWidth="1"/>
    <col min="9221" max="9221" width="4.28515625" style="350" customWidth="1"/>
    <col min="9222" max="9222" width="8.42578125" style="350" customWidth="1"/>
    <col min="9223" max="9236" width="3.7109375" style="350" customWidth="1"/>
    <col min="9237" max="9472" width="9.140625" style="350"/>
    <col min="9473" max="9473" width="13.28515625" style="350" customWidth="1"/>
    <col min="9474" max="9474" width="6.7109375" style="350" customWidth="1"/>
    <col min="9475" max="9475" width="7.28515625" style="350" customWidth="1"/>
    <col min="9476" max="9476" width="4.42578125" style="350" customWidth="1"/>
    <col min="9477" max="9477" width="4.28515625" style="350" customWidth="1"/>
    <col min="9478" max="9478" width="8.42578125" style="350" customWidth="1"/>
    <col min="9479" max="9492" width="3.7109375" style="350" customWidth="1"/>
    <col min="9493" max="9728" width="9.140625" style="350"/>
    <col min="9729" max="9729" width="13.28515625" style="350" customWidth="1"/>
    <col min="9730" max="9730" width="6.7109375" style="350" customWidth="1"/>
    <col min="9731" max="9731" width="7.28515625" style="350" customWidth="1"/>
    <col min="9732" max="9732" width="4.42578125" style="350" customWidth="1"/>
    <col min="9733" max="9733" width="4.28515625" style="350" customWidth="1"/>
    <col min="9734" max="9734" width="8.42578125" style="350" customWidth="1"/>
    <col min="9735" max="9748" width="3.7109375" style="350" customWidth="1"/>
    <col min="9749" max="9984" width="9.140625" style="350"/>
    <col min="9985" max="9985" width="13.28515625" style="350" customWidth="1"/>
    <col min="9986" max="9986" width="6.7109375" style="350" customWidth="1"/>
    <col min="9987" max="9987" width="7.28515625" style="350" customWidth="1"/>
    <col min="9988" max="9988" width="4.42578125" style="350" customWidth="1"/>
    <col min="9989" max="9989" width="4.28515625" style="350" customWidth="1"/>
    <col min="9990" max="9990" width="8.42578125" style="350" customWidth="1"/>
    <col min="9991" max="10004" width="3.7109375" style="350" customWidth="1"/>
    <col min="10005" max="10240" width="9.140625" style="350"/>
    <col min="10241" max="10241" width="13.28515625" style="350" customWidth="1"/>
    <col min="10242" max="10242" width="6.7109375" style="350" customWidth="1"/>
    <col min="10243" max="10243" width="7.28515625" style="350" customWidth="1"/>
    <col min="10244" max="10244" width="4.42578125" style="350" customWidth="1"/>
    <col min="10245" max="10245" width="4.28515625" style="350" customWidth="1"/>
    <col min="10246" max="10246" width="8.42578125" style="350" customWidth="1"/>
    <col min="10247" max="10260" width="3.7109375" style="350" customWidth="1"/>
    <col min="10261" max="10496" width="9.140625" style="350"/>
    <col min="10497" max="10497" width="13.28515625" style="350" customWidth="1"/>
    <col min="10498" max="10498" width="6.7109375" style="350" customWidth="1"/>
    <col min="10499" max="10499" width="7.28515625" style="350" customWidth="1"/>
    <col min="10500" max="10500" width="4.42578125" style="350" customWidth="1"/>
    <col min="10501" max="10501" width="4.28515625" style="350" customWidth="1"/>
    <col min="10502" max="10502" width="8.42578125" style="350" customWidth="1"/>
    <col min="10503" max="10516" width="3.7109375" style="350" customWidth="1"/>
    <col min="10517" max="10752" width="9.140625" style="350"/>
    <col min="10753" max="10753" width="13.28515625" style="350" customWidth="1"/>
    <col min="10754" max="10754" width="6.7109375" style="350" customWidth="1"/>
    <col min="10755" max="10755" width="7.28515625" style="350" customWidth="1"/>
    <col min="10756" max="10756" width="4.42578125" style="350" customWidth="1"/>
    <col min="10757" max="10757" width="4.28515625" style="350" customWidth="1"/>
    <col min="10758" max="10758" width="8.42578125" style="350" customWidth="1"/>
    <col min="10759" max="10772" width="3.7109375" style="350" customWidth="1"/>
    <col min="10773" max="11008" width="9.140625" style="350"/>
    <col min="11009" max="11009" width="13.28515625" style="350" customWidth="1"/>
    <col min="11010" max="11010" width="6.7109375" style="350" customWidth="1"/>
    <col min="11011" max="11011" width="7.28515625" style="350" customWidth="1"/>
    <col min="11012" max="11012" width="4.42578125" style="350" customWidth="1"/>
    <col min="11013" max="11013" width="4.28515625" style="350" customWidth="1"/>
    <col min="11014" max="11014" width="8.42578125" style="350" customWidth="1"/>
    <col min="11015" max="11028" width="3.7109375" style="350" customWidth="1"/>
    <col min="11029" max="11264" width="9.140625" style="350"/>
    <col min="11265" max="11265" width="13.28515625" style="350" customWidth="1"/>
    <col min="11266" max="11266" width="6.7109375" style="350" customWidth="1"/>
    <col min="11267" max="11267" width="7.28515625" style="350" customWidth="1"/>
    <col min="11268" max="11268" width="4.42578125" style="350" customWidth="1"/>
    <col min="11269" max="11269" width="4.28515625" style="350" customWidth="1"/>
    <col min="11270" max="11270" width="8.42578125" style="350" customWidth="1"/>
    <col min="11271" max="11284" width="3.7109375" style="350" customWidth="1"/>
    <col min="11285" max="11520" width="9.140625" style="350"/>
    <col min="11521" max="11521" width="13.28515625" style="350" customWidth="1"/>
    <col min="11522" max="11522" width="6.7109375" style="350" customWidth="1"/>
    <col min="11523" max="11523" width="7.28515625" style="350" customWidth="1"/>
    <col min="11524" max="11524" width="4.42578125" style="350" customWidth="1"/>
    <col min="11525" max="11525" width="4.28515625" style="350" customWidth="1"/>
    <col min="11526" max="11526" width="8.42578125" style="350" customWidth="1"/>
    <col min="11527" max="11540" width="3.7109375" style="350" customWidth="1"/>
    <col min="11541" max="11776" width="9.140625" style="350"/>
    <col min="11777" max="11777" width="13.28515625" style="350" customWidth="1"/>
    <col min="11778" max="11778" width="6.7109375" style="350" customWidth="1"/>
    <col min="11779" max="11779" width="7.28515625" style="350" customWidth="1"/>
    <col min="11780" max="11780" width="4.42578125" style="350" customWidth="1"/>
    <col min="11781" max="11781" width="4.28515625" style="350" customWidth="1"/>
    <col min="11782" max="11782" width="8.42578125" style="350" customWidth="1"/>
    <col min="11783" max="11796" width="3.7109375" style="350" customWidth="1"/>
    <col min="11797" max="12032" width="9.140625" style="350"/>
    <col min="12033" max="12033" width="13.28515625" style="350" customWidth="1"/>
    <col min="12034" max="12034" width="6.7109375" style="350" customWidth="1"/>
    <col min="12035" max="12035" width="7.28515625" style="350" customWidth="1"/>
    <col min="12036" max="12036" width="4.42578125" style="350" customWidth="1"/>
    <col min="12037" max="12037" width="4.28515625" style="350" customWidth="1"/>
    <col min="12038" max="12038" width="8.42578125" style="350" customWidth="1"/>
    <col min="12039" max="12052" width="3.7109375" style="350" customWidth="1"/>
    <col min="12053" max="12288" width="9.140625" style="350"/>
    <col min="12289" max="12289" width="13.28515625" style="350" customWidth="1"/>
    <col min="12290" max="12290" width="6.7109375" style="350" customWidth="1"/>
    <col min="12291" max="12291" width="7.28515625" style="350" customWidth="1"/>
    <col min="12292" max="12292" width="4.42578125" style="350" customWidth="1"/>
    <col min="12293" max="12293" width="4.28515625" style="350" customWidth="1"/>
    <col min="12294" max="12294" width="8.42578125" style="350" customWidth="1"/>
    <col min="12295" max="12308" width="3.7109375" style="350" customWidth="1"/>
    <col min="12309" max="12544" width="9.140625" style="350"/>
    <col min="12545" max="12545" width="13.28515625" style="350" customWidth="1"/>
    <col min="12546" max="12546" width="6.7109375" style="350" customWidth="1"/>
    <col min="12547" max="12547" width="7.28515625" style="350" customWidth="1"/>
    <col min="12548" max="12548" width="4.42578125" style="350" customWidth="1"/>
    <col min="12549" max="12549" width="4.28515625" style="350" customWidth="1"/>
    <col min="12550" max="12550" width="8.42578125" style="350" customWidth="1"/>
    <col min="12551" max="12564" width="3.7109375" style="350" customWidth="1"/>
    <col min="12565" max="12800" width="9.140625" style="350"/>
    <col min="12801" max="12801" width="13.28515625" style="350" customWidth="1"/>
    <col min="12802" max="12802" width="6.7109375" style="350" customWidth="1"/>
    <col min="12803" max="12803" width="7.28515625" style="350" customWidth="1"/>
    <col min="12804" max="12804" width="4.42578125" style="350" customWidth="1"/>
    <col min="12805" max="12805" width="4.28515625" style="350" customWidth="1"/>
    <col min="12806" max="12806" width="8.42578125" style="350" customWidth="1"/>
    <col min="12807" max="12820" width="3.7109375" style="350" customWidth="1"/>
    <col min="12821" max="13056" width="9.140625" style="350"/>
    <col min="13057" max="13057" width="13.28515625" style="350" customWidth="1"/>
    <col min="13058" max="13058" width="6.7109375" style="350" customWidth="1"/>
    <col min="13059" max="13059" width="7.28515625" style="350" customWidth="1"/>
    <col min="13060" max="13060" width="4.42578125" style="350" customWidth="1"/>
    <col min="13061" max="13061" width="4.28515625" style="350" customWidth="1"/>
    <col min="13062" max="13062" width="8.42578125" style="350" customWidth="1"/>
    <col min="13063" max="13076" width="3.7109375" style="350" customWidth="1"/>
    <col min="13077" max="13312" width="9.140625" style="350"/>
    <col min="13313" max="13313" width="13.28515625" style="350" customWidth="1"/>
    <col min="13314" max="13314" width="6.7109375" style="350" customWidth="1"/>
    <col min="13315" max="13315" width="7.28515625" style="350" customWidth="1"/>
    <col min="13316" max="13316" width="4.42578125" style="350" customWidth="1"/>
    <col min="13317" max="13317" width="4.28515625" style="350" customWidth="1"/>
    <col min="13318" max="13318" width="8.42578125" style="350" customWidth="1"/>
    <col min="13319" max="13332" width="3.7109375" style="350" customWidth="1"/>
    <col min="13333" max="13568" width="9.140625" style="350"/>
    <col min="13569" max="13569" width="13.28515625" style="350" customWidth="1"/>
    <col min="13570" max="13570" width="6.7109375" style="350" customWidth="1"/>
    <col min="13571" max="13571" width="7.28515625" style="350" customWidth="1"/>
    <col min="13572" max="13572" width="4.42578125" style="350" customWidth="1"/>
    <col min="13573" max="13573" width="4.28515625" style="350" customWidth="1"/>
    <col min="13574" max="13574" width="8.42578125" style="350" customWidth="1"/>
    <col min="13575" max="13588" width="3.7109375" style="350" customWidth="1"/>
    <col min="13589" max="13824" width="9.140625" style="350"/>
    <col min="13825" max="13825" width="13.28515625" style="350" customWidth="1"/>
    <col min="13826" max="13826" width="6.7109375" style="350" customWidth="1"/>
    <col min="13827" max="13827" width="7.28515625" style="350" customWidth="1"/>
    <col min="13828" max="13828" width="4.42578125" style="350" customWidth="1"/>
    <col min="13829" max="13829" width="4.28515625" style="350" customWidth="1"/>
    <col min="13830" max="13830" width="8.42578125" style="350" customWidth="1"/>
    <col min="13831" max="13844" width="3.7109375" style="350" customWidth="1"/>
    <col min="13845" max="14080" width="9.140625" style="350"/>
    <col min="14081" max="14081" width="13.28515625" style="350" customWidth="1"/>
    <col min="14082" max="14082" width="6.7109375" style="350" customWidth="1"/>
    <col min="14083" max="14083" width="7.28515625" style="350" customWidth="1"/>
    <col min="14084" max="14084" width="4.42578125" style="350" customWidth="1"/>
    <col min="14085" max="14085" width="4.28515625" style="350" customWidth="1"/>
    <col min="14086" max="14086" width="8.42578125" style="350" customWidth="1"/>
    <col min="14087" max="14100" width="3.7109375" style="350" customWidth="1"/>
    <col min="14101" max="14336" width="9.140625" style="350"/>
    <col min="14337" max="14337" width="13.28515625" style="350" customWidth="1"/>
    <col min="14338" max="14338" width="6.7109375" style="350" customWidth="1"/>
    <col min="14339" max="14339" width="7.28515625" style="350" customWidth="1"/>
    <col min="14340" max="14340" width="4.42578125" style="350" customWidth="1"/>
    <col min="14341" max="14341" width="4.28515625" style="350" customWidth="1"/>
    <col min="14342" max="14342" width="8.42578125" style="350" customWidth="1"/>
    <col min="14343" max="14356" width="3.7109375" style="350" customWidth="1"/>
    <col min="14357" max="14592" width="9.140625" style="350"/>
    <col min="14593" max="14593" width="13.28515625" style="350" customWidth="1"/>
    <col min="14594" max="14594" width="6.7109375" style="350" customWidth="1"/>
    <col min="14595" max="14595" width="7.28515625" style="350" customWidth="1"/>
    <col min="14596" max="14596" width="4.42578125" style="350" customWidth="1"/>
    <col min="14597" max="14597" width="4.28515625" style="350" customWidth="1"/>
    <col min="14598" max="14598" width="8.42578125" style="350" customWidth="1"/>
    <col min="14599" max="14612" width="3.7109375" style="350" customWidth="1"/>
    <col min="14613" max="14848" width="9.140625" style="350"/>
    <col min="14849" max="14849" width="13.28515625" style="350" customWidth="1"/>
    <col min="14850" max="14850" width="6.7109375" style="350" customWidth="1"/>
    <col min="14851" max="14851" width="7.28515625" style="350" customWidth="1"/>
    <col min="14852" max="14852" width="4.42578125" style="350" customWidth="1"/>
    <col min="14853" max="14853" width="4.28515625" style="350" customWidth="1"/>
    <col min="14854" max="14854" width="8.42578125" style="350" customWidth="1"/>
    <col min="14855" max="14868" width="3.7109375" style="350" customWidth="1"/>
    <col min="14869" max="15104" width="9.140625" style="350"/>
    <col min="15105" max="15105" width="13.28515625" style="350" customWidth="1"/>
    <col min="15106" max="15106" width="6.7109375" style="350" customWidth="1"/>
    <col min="15107" max="15107" width="7.28515625" style="350" customWidth="1"/>
    <col min="15108" max="15108" width="4.42578125" style="350" customWidth="1"/>
    <col min="15109" max="15109" width="4.28515625" style="350" customWidth="1"/>
    <col min="15110" max="15110" width="8.42578125" style="350" customWidth="1"/>
    <col min="15111" max="15124" width="3.7109375" style="350" customWidth="1"/>
    <col min="15125" max="15360" width="9.140625" style="350"/>
    <col min="15361" max="15361" width="13.28515625" style="350" customWidth="1"/>
    <col min="15362" max="15362" width="6.7109375" style="350" customWidth="1"/>
    <col min="15363" max="15363" width="7.28515625" style="350" customWidth="1"/>
    <col min="15364" max="15364" width="4.42578125" style="350" customWidth="1"/>
    <col min="15365" max="15365" width="4.28515625" style="350" customWidth="1"/>
    <col min="15366" max="15366" width="8.42578125" style="350" customWidth="1"/>
    <col min="15367" max="15380" width="3.7109375" style="350" customWidth="1"/>
    <col min="15381" max="15616" width="9.140625" style="350"/>
    <col min="15617" max="15617" width="13.28515625" style="350" customWidth="1"/>
    <col min="15618" max="15618" width="6.7109375" style="350" customWidth="1"/>
    <col min="15619" max="15619" width="7.28515625" style="350" customWidth="1"/>
    <col min="15620" max="15620" width="4.42578125" style="350" customWidth="1"/>
    <col min="15621" max="15621" width="4.28515625" style="350" customWidth="1"/>
    <col min="15622" max="15622" width="8.42578125" style="350" customWidth="1"/>
    <col min="15623" max="15636" width="3.7109375" style="350" customWidth="1"/>
    <col min="15637" max="15872" width="9.140625" style="350"/>
    <col min="15873" max="15873" width="13.28515625" style="350" customWidth="1"/>
    <col min="15874" max="15874" width="6.7109375" style="350" customWidth="1"/>
    <col min="15875" max="15875" width="7.28515625" style="350" customWidth="1"/>
    <col min="15876" max="15876" width="4.42578125" style="350" customWidth="1"/>
    <col min="15877" max="15877" width="4.28515625" style="350" customWidth="1"/>
    <col min="15878" max="15878" width="8.42578125" style="350" customWidth="1"/>
    <col min="15879" max="15892" width="3.7109375" style="350" customWidth="1"/>
    <col min="15893" max="16128" width="9.140625" style="350"/>
    <col min="16129" max="16129" width="13.28515625" style="350" customWidth="1"/>
    <col min="16130" max="16130" width="6.7109375" style="350" customWidth="1"/>
    <col min="16131" max="16131" width="7.28515625" style="350" customWidth="1"/>
    <col min="16132" max="16132" width="4.42578125" style="350" customWidth="1"/>
    <col min="16133" max="16133" width="4.28515625" style="350" customWidth="1"/>
    <col min="16134" max="16134" width="8.42578125" style="350" customWidth="1"/>
    <col min="16135" max="16148" width="3.7109375" style="350" customWidth="1"/>
    <col min="16149" max="16384" width="9.140625" style="350"/>
  </cols>
  <sheetData>
    <row r="30" ht="63" customHeight="1"/>
    <row r="34" spans="1:22" ht="15" customHeight="1">
      <c r="A34" s="568" t="s">
        <v>476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</row>
    <row r="35" spans="1:22" ht="14.25" customHeight="1">
      <c r="A35" s="353" t="s">
        <v>477</v>
      </c>
      <c r="B35" s="354"/>
      <c r="C35" s="354"/>
      <c r="D35" s="354"/>
      <c r="E35" s="354"/>
      <c r="F35" s="355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</row>
    <row r="36" spans="1:22" s="358" customFormat="1" ht="12.75" customHeight="1">
      <c r="A36" s="356"/>
      <c r="B36" s="558" t="s">
        <v>478</v>
      </c>
      <c r="C36" s="569" t="s">
        <v>479</v>
      </c>
      <c r="D36" s="556" t="s">
        <v>480</v>
      </c>
      <c r="E36" s="558" t="s">
        <v>481</v>
      </c>
      <c r="F36" s="570" t="s">
        <v>482</v>
      </c>
      <c r="G36" s="558" t="s">
        <v>483</v>
      </c>
      <c r="H36" s="558" t="s">
        <v>484</v>
      </c>
      <c r="I36" s="558" t="s">
        <v>485</v>
      </c>
      <c r="J36" s="558" t="s">
        <v>486</v>
      </c>
      <c r="K36" s="357"/>
      <c r="L36" s="558" t="s">
        <v>487</v>
      </c>
      <c r="M36" s="560" t="s">
        <v>488</v>
      </c>
      <c r="N36" s="562" t="s">
        <v>489</v>
      </c>
      <c r="O36" s="564" t="s">
        <v>490</v>
      </c>
      <c r="P36" s="566" t="s">
        <v>491</v>
      </c>
      <c r="Q36" s="556" t="s">
        <v>492</v>
      </c>
      <c r="R36" s="556" t="s">
        <v>493</v>
      </c>
      <c r="S36" s="558" t="s">
        <v>494</v>
      </c>
      <c r="T36" s="558" t="s">
        <v>495</v>
      </c>
    </row>
    <row r="37" spans="1:22" ht="63.75" customHeight="1">
      <c r="A37" s="359" t="s">
        <v>496</v>
      </c>
      <c r="B37" s="559"/>
      <c r="C37" s="558"/>
      <c r="D37" s="557"/>
      <c r="E37" s="559"/>
      <c r="F37" s="571"/>
      <c r="G37" s="559"/>
      <c r="H37" s="559"/>
      <c r="I37" s="559"/>
      <c r="J37" s="559"/>
      <c r="K37" s="360" t="s">
        <v>497</v>
      </c>
      <c r="L37" s="559"/>
      <c r="M37" s="561"/>
      <c r="N37" s="563"/>
      <c r="O37" s="565"/>
      <c r="P37" s="567"/>
      <c r="Q37" s="557"/>
      <c r="R37" s="557"/>
      <c r="S37" s="559"/>
      <c r="T37" s="559"/>
    </row>
    <row r="38" spans="1:22" s="366" customFormat="1" ht="14.25" customHeight="1">
      <c r="A38" s="154" t="s">
        <v>51</v>
      </c>
      <c r="B38" s="361">
        <v>1073</v>
      </c>
      <c r="C38" s="362">
        <f>D38/B38*10000</f>
        <v>111.83597390493942</v>
      </c>
      <c r="D38" s="363">
        <f>SUM(G38:T38)</f>
        <v>12</v>
      </c>
      <c r="E38" s="364">
        <v>6</v>
      </c>
      <c r="F38" s="365">
        <v>23350</v>
      </c>
      <c r="G38" s="364">
        <v>1</v>
      </c>
      <c r="H38" s="364" t="s">
        <v>359</v>
      </c>
      <c r="I38" s="364" t="s">
        <v>359</v>
      </c>
      <c r="J38" s="364" t="s">
        <v>359</v>
      </c>
      <c r="K38" s="364" t="s">
        <v>359</v>
      </c>
      <c r="L38" s="364" t="s">
        <v>359</v>
      </c>
      <c r="M38" s="364">
        <v>2</v>
      </c>
      <c r="N38" s="364">
        <v>3</v>
      </c>
      <c r="O38" s="364">
        <v>3</v>
      </c>
      <c r="P38" s="364">
        <v>3</v>
      </c>
      <c r="Q38" s="364" t="s">
        <v>359</v>
      </c>
      <c r="R38" s="364" t="s">
        <v>359</v>
      </c>
      <c r="S38" s="364" t="s">
        <v>359</v>
      </c>
      <c r="T38" s="364" t="s">
        <v>359</v>
      </c>
      <c r="V38" s="2"/>
    </row>
    <row r="39" spans="1:22" s="366" customFormat="1" ht="14.25" customHeight="1">
      <c r="A39" s="37" t="s">
        <v>52</v>
      </c>
      <c r="B39" s="367">
        <v>1354</v>
      </c>
      <c r="C39" s="368">
        <f t="shared" ref="C39:C52" si="0">D39/B39*10000</f>
        <v>59.084194977843431</v>
      </c>
      <c r="D39" s="369">
        <f t="shared" ref="D39:D53" si="1">SUM(G39:T39)</f>
        <v>8</v>
      </c>
      <c r="E39" s="369">
        <v>1</v>
      </c>
      <c r="F39" s="318">
        <v>11800</v>
      </c>
      <c r="G39" s="369" t="s">
        <v>359</v>
      </c>
      <c r="H39" s="369" t="s">
        <v>359</v>
      </c>
      <c r="I39" s="369" t="s">
        <v>359</v>
      </c>
      <c r="J39" s="369" t="s">
        <v>359</v>
      </c>
      <c r="K39" s="369" t="s">
        <v>359</v>
      </c>
      <c r="L39" s="369" t="s">
        <v>359</v>
      </c>
      <c r="M39" s="369">
        <v>1</v>
      </c>
      <c r="N39" s="369">
        <v>3</v>
      </c>
      <c r="O39" s="369">
        <v>3</v>
      </c>
      <c r="P39" s="369">
        <v>1</v>
      </c>
      <c r="Q39" s="369" t="s">
        <v>359</v>
      </c>
      <c r="R39" s="369" t="s">
        <v>359</v>
      </c>
      <c r="S39" s="369" t="s">
        <v>359</v>
      </c>
      <c r="T39" s="369" t="s">
        <v>359</v>
      </c>
      <c r="U39" s="370"/>
      <c r="V39" s="2"/>
    </row>
    <row r="40" spans="1:22" s="366" customFormat="1" ht="14.25" customHeight="1">
      <c r="A40" s="37" t="s">
        <v>53</v>
      </c>
      <c r="B40" s="367">
        <v>1039</v>
      </c>
      <c r="C40" s="368">
        <f t="shared" si="0"/>
        <v>76.997112608277192</v>
      </c>
      <c r="D40" s="369">
        <f t="shared" si="1"/>
        <v>8</v>
      </c>
      <c r="E40" s="369">
        <v>7</v>
      </c>
      <c r="F40" s="318">
        <v>59150</v>
      </c>
      <c r="G40" s="369" t="s">
        <v>359</v>
      </c>
      <c r="H40" s="369" t="s">
        <v>359</v>
      </c>
      <c r="I40" s="369" t="s">
        <v>359</v>
      </c>
      <c r="J40" s="369" t="s">
        <v>359</v>
      </c>
      <c r="K40" s="369" t="s">
        <v>359</v>
      </c>
      <c r="L40" s="369">
        <v>1</v>
      </c>
      <c r="M40" s="369">
        <v>1</v>
      </c>
      <c r="N40" s="369">
        <v>1</v>
      </c>
      <c r="O40" s="369">
        <v>1</v>
      </c>
      <c r="P40" s="369">
        <v>2</v>
      </c>
      <c r="Q40" s="371" t="s">
        <v>359</v>
      </c>
      <c r="R40" s="371" t="s">
        <v>359</v>
      </c>
      <c r="S40" s="371">
        <v>2</v>
      </c>
      <c r="T40" s="371" t="s">
        <v>359</v>
      </c>
      <c r="U40" s="370"/>
      <c r="V40" s="2"/>
    </row>
    <row r="41" spans="1:22" s="366" customFormat="1" ht="14.25" customHeight="1">
      <c r="A41" s="37" t="s">
        <v>54</v>
      </c>
      <c r="B41" s="367">
        <v>680</v>
      </c>
      <c r="C41" s="368">
        <f t="shared" si="0"/>
        <v>73.529411764705884</v>
      </c>
      <c r="D41" s="369">
        <f t="shared" si="1"/>
        <v>5</v>
      </c>
      <c r="E41" s="369">
        <v>4</v>
      </c>
      <c r="F41" s="318">
        <v>10530</v>
      </c>
      <c r="G41" s="369" t="s">
        <v>359</v>
      </c>
      <c r="H41" s="369" t="s">
        <v>359</v>
      </c>
      <c r="I41" s="369" t="s">
        <v>359</v>
      </c>
      <c r="J41" s="369" t="s">
        <v>359</v>
      </c>
      <c r="K41" s="369" t="s">
        <v>359</v>
      </c>
      <c r="L41" s="369" t="s">
        <v>359</v>
      </c>
      <c r="M41" s="369">
        <v>2</v>
      </c>
      <c r="N41" s="369" t="s">
        <v>359</v>
      </c>
      <c r="O41" s="369">
        <v>3</v>
      </c>
      <c r="P41" s="369" t="s">
        <v>359</v>
      </c>
      <c r="Q41" s="369" t="s">
        <v>359</v>
      </c>
      <c r="R41" s="369" t="s">
        <v>359</v>
      </c>
      <c r="S41" s="369" t="s">
        <v>359</v>
      </c>
      <c r="T41" s="369" t="s">
        <v>359</v>
      </c>
      <c r="U41" s="370"/>
      <c r="V41" s="2"/>
    </row>
    <row r="42" spans="1:22" s="366" customFormat="1" ht="14.25" customHeight="1">
      <c r="A42" s="37" t="s">
        <v>55</v>
      </c>
      <c r="B42" s="372">
        <v>764</v>
      </c>
      <c r="C42" s="368">
        <f t="shared" si="0"/>
        <v>52.356020942408378</v>
      </c>
      <c r="D42" s="369">
        <f t="shared" si="1"/>
        <v>4</v>
      </c>
      <c r="E42" s="369">
        <v>4</v>
      </c>
      <c r="F42" s="318">
        <v>16443.8</v>
      </c>
      <c r="G42" s="369" t="s">
        <v>359</v>
      </c>
      <c r="H42" s="369" t="s">
        <v>359</v>
      </c>
      <c r="I42" s="369" t="s">
        <v>359</v>
      </c>
      <c r="J42" s="369" t="s">
        <v>359</v>
      </c>
      <c r="K42" s="369" t="s">
        <v>359</v>
      </c>
      <c r="L42" s="369">
        <v>1</v>
      </c>
      <c r="M42" s="369" t="s">
        <v>359</v>
      </c>
      <c r="N42" s="369" t="s">
        <v>359</v>
      </c>
      <c r="O42" s="369">
        <v>3</v>
      </c>
      <c r="P42" s="369" t="s">
        <v>359</v>
      </c>
      <c r="Q42" s="371" t="s">
        <v>359</v>
      </c>
      <c r="R42" s="371" t="s">
        <v>359</v>
      </c>
      <c r="S42" s="371" t="s">
        <v>359</v>
      </c>
      <c r="T42" s="369" t="s">
        <v>359</v>
      </c>
      <c r="U42" s="370"/>
      <c r="V42" s="2"/>
    </row>
    <row r="43" spans="1:22" s="366" customFormat="1" ht="14.25" customHeight="1">
      <c r="A43" s="37" t="s">
        <v>56</v>
      </c>
      <c r="B43" s="367">
        <v>935</v>
      </c>
      <c r="C43" s="368">
        <f t="shared" si="0"/>
        <v>42.780748663101605</v>
      </c>
      <c r="D43" s="369">
        <f t="shared" si="1"/>
        <v>4</v>
      </c>
      <c r="E43" s="369">
        <v>5</v>
      </c>
      <c r="F43" s="318">
        <v>14720</v>
      </c>
      <c r="G43" s="369" t="s">
        <v>359</v>
      </c>
      <c r="H43" s="369" t="s">
        <v>359</v>
      </c>
      <c r="I43" s="369"/>
      <c r="J43" s="369" t="s">
        <v>359</v>
      </c>
      <c r="K43" s="369" t="s">
        <v>359</v>
      </c>
      <c r="L43" s="369" t="s">
        <v>359</v>
      </c>
      <c r="M43" s="369" t="s">
        <v>359</v>
      </c>
      <c r="N43" s="369" t="s">
        <v>359</v>
      </c>
      <c r="O43" s="369">
        <v>1</v>
      </c>
      <c r="P43" s="369">
        <v>1</v>
      </c>
      <c r="Q43" s="369" t="s">
        <v>359</v>
      </c>
      <c r="R43" s="369" t="s">
        <v>359</v>
      </c>
      <c r="S43" s="369" t="s">
        <v>359</v>
      </c>
      <c r="T43" s="369">
        <v>2</v>
      </c>
      <c r="U43" s="370"/>
      <c r="V43" s="2"/>
    </row>
    <row r="44" spans="1:22" s="366" customFormat="1" ht="14.25" customHeight="1">
      <c r="A44" s="37" t="s">
        <v>57</v>
      </c>
      <c r="B44" s="367">
        <v>1389</v>
      </c>
      <c r="C44" s="368">
        <f t="shared" si="0"/>
        <v>64.794816414686821</v>
      </c>
      <c r="D44" s="369">
        <f t="shared" si="1"/>
        <v>9</v>
      </c>
      <c r="E44" s="369">
        <v>8</v>
      </c>
      <c r="F44" s="318">
        <v>66650</v>
      </c>
      <c r="G44" s="369">
        <v>1</v>
      </c>
      <c r="H44" s="369">
        <v>1</v>
      </c>
      <c r="I44" s="369"/>
      <c r="J44" s="369" t="s">
        <v>359</v>
      </c>
      <c r="K44" s="369" t="s">
        <v>359</v>
      </c>
      <c r="L44" s="369" t="s">
        <v>359</v>
      </c>
      <c r="M44" s="369">
        <v>3</v>
      </c>
      <c r="N44" s="369">
        <v>1</v>
      </c>
      <c r="O44" s="369" t="s">
        <v>359</v>
      </c>
      <c r="P44" s="369">
        <v>2</v>
      </c>
      <c r="Q44" s="371" t="s">
        <v>359</v>
      </c>
      <c r="R44" s="371" t="s">
        <v>359</v>
      </c>
      <c r="S44" s="371" t="s">
        <v>359</v>
      </c>
      <c r="T44" s="369">
        <v>1</v>
      </c>
      <c r="U44" s="370"/>
      <c r="V44" s="2"/>
    </row>
    <row r="45" spans="1:22" s="366" customFormat="1" ht="14.25" customHeight="1">
      <c r="A45" s="37" t="s">
        <v>58</v>
      </c>
      <c r="B45" s="367">
        <v>1554</v>
      </c>
      <c r="C45" s="368">
        <f t="shared" si="0"/>
        <v>19.305019305019304</v>
      </c>
      <c r="D45" s="369">
        <f t="shared" si="1"/>
        <v>3</v>
      </c>
      <c r="E45" s="369">
        <v>1</v>
      </c>
      <c r="F45" s="318">
        <v>33700</v>
      </c>
      <c r="G45" s="369" t="s">
        <v>359</v>
      </c>
      <c r="H45" s="369" t="s">
        <v>359</v>
      </c>
      <c r="I45" s="369" t="s">
        <v>359</v>
      </c>
      <c r="J45" s="369" t="s">
        <v>359</v>
      </c>
      <c r="K45" s="369" t="s">
        <v>359</v>
      </c>
      <c r="L45" s="369" t="s">
        <v>359</v>
      </c>
      <c r="M45" s="369" t="s">
        <v>359</v>
      </c>
      <c r="N45" s="369">
        <v>1</v>
      </c>
      <c r="O45" s="369">
        <v>1</v>
      </c>
      <c r="P45" s="369" t="s">
        <v>359</v>
      </c>
      <c r="Q45" s="369" t="s">
        <v>359</v>
      </c>
      <c r="R45" s="369" t="s">
        <v>359</v>
      </c>
      <c r="S45" s="369" t="s">
        <v>359</v>
      </c>
      <c r="T45" s="369">
        <v>1</v>
      </c>
      <c r="U45" s="370"/>
      <c r="V45" s="2"/>
    </row>
    <row r="46" spans="1:22" s="366" customFormat="1" ht="14.25" customHeight="1">
      <c r="A46" s="37" t="s">
        <v>59</v>
      </c>
      <c r="B46" s="367">
        <v>1513</v>
      </c>
      <c r="C46" s="368">
        <f t="shared" si="0"/>
        <v>39.656311962987445</v>
      </c>
      <c r="D46" s="369">
        <f t="shared" si="1"/>
        <v>6</v>
      </c>
      <c r="E46" s="373">
        <v>3</v>
      </c>
      <c r="F46" s="320">
        <v>11840</v>
      </c>
      <c r="G46" s="373">
        <v>1</v>
      </c>
      <c r="H46" s="369" t="s">
        <v>359</v>
      </c>
      <c r="I46" s="373"/>
      <c r="J46" s="369" t="s">
        <v>359</v>
      </c>
      <c r="K46" s="369" t="s">
        <v>359</v>
      </c>
      <c r="L46" s="373" t="s">
        <v>359</v>
      </c>
      <c r="M46" s="373">
        <v>2</v>
      </c>
      <c r="N46" s="373">
        <v>1</v>
      </c>
      <c r="O46" s="373">
        <v>1</v>
      </c>
      <c r="P46" s="373">
        <v>1</v>
      </c>
      <c r="Q46" s="373" t="s">
        <v>359</v>
      </c>
      <c r="R46" s="373" t="s">
        <v>359</v>
      </c>
      <c r="S46" s="373" t="s">
        <v>359</v>
      </c>
      <c r="T46" s="373" t="s">
        <v>359</v>
      </c>
      <c r="V46" s="2"/>
    </row>
    <row r="47" spans="1:22" s="366" customFormat="1" ht="14.25" customHeight="1">
      <c r="A47" s="37" t="s">
        <v>60</v>
      </c>
      <c r="B47" s="367">
        <v>1200</v>
      </c>
      <c r="C47" s="368">
        <f t="shared" si="0"/>
        <v>16.666666666666668</v>
      </c>
      <c r="D47" s="369">
        <f t="shared" si="1"/>
        <v>2</v>
      </c>
      <c r="E47" s="373">
        <v>2</v>
      </c>
      <c r="F47" s="320">
        <v>8300</v>
      </c>
      <c r="G47" s="373" t="s">
        <v>359</v>
      </c>
      <c r="H47" s="373" t="s">
        <v>359</v>
      </c>
      <c r="I47" s="373" t="s">
        <v>359</v>
      </c>
      <c r="J47" s="373" t="s">
        <v>359</v>
      </c>
      <c r="K47" s="373" t="s">
        <v>359</v>
      </c>
      <c r="L47" s="373" t="s">
        <v>359</v>
      </c>
      <c r="M47" s="373">
        <v>1</v>
      </c>
      <c r="N47" s="373" t="s">
        <v>359</v>
      </c>
      <c r="O47" s="373">
        <v>1</v>
      </c>
      <c r="P47" s="373" t="s">
        <v>359</v>
      </c>
      <c r="Q47" s="373" t="s">
        <v>359</v>
      </c>
      <c r="R47" s="373" t="s">
        <v>359</v>
      </c>
      <c r="S47" s="373" t="s">
        <v>359</v>
      </c>
      <c r="T47" s="373" t="s">
        <v>359</v>
      </c>
      <c r="V47" s="2"/>
    </row>
    <row r="48" spans="1:22" s="366" customFormat="1" ht="14.25" customHeight="1">
      <c r="A48" s="37" t="s">
        <v>61</v>
      </c>
      <c r="B48" s="367">
        <v>1442</v>
      </c>
      <c r="C48" s="368">
        <f t="shared" si="0"/>
        <v>48.543689320388346</v>
      </c>
      <c r="D48" s="369">
        <f t="shared" si="1"/>
        <v>7</v>
      </c>
      <c r="E48" s="373">
        <v>6</v>
      </c>
      <c r="F48" s="320">
        <v>6600</v>
      </c>
      <c r="G48" s="373" t="s">
        <v>359</v>
      </c>
      <c r="H48" s="369" t="s">
        <v>359</v>
      </c>
      <c r="I48" s="373"/>
      <c r="J48" s="369" t="s">
        <v>359</v>
      </c>
      <c r="K48" s="369" t="s">
        <v>359</v>
      </c>
      <c r="L48" s="373" t="s">
        <v>359</v>
      </c>
      <c r="M48" s="373">
        <v>2</v>
      </c>
      <c r="N48" s="373">
        <v>1</v>
      </c>
      <c r="O48" s="373">
        <v>1</v>
      </c>
      <c r="P48" s="373">
        <v>1</v>
      </c>
      <c r="Q48" s="371" t="s">
        <v>359</v>
      </c>
      <c r="R48" s="371" t="s">
        <v>359</v>
      </c>
      <c r="S48" s="371">
        <v>1</v>
      </c>
      <c r="T48" s="371">
        <v>1</v>
      </c>
      <c r="V48" s="2"/>
    </row>
    <row r="49" spans="1:22" s="366" customFormat="1" ht="14.25" customHeight="1">
      <c r="A49" s="37" t="s">
        <v>62</v>
      </c>
      <c r="B49" s="367">
        <v>1448</v>
      </c>
      <c r="C49" s="368">
        <f t="shared" si="0"/>
        <v>0</v>
      </c>
      <c r="D49" s="369">
        <f t="shared" si="1"/>
        <v>0</v>
      </c>
      <c r="E49" s="373">
        <v>0</v>
      </c>
      <c r="F49" s="320">
        <v>0</v>
      </c>
      <c r="G49" s="373" t="s">
        <v>359</v>
      </c>
      <c r="H49" s="369" t="s">
        <v>359</v>
      </c>
      <c r="I49" s="369" t="s">
        <v>359</v>
      </c>
      <c r="J49" s="369" t="s">
        <v>359</v>
      </c>
      <c r="K49" s="369" t="s">
        <v>359</v>
      </c>
      <c r="L49" s="369" t="s">
        <v>359</v>
      </c>
      <c r="M49" s="369" t="s">
        <v>359</v>
      </c>
      <c r="N49" s="369" t="s">
        <v>359</v>
      </c>
      <c r="O49" s="369" t="s">
        <v>359</v>
      </c>
      <c r="P49" s="369" t="s">
        <v>359</v>
      </c>
      <c r="Q49" s="369" t="s">
        <v>359</v>
      </c>
      <c r="R49" s="369" t="s">
        <v>359</v>
      </c>
      <c r="S49" s="369" t="s">
        <v>359</v>
      </c>
      <c r="T49" s="369" t="s">
        <v>359</v>
      </c>
      <c r="V49" s="2"/>
    </row>
    <row r="50" spans="1:22" s="366" customFormat="1" ht="14.25" customHeight="1">
      <c r="A50" s="37" t="s">
        <v>63</v>
      </c>
      <c r="B50" s="367">
        <v>3675</v>
      </c>
      <c r="C50" s="368">
        <f t="shared" si="0"/>
        <v>8.1632653061224492</v>
      </c>
      <c r="D50" s="369">
        <f t="shared" si="1"/>
        <v>3</v>
      </c>
      <c r="E50" s="373">
        <v>1</v>
      </c>
      <c r="F50" s="320">
        <v>3090</v>
      </c>
      <c r="G50" s="373">
        <v>1</v>
      </c>
      <c r="H50" s="369" t="s">
        <v>359</v>
      </c>
      <c r="I50" s="373"/>
      <c r="J50" s="369" t="s">
        <v>359</v>
      </c>
      <c r="K50" s="369" t="s">
        <v>359</v>
      </c>
      <c r="L50" s="369" t="s">
        <v>359</v>
      </c>
      <c r="M50" s="369" t="s">
        <v>359</v>
      </c>
      <c r="N50" s="373">
        <v>1</v>
      </c>
      <c r="O50" s="373">
        <v>1</v>
      </c>
      <c r="P50" s="373" t="s">
        <v>359</v>
      </c>
      <c r="Q50" s="373" t="s">
        <v>359</v>
      </c>
      <c r="R50" s="373" t="s">
        <v>359</v>
      </c>
      <c r="S50" s="373" t="s">
        <v>359</v>
      </c>
      <c r="T50" s="373" t="s">
        <v>359</v>
      </c>
      <c r="V50" s="2"/>
    </row>
    <row r="51" spans="1:22" s="366" customFormat="1" ht="14.25" customHeight="1">
      <c r="A51" s="37" t="s">
        <v>64</v>
      </c>
      <c r="B51" s="372">
        <v>9434</v>
      </c>
      <c r="C51" s="368">
        <f t="shared" si="0"/>
        <v>83.739665041339833</v>
      </c>
      <c r="D51" s="369">
        <f t="shared" si="1"/>
        <v>79</v>
      </c>
      <c r="E51" s="373">
        <v>66</v>
      </c>
      <c r="F51" s="320">
        <v>121309.7</v>
      </c>
      <c r="G51" s="373">
        <v>3</v>
      </c>
      <c r="H51" s="369" t="s">
        <v>359</v>
      </c>
      <c r="I51" s="369" t="s">
        <v>359</v>
      </c>
      <c r="J51" s="369" t="s">
        <v>359</v>
      </c>
      <c r="K51" s="369">
        <v>1</v>
      </c>
      <c r="L51" s="373">
        <v>4</v>
      </c>
      <c r="M51" s="373">
        <v>31</v>
      </c>
      <c r="N51" s="373">
        <v>18</v>
      </c>
      <c r="O51" s="373">
        <v>2</v>
      </c>
      <c r="P51" s="373">
        <v>8</v>
      </c>
      <c r="Q51" s="369" t="s">
        <v>359</v>
      </c>
      <c r="R51" s="371" t="s">
        <v>359</v>
      </c>
      <c r="S51" s="373">
        <v>4</v>
      </c>
      <c r="T51" s="369">
        <v>8</v>
      </c>
      <c r="V51" s="2"/>
    </row>
    <row r="52" spans="1:22" s="366" customFormat="1" ht="14.25" customHeight="1">
      <c r="A52" s="37" t="s">
        <v>65</v>
      </c>
      <c r="B52" s="372">
        <v>1827</v>
      </c>
      <c r="C52" s="368">
        <f t="shared" si="0"/>
        <v>32.840722495894909</v>
      </c>
      <c r="D52" s="369">
        <f t="shared" si="1"/>
        <v>6</v>
      </c>
      <c r="E52" s="373">
        <v>4</v>
      </c>
      <c r="F52" s="320">
        <v>7500</v>
      </c>
      <c r="G52" s="373">
        <v>1</v>
      </c>
      <c r="H52" s="373" t="s">
        <v>359</v>
      </c>
      <c r="I52" s="373" t="s">
        <v>359</v>
      </c>
      <c r="J52" s="373" t="s">
        <v>359</v>
      </c>
      <c r="K52" s="373" t="s">
        <v>359</v>
      </c>
      <c r="L52" s="373">
        <v>1</v>
      </c>
      <c r="M52" s="373">
        <v>2</v>
      </c>
      <c r="N52" s="373">
        <v>2</v>
      </c>
      <c r="O52" s="373" t="s">
        <v>359</v>
      </c>
      <c r="P52" s="373" t="s">
        <v>359</v>
      </c>
      <c r="Q52" s="373" t="s">
        <v>359</v>
      </c>
      <c r="R52" s="373" t="s">
        <v>359</v>
      </c>
      <c r="S52" s="373" t="s">
        <v>359</v>
      </c>
      <c r="T52" s="373" t="s">
        <v>359</v>
      </c>
      <c r="V52" s="2"/>
    </row>
    <row r="53" spans="1:22" s="366" customFormat="1" ht="14.25" customHeight="1">
      <c r="A53" s="37" t="s">
        <v>218</v>
      </c>
      <c r="B53" s="374" t="s">
        <v>359</v>
      </c>
      <c r="C53" s="375" t="s">
        <v>359</v>
      </c>
      <c r="D53" s="376">
        <f t="shared" si="1"/>
        <v>0</v>
      </c>
      <c r="E53" s="377">
        <v>4</v>
      </c>
      <c r="F53" s="327" t="s">
        <v>359</v>
      </c>
      <c r="G53" s="377" t="s">
        <v>359</v>
      </c>
      <c r="H53" s="376" t="s">
        <v>359</v>
      </c>
      <c r="I53" s="376" t="s">
        <v>359</v>
      </c>
      <c r="J53" s="376" t="s">
        <v>359</v>
      </c>
      <c r="K53" s="376" t="s">
        <v>359</v>
      </c>
      <c r="L53" s="376" t="s">
        <v>359</v>
      </c>
      <c r="M53" s="376" t="s">
        <v>359</v>
      </c>
      <c r="N53" s="376" t="s">
        <v>359</v>
      </c>
      <c r="O53" s="369" t="s">
        <v>359</v>
      </c>
      <c r="P53" s="369" t="s">
        <v>359</v>
      </c>
      <c r="Q53" s="369" t="s">
        <v>359</v>
      </c>
      <c r="R53" s="369" t="s">
        <v>359</v>
      </c>
      <c r="S53" s="369" t="s">
        <v>359</v>
      </c>
      <c r="T53" s="369" t="s">
        <v>359</v>
      </c>
    </row>
    <row r="54" spans="1:22" s="366" customFormat="1" ht="17.25" customHeight="1">
      <c r="A54" s="378" t="s">
        <v>144</v>
      </c>
      <c r="B54" s="379">
        <f>SUM(B38:B52)</f>
        <v>29327</v>
      </c>
      <c r="C54" s="375">
        <f>D54/B54*10000</f>
        <v>53.193303099532848</v>
      </c>
      <c r="D54" s="376">
        <f>SUM(D38:D52)</f>
        <v>156</v>
      </c>
      <c r="E54" s="377">
        <f>SUM(E38:E53)</f>
        <v>122</v>
      </c>
      <c r="F54" s="380">
        <f>SUM(F38:F53)</f>
        <v>394983.5</v>
      </c>
      <c r="G54" s="377">
        <f>SUM(G38:G52)</f>
        <v>8</v>
      </c>
      <c r="H54" s="377">
        <f>SUM(H38:H52)</f>
        <v>1</v>
      </c>
      <c r="I54" s="377">
        <f t="shared" ref="I54:T54" si="2">SUM(I38:I52)</f>
        <v>0</v>
      </c>
      <c r="J54" s="377">
        <f t="shared" si="2"/>
        <v>0</v>
      </c>
      <c r="K54" s="377">
        <f t="shared" si="2"/>
        <v>1</v>
      </c>
      <c r="L54" s="377">
        <f t="shared" si="2"/>
        <v>7</v>
      </c>
      <c r="M54" s="377">
        <f t="shared" si="2"/>
        <v>47</v>
      </c>
      <c r="N54" s="377">
        <f t="shared" si="2"/>
        <v>32</v>
      </c>
      <c r="O54" s="381">
        <f t="shared" si="2"/>
        <v>21</v>
      </c>
      <c r="P54" s="381">
        <f t="shared" si="2"/>
        <v>19</v>
      </c>
      <c r="Q54" s="381">
        <f t="shared" si="2"/>
        <v>0</v>
      </c>
      <c r="R54" s="381">
        <f t="shared" si="2"/>
        <v>0</v>
      </c>
      <c r="S54" s="381">
        <f t="shared" si="2"/>
        <v>7</v>
      </c>
      <c r="T54" s="381">
        <f t="shared" si="2"/>
        <v>13</v>
      </c>
    </row>
  </sheetData>
  <mergeCells count="19">
    <mergeCell ref="A34:T34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R36:R37"/>
    <mergeCell ref="S36:S37"/>
    <mergeCell ref="T36:T37"/>
    <mergeCell ref="L36:L37"/>
    <mergeCell ref="M36:M37"/>
    <mergeCell ref="N36:N37"/>
    <mergeCell ref="O36:O37"/>
    <mergeCell ref="P36:P37"/>
    <mergeCell ref="Q36:Q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J8" sqref="J8"/>
    </sheetView>
  </sheetViews>
  <sheetFormatPr defaultRowHeight="12.75"/>
  <cols>
    <col min="1" max="1" width="16.42578125" style="34" customWidth="1"/>
    <col min="2" max="2" width="12.140625" style="35" customWidth="1"/>
    <col min="3" max="3" width="14.42578125" style="35" customWidth="1"/>
    <col min="4" max="5" width="12.42578125" style="35" customWidth="1"/>
    <col min="6" max="7" width="12" style="35" customWidth="1"/>
    <col min="8" max="256" width="9.140625" style="34"/>
    <col min="257" max="257" width="16.42578125" style="34" customWidth="1"/>
    <col min="258" max="258" width="12.140625" style="34" customWidth="1"/>
    <col min="259" max="259" width="14.42578125" style="34" customWidth="1"/>
    <col min="260" max="261" width="12.42578125" style="34" customWidth="1"/>
    <col min="262" max="263" width="12" style="34" customWidth="1"/>
    <col min="264" max="512" width="9.140625" style="34"/>
    <col min="513" max="513" width="16.42578125" style="34" customWidth="1"/>
    <col min="514" max="514" width="12.140625" style="34" customWidth="1"/>
    <col min="515" max="515" width="14.42578125" style="34" customWidth="1"/>
    <col min="516" max="517" width="12.42578125" style="34" customWidth="1"/>
    <col min="518" max="519" width="12" style="34" customWidth="1"/>
    <col min="520" max="768" width="9.140625" style="34"/>
    <col min="769" max="769" width="16.42578125" style="34" customWidth="1"/>
    <col min="770" max="770" width="12.140625" style="34" customWidth="1"/>
    <col min="771" max="771" width="14.42578125" style="34" customWidth="1"/>
    <col min="772" max="773" width="12.42578125" style="34" customWidth="1"/>
    <col min="774" max="775" width="12" style="34" customWidth="1"/>
    <col min="776" max="1024" width="9.140625" style="34"/>
    <col min="1025" max="1025" width="16.42578125" style="34" customWidth="1"/>
    <col min="1026" max="1026" width="12.140625" style="34" customWidth="1"/>
    <col min="1027" max="1027" width="14.42578125" style="34" customWidth="1"/>
    <col min="1028" max="1029" width="12.42578125" style="34" customWidth="1"/>
    <col min="1030" max="1031" width="12" style="34" customWidth="1"/>
    <col min="1032" max="1280" width="9.140625" style="34"/>
    <col min="1281" max="1281" width="16.42578125" style="34" customWidth="1"/>
    <col min="1282" max="1282" width="12.140625" style="34" customWidth="1"/>
    <col min="1283" max="1283" width="14.42578125" style="34" customWidth="1"/>
    <col min="1284" max="1285" width="12.42578125" style="34" customWidth="1"/>
    <col min="1286" max="1287" width="12" style="34" customWidth="1"/>
    <col min="1288" max="1536" width="9.140625" style="34"/>
    <col min="1537" max="1537" width="16.42578125" style="34" customWidth="1"/>
    <col min="1538" max="1538" width="12.140625" style="34" customWidth="1"/>
    <col min="1539" max="1539" width="14.42578125" style="34" customWidth="1"/>
    <col min="1540" max="1541" width="12.42578125" style="34" customWidth="1"/>
    <col min="1542" max="1543" width="12" style="34" customWidth="1"/>
    <col min="1544" max="1792" width="9.140625" style="34"/>
    <col min="1793" max="1793" width="16.42578125" style="34" customWidth="1"/>
    <col min="1794" max="1794" width="12.140625" style="34" customWidth="1"/>
    <col min="1795" max="1795" width="14.42578125" style="34" customWidth="1"/>
    <col min="1796" max="1797" width="12.42578125" style="34" customWidth="1"/>
    <col min="1798" max="1799" width="12" style="34" customWidth="1"/>
    <col min="1800" max="2048" width="9.140625" style="34"/>
    <col min="2049" max="2049" width="16.42578125" style="34" customWidth="1"/>
    <col min="2050" max="2050" width="12.140625" style="34" customWidth="1"/>
    <col min="2051" max="2051" width="14.42578125" style="34" customWidth="1"/>
    <col min="2052" max="2053" width="12.42578125" style="34" customWidth="1"/>
    <col min="2054" max="2055" width="12" style="34" customWidth="1"/>
    <col min="2056" max="2304" width="9.140625" style="34"/>
    <col min="2305" max="2305" width="16.42578125" style="34" customWidth="1"/>
    <col min="2306" max="2306" width="12.140625" style="34" customWidth="1"/>
    <col min="2307" max="2307" width="14.42578125" style="34" customWidth="1"/>
    <col min="2308" max="2309" width="12.42578125" style="34" customWidth="1"/>
    <col min="2310" max="2311" width="12" style="34" customWidth="1"/>
    <col min="2312" max="2560" width="9.140625" style="34"/>
    <col min="2561" max="2561" width="16.42578125" style="34" customWidth="1"/>
    <col min="2562" max="2562" width="12.140625" style="34" customWidth="1"/>
    <col min="2563" max="2563" width="14.42578125" style="34" customWidth="1"/>
    <col min="2564" max="2565" width="12.42578125" style="34" customWidth="1"/>
    <col min="2566" max="2567" width="12" style="34" customWidth="1"/>
    <col min="2568" max="2816" width="9.140625" style="34"/>
    <col min="2817" max="2817" width="16.42578125" style="34" customWidth="1"/>
    <col min="2818" max="2818" width="12.140625" style="34" customWidth="1"/>
    <col min="2819" max="2819" width="14.42578125" style="34" customWidth="1"/>
    <col min="2820" max="2821" width="12.42578125" style="34" customWidth="1"/>
    <col min="2822" max="2823" width="12" style="34" customWidth="1"/>
    <col min="2824" max="3072" width="9.140625" style="34"/>
    <col min="3073" max="3073" width="16.42578125" style="34" customWidth="1"/>
    <col min="3074" max="3074" width="12.140625" style="34" customWidth="1"/>
    <col min="3075" max="3075" width="14.42578125" style="34" customWidth="1"/>
    <col min="3076" max="3077" width="12.42578125" style="34" customWidth="1"/>
    <col min="3078" max="3079" width="12" style="34" customWidth="1"/>
    <col min="3080" max="3328" width="9.140625" style="34"/>
    <col min="3329" max="3329" width="16.42578125" style="34" customWidth="1"/>
    <col min="3330" max="3330" width="12.140625" style="34" customWidth="1"/>
    <col min="3331" max="3331" width="14.42578125" style="34" customWidth="1"/>
    <col min="3332" max="3333" width="12.42578125" style="34" customWidth="1"/>
    <col min="3334" max="3335" width="12" style="34" customWidth="1"/>
    <col min="3336" max="3584" width="9.140625" style="34"/>
    <col min="3585" max="3585" width="16.42578125" style="34" customWidth="1"/>
    <col min="3586" max="3586" width="12.140625" style="34" customWidth="1"/>
    <col min="3587" max="3587" width="14.42578125" style="34" customWidth="1"/>
    <col min="3588" max="3589" width="12.42578125" style="34" customWidth="1"/>
    <col min="3590" max="3591" width="12" style="34" customWidth="1"/>
    <col min="3592" max="3840" width="9.140625" style="34"/>
    <col min="3841" max="3841" width="16.42578125" style="34" customWidth="1"/>
    <col min="3842" max="3842" width="12.140625" style="34" customWidth="1"/>
    <col min="3843" max="3843" width="14.42578125" style="34" customWidth="1"/>
    <col min="3844" max="3845" width="12.42578125" style="34" customWidth="1"/>
    <col min="3846" max="3847" width="12" style="34" customWidth="1"/>
    <col min="3848" max="4096" width="9.140625" style="34"/>
    <col min="4097" max="4097" width="16.42578125" style="34" customWidth="1"/>
    <col min="4098" max="4098" width="12.140625" style="34" customWidth="1"/>
    <col min="4099" max="4099" width="14.42578125" style="34" customWidth="1"/>
    <col min="4100" max="4101" width="12.42578125" style="34" customWidth="1"/>
    <col min="4102" max="4103" width="12" style="34" customWidth="1"/>
    <col min="4104" max="4352" width="9.140625" style="34"/>
    <col min="4353" max="4353" width="16.42578125" style="34" customWidth="1"/>
    <col min="4354" max="4354" width="12.140625" style="34" customWidth="1"/>
    <col min="4355" max="4355" width="14.42578125" style="34" customWidth="1"/>
    <col min="4356" max="4357" width="12.42578125" style="34" customWidth="1"/>
    <col min="4358" max="4359" width="12" style="34" customWidth="1"/>
    <col min="4360" max="4608" width="9.140625" style="34"/>
    <col min="4609" max="4609" width="16.42578125" style="34" customWidth="1"/>
    <col min="4610" max="4610" width="12.140625" style="34" customWidth="1"/>
    <col min="4611" max="4611" width="14.42578125" style="34" customWidth="1"/>
    <col min="4612" max="4613" width="12.42578125" style="34" customWidth="1"/>
    <col min="4614" max="4615" width="12" style="34" customWidth="1"/>
    <col min="4616" max="4864" width="9.140625" style="34"/>
    <col min="4865" max="4865" width="16.42578125" style="34" customWidth="1"/>
    <col min="4866" max="4866" width="12.140625" style="34" customWidth="1"/>
    <col min="4867" max="4867" width="14.42578125" style="34" customWidth="1"/>
    <col min="4868" max="4869" width="12.42578125" style="34" customWidth="1"/>
    <col min="4870" max="4871" width="12" style="34" customWidth="1"/>
    <col min="4872" max="5120" width="9.140625" style="34"/>
    <col min="5121" max="5121" width="16.42578125" style="34" customWidth="1"/>
    <col min="5122" max="5122" width="12.140625" style="34" customWidth="1"/>
    <col min="5123" max="5123" width="14.42578125" style="34" customWidth="1"/>
    <col min="5124" max="5125" width="12.42578125" style="34" customWidth="1"/>
    <col min="5126" max="5127" width="12" style="34" customWidth="1"/>
    <col min="5128" max="5376" width="9.140625" style="34"/>
    <col min="5377" max="5377" width="16.42578125" style="34" customWidth="1"/>
    <col min="5378" max="5378" width="12.140625" style="34" customWidth="1"/>
    <col min="5379" max="5379" width="14.42578125" style="34" customWidth="1"/>
    <col min="5380" max="5381" width="12.42578125" style="34" customWidth="1"/>
    <col min="5382" max="5383" width="12" style="34" customWidth="1"/>
    <col min="5384" max="5632" width="9.140625" style="34"/>
    <col min="5633" max="5633" width="16.42578125" style="34" customWidth="1"/>
    <col min="5634" max="5634" width="12.140625" style="34" customWidth="1"/>
    <col min="5635" max="5635" width="14.42578125" style="34" customWidth="1"/>
    <col min="5636" max="5637" width="12.42578125" style="34" customWidth="1"/>
    <col min="5638" max="5639" width="12" style="34" customWidth="1"/>
    <col min="5640" max="5888" width="9.140625" style="34"/>
    <col min="5889" max="5889" width="16.42578125" style="34" customWidth="1"/>
    <col min="5890" max="5890" width="12.140625" style="34" customWidth="1"/>
    <col min="5891" max="5891" width="14.42578125" style="34" customWidth="1"/>
    <col min="5892" max="5893" width="12.42578125" style="34" customWidth="1"/>
    <col min="5894" max="5895" width="12" style="34" customWidth="1"/>
    <col min="5896" max="6144" width="9.140625" style="34"/>
    <col min="6145" max="6145" width="16.42578125" style="34" customWidth="1"/>
    <col min="6146" max="6146" width="12.140625" style="34" customWidth="1"/>
    <col min="6147" max="6147" width="14.42578125" style="34" customWidth="1"/>
    <col min="6148" max="6149" width="12.42578125" style="34" customWidth="1"/>
    <col min="6150" max="6151" width="12" style="34" customWidth="1"/>
    <col min="6152" max="6400" width="9.140625" style="34"/>
    <col min="6401" max="6401" width="16.42578125" style="34" customWidth="1"/>
    <col min="6402" max="6402" width="12.140625" style="34" customWidth="1"/>
    <col min="6403" max="6403" width="14.42578125" style="34" customWidth="1"/>
    <col min="6404" max="6405" width="12.42578125" style="34" customWidth="1"/>
    <col min="6406" max="6407" width="12" style="34" customWidth="1"/>
    <col min="6408" max="6656" width="9.140625" style="34"/>
    <col min="6657" max="6657" width="16.42578125" style="34" customWidth="1"/>
    <col min="6658" max="6658" width="12.140625" style="34" customWidth="1"/>
    <col min="6659" max="6659" width="14.42578125" style="34" customWidth="1"/>
    <col min="6660" max="6661" width="12.42578125" style="34" customWidth="1"/>
    <col min="6662" max="6663" width="12" style="34" customWidth="1"/>
    <col min="6664" max="6912" width="9.140625" style="34"/>
    <col min="6913" max="6913" width="16.42578125" style="34" customWidth="1"/>
    <col min="6914" max="6914" width="12.140625" style="34" customWidth="1"/>
    <col min="6915" max="6915" width="14.42578125" style="34" customWidth="1"/>
    <col min="6916" max="6917" width="12.42578125" style="34" customWidth="1"/>
    <col min="6918" max="6919" width="12" style="34" customWidth="1"/>
    <col min="6920" max="7168" width="9.140625" style="34"/>
    <col min="7169" max="7169" width="16.42578125" style="34" customWidth="1"/>
    <col min="7170" max="7170" width="12.140625" style="34" customWidth="1"/>
    <col min="7171" max="7171" width="14.42578125" style="34" customWidth="1"/>
    <col min="7172" max="7173" width="12.42578125" style="34" customWidth="1"/>
    <col min="7174" max="7175" width="12" style="34" customWidth="1"/>
    <col min="7176" max="7424" width="9.140625" style="34"/>
    <col min="7425" max="7425" width="16.42578125" style="34" customWidth="1"/>
    <col min="7426" max="7426" width="12.140625" style="34" customWidth="1"/>
    <col min="7427" max="7427" width="14.42578125" style="34" customWidth="1"/>
    <col min="7428" max="7429" width="12.42578125" style="34" customWidth="1"/>
    <col min="7430" max="7431" width="12" style="34" customWidth="1"/>
    <col min="7432" max="7680" width="9.140625" style="34"/>
    <col min="7681" max="7681" width="16.42578125" style="34" customWidth="1"/>
    <col min="7682" max="7682" width="12.140625" style="34" customWidth="1"/>
    <col min="7683" max="7683" width="14.42578125" style="34" customWidth="1"/>
    <col min="7684" max="7685" width="12.42578125" style="34" customWidth="1"/>
    <col min="7686" max="7687" width="12" style="34" customWidth="1"/>
    <col min="7688" max="7936" width="9.140625" style="34"/>
    <col min="7937" max="7937" width="16.42578125" style="34" customWidth="1"/>
    <col min="7938" max="7938" width="12.140625" style="34" customWidth="1"/>
    <col min="7939" max="7939" width="14.42578125" style="34" customWidth="1"/>
    <col min="7940" max="7941" width="12.42578125" style="34" customWidth="1"/>
    <col min="7942" max="7943" width="12" style="34" customWidth="1"/>
    <col min="7944" max="8192" width="9.140625" style="34"/>
    <col min="8193" max="8193" width="16.42578125" style="34" customWidth="1"/>
    <col min="8194" max="8194" width="12.140625" style="34" customWidth="1"/>
    <col min="8195" max="8195" width="14.42578125" style="34" customWidth="1"/>
    <col min="8196" max="8197" width="12.42578125" style="34" customWidth="1"/>
    <col min="8198" max="8199" width="12" style="34" customWidth="1"/>
    <col min="8200" max="8448" width="9.140625" style="34"/>
    <col min="8449" max="8449" width="16.42578125" style="34" customWidth="1"/>
    <col min="8450" max="8450" width="12.140625" style="34" customWidth="1"/>
    <col min="8451" max="8451" width="14.42578125" style="34" customWidth="1"/>
    <col min="8452" max="8453" width="12.42578125" style="34" customWidth="1"/>
    <col min="8454" max="8455" width="12" style="34" customWidth="1"/>
    <col min="8456" max="8704" width="9.140625" style="34"/>
    <col min="8705" max="8705" width="16.42578125" style="34" customWidth="1"/>
    <col min="8706" max="8706" width="12.140625" style="34" customWidth="1"/>
    <col min="8707" max="8707" width="14.42578125" style="34" customWidth="1"/>
    <col min="8708" max="8709" width="12.42578125" style="34" customWidth="1"/>
    <col min="8710" max="8711" width="12" style="34" customWidth="1"/>
    <col min="8712" max="8960" width="9.140625" style="34"/>
    <col min="8961" max="8961" width="16.42578125" style="34" customWidth="1"/>
    <col min="8962" max="8962" width="12.140625" style="34" customWidth="1"/>
    <col min="8963" max="8963" width="14.42578125" style="34" customWidth="1"/>
    <col min="8964" max="8965" width="12.42578125" style="34" customWidth="1"/>
    <col min="8966" max="8967" width="12" style="34" customWidth="1"/>
    <col min="8968" max="9216" width="9.140625" style="34"/>
    <col min="9217" max="9217" width="16.42578125" style="34" customWidth="1"/>
    <col min="9218" max="9218" width="12.140625" style="34" customWidth="1"/>
    <col min="9219" max="9219" width="14.42578125" style="34" customWidth="1"/>
    <col min="9220" max="9221" width="12.42578125" style="34" customWidth="1"/>
    <col min="9222" max="9223" width="12" style="34" customWidth="1"/>
    <col min="9224" max="9472" width="9.140625" style="34"/>
    <col min="9473" max="9473" width="16.42578125" style="34" customWidth="1"/>
    <col min="9474" max="9474" width="12.140625" style="34" customWidth="1"/>
    <col min="9475" max="9475" width="14.42578125" style="34" customWidth="1"/>
    <col min="9476" max="9477" width="12.42578125" style="34" customWidth="1"/>
    <col min="9478" max="9479" width="12" style="34" customWidth="1"/>
    <col min="9480" max="9728" width="9.140625" style="34"/>
    <col min="9729" max="9729" width="16.42578125" style="34" customWidth="1"/>
    <col min="9730" max="9730" width="12.140625" style="34" customWidth="1"/>
    <col min="9731" max="9731" width="14.42578125" style="34" customWidth="1"/>
    <col min="9732" max="9733" width="12.42578125" style="34" customWidth="1"/>
    <col min="9734" max="9735" width="12" style="34" customWidth="1"/>
    <col min="9736" max="9984" width="9.140625" style="34"/>
    <col min="9985" max="9985" width="16.42578125" style="34" customWidth="1"/>
    <col min="9986" max="9986" width="12.140625" style="34" customWidth="1"/>
    <col min="9987" max="9987" width="14.42578125" style="34" customWidth="1"/>
    <col min="9988" max="9989" width="12.42578125" style="34" customWidth="1"/>
    <col min="9990" max="9991" width="12" style="34" customWidth="1"/>
    <col min="9992" max="10240" width="9.140625" style="34"/>
    <col min="10241" max="10241" width="16.42578125" style="34" customWidth="1"/>
    <col min="10242" max="10242" width="12.140625" style="34" customWidth="1"/>
    <col min="10243" max="10243" width="14.42578125" style="34" customWidth="1"/>
    <col min="10244" max="10245" width="12.42578125" style="34" customWidth="1"/>
    <col min="10246" max="10247" width="12" style="34" customWidth="1"/>
    <col min="10248" max="10496" width="9.140625" style="34"/>
    <col min="10497" max="10497" width="16.42578125" style="34" customWidth="1"/>
    <col min="10498" max="10498" width="12.140625" style="34" customWidth="1"/>
    <col min="10499" max="10499" width="14.42578125" style="34" customWidth="1"/>
    <col min="10500" max="10501" width="12.42578125" style="34" customWidth="1"/>
    <col min="10502" max="10503" width="12" style="34" customWidth="1"/>
    <col min="10504" max="10752" width="9.140625" style="34"/>
    <col min="10753" max="10753" width="16.42578125" style="34" customWidth="1"/>
    <col min="10754" max="10754" width="12.140625" style="34" customWidth="1"/>
    <col min="10755" max="10755" width="14.42578125" style="34" customWidth="1"/>
    <col min="10756" max="10757" width="12.42578125" style="34" customWidth="1"/>
    <col min="10758" max="10759" width="12" style="34" customWidth="1"/>
    <col min="10760" max="11008" width="9.140625" style="34"/>
    <col min="11009" max="11009" width="16.42578125" style="34" customWidth="1"/>
    <col min="11010" max="11010" width="12.140625" style="34" customWidth="1"/>
    <col min="11011" max="11011" width="14.42578125" style="34" customWidth="1"/>
    <col min="11012" max="11013" width="12.42578125" style="34" customWidth="1"/>
    <col min="11014" max="11015" width="12" style="34" customWidth="1"/>
    <col min="11016" max="11264" width="9.140625" style="34"/>
    <col min="11265" max="11265" width="16.42578125" style="34" customWidth="1"/>
    <col min="11266" max="11266" width="12.140625" style="34" customWidth="1"/>
    <col min="11267" max="11267" width="14.42578125" style="34" customWidth="1"/>
    <col min="11268" max="11269" width="12.42578125" style="34" customWidth="1"/>
    <col min="11270" max="11271" width="12" style="34" customWidth="1"/>
    <col min="11272" max="11520" width="9.140625" style="34"/>
    <col min="11521" max="11521" width="16.42578125" style="34" customWidth="1"/>
    <col min="11522" max="11522" width="12.140625" style="34" customWidth="1"/>
    <col min="11523" max="11523" width="14.42578125" style="34" customWidth="1"/>
    <col min="11524" max="11525" width="12.42578125" style="34" customWidth="1"/>
    <col min="11526" max="11527" width="12" style="34" customWidth="1"/>
    <col min="11528" max="11776" width="9.140625" style="34"/>
    <col min="11777" max="11777" width="16.42578125" style="34" customWidth="1"/>
    <col min="11778" max="11778" width="12.140625" style="34" customWidth="1"/>
    <col min="11779" max="11779" width="14.42578125" style="34" customWidth="1"/>
    <col min="11780" max="11781" width="12.42578125" style="34" customWidth="1"/>
    <col min="11782" max="11783" width="12" style="34" customWidth="1"/>
    <col min="11784" max="12032" width="9.140625" style="34"/>
    <col min="12033" max="12033" width="16.42578125" style="34" customWidth="1"/>
    <col min="12034" max="12034" width="12.140625" style="34" customWidth="1"/>
    <col min="12035" max="12035" width="14.42578125" style="34" customWidth="1"/>
    <col min="12036" max="12037" width="12.42578125" style="34" customWidth="1"/>
    <col min="12038" max="12039" width="12" style="34" customWidth="1"/>
    <col min="12040" max="12288" width="9.140625" style="34"/>
    <col min="12289" max="12289" width="16.42578125" style="34" customWidth="1"/>
    <col min="12290" max="12290" width="12.140625" style="34" customWidth="1"/>
    <col min="12291" max="12291" width="14.42578125" style="34" customWidth="1"/>
    <col min="12292" max="12293" width="12.42578125" style="34" customWidth="1"/>
    <col min="12294" max="12295" width="12" style="34" customWidth="1"/>
    <col min="12296" max="12544" width="9.140625" style="34"/>
    <col min="12545" max="12545" width="16.42578125" style="34" customWidth="1"/>
    <col min="12546" max="12546" width="12.140625" style="34" customWidth="1"/>
    <col min="12547" max="12547" width="14.42578125" style="34" customWidth="1"/>
    <col min="12548" max="12549" width="12.42578125" style="34" customWidth="1"/>
    <col min="12550" max="12551" width="12" style="34" customWidth="1"/>
    <col min="12552" max="12800" width="9.140625" style="34"/>
    <col min="12801" max="12801" width="16.42578125" style="34" customWidth="1"/>
    <col min="12802" max="12802" width="12.140625" style="34" customWidth="1"/>
    <col min="12803" max="12803" width="14.42578125" style="34" customWidth="1"/>
    <col min="12804" max="12805" width="12.42578125" style="34" customWidth="1"/>
    <col min="12806" max="12807" width="12" style="34" customWidth="1"/>
    <col min="12808" max="13056" width="9.140625" style="34"/>
    <col min="13057" max="13057" width="16.42578125" style="34" customWidth="1"/>
    <col min="13058" max="13058" width="12.140625" style="34" customWidth="1"/>
    <col min="13059" max="13059" width="14.42578125" style="34" customWidth="1"/>
    <col min="13060" max="13061" width="12.42578125" style="34" customWidth="1"/>
    <col min="13062" max="13063" width="12" style="34" customWidth="1"/>
    <col min="13064" max="13312" width="9.140625" style="34"/>
    <col min="13313" max="13313" width="16.42578125" style="34" customWidth="1"/>
    <col min="13314" max="13314" width="12.140625" style="34" customWidth="1"/>
    <col min="13315" max="13315" width="14.42578125" style="34" customWidth="1"/>
    <col min="13316" max="13317" width="12.42578125" style="34" customWidth="1"/>
    <col min="13318" max="13319" width="12" style="34" customWidth="1"/>
    <col min="13320" max="13568" width="9.140625" style="34"/>
    <col min="13569" max="13569" width="16.42578125" style="34" customWidth="1"/>
    <col min="13570" max="13570" width="12.140625" style="34" customWidth="1"/>
    <col min="13571" max="13571" width="14.42578125" style="34" customWidth="1"/>
    <col min="13572" max="13573" width="12.42578125" style="34" customWidth="1"/>
    <col min="13574" max="13575" width="12" style="34" customWidth="1"/>
    <col min="13576" max="13824" width="9.140625" style="34"/>
    <col min="13825" max="13825" width="16.42578125" style="34" customWidth="1"/>
    <col min="13826" max="13826" width="12.140625" style="34" customWidth="1"/>
    <col min="13827" max="13827" width="14.42578125" style="34" customWidth="1"/>
    <col min="13828" max="13829" width="12.42578125" style="34" customWidth="1"/>
    <col min="13830" max="13831" width="12" style="34" customWidth="1"/>
    <col min="13832" max="14080" width="9.140625" style="34"/>
    <col min="14081" max="14081" width="16.42578125" style="34" customWidth="1"/>
    <col min="14082" max="14082" width="12.140625" style="34" customWidth="1"/>
    <col min="14083" max="14083" width="14.42578125" style="34" customWidth="1"/>
    <col min="14084" max="14085" width="12.42578125" style="34" customWidth="1"/>
    <col min="14086" max="14087" width="12" style="34" customWidth="1"/>
    <col min="14088" max="14336" width="9.140625" style="34"/>
    <col min="14337" max="14337" width="16.42578125" style="34" customWidth="1"/>
    <col min="14338" max="14338" width="12.140625" style="34" customWidth="1"/>
    <col min="14339" max="14339" width="14.42578125" style="34" customWidth="1"/>
    <col min="14340" max="14341" width="12.42578125" style="34" customWidth="1"/>
    <col min="14342" max="14343" width="12" style="34" customWidth="1"/>
    <col min="14344" max="14592" width="9.140625" style="34"/>
    <col min="14593" max="14593" width="16.42578125" style="34" customWidth="1"/>
    <col min="14594" max="14594" width="12.140625" style="34" customWidth="1"/>
    <col min="14595" max="14595" width="14.42578125" style="34" customWidth="1"/>
    <col min="14596" max="14597" width="12.42578125" style="34" customWidth="1"/>
    <col min="14598" max="14599" width="12" style="34" customWidth="1"/>
    <col min="14600" max="14848" width="9.140625" style="34"/>
    <col min="14849" max="14849" width="16.42578125" style="34" customWidth="1"/>
    <col min="14850" max="14850" width="12.140625" style="34" customWidth="1"/>
    <col min="14851" max="14851" width="14.42578125" style="34" customWidth="1"/>
    <col min="14852" max="14853" width="12.42578125" style="34" customWidth="1"/>
    <col min="14854" max="14855" width="12" style="34" customWidth="1"/>
    <col min="14856" max="15104" width="9.140625" style="34"/>
    <col min="15105" max="15105" width="16.42578125" style="34" customWidth="1"/>
    <col min="15106" max="15106" width="12.140625" style="34" customWidth="1"/>
    <col min="15107" max="15107" width="14.42578125" style="34" customWidth="1"/>
    <col min="15108" max="15109" width="12.42578125" style="34" customWidth="1"/>
    <col min="15110" max="15111" width="12" style="34" customWidth="1"/>
    <col min="15112" max="15360" width="9.140625" style="34"/>
    <col min="15361" max="15361" width="16.42578125" style="34" customWidth="1"/>
    <col min="15362" max="15362" width="12.140625" style="34" customWidth="1"/>
    <col min="15363" max="15363" width="14.42578125" style="34" customWidth="1"/>
    <col min="15364" max="15365" width="12.42578125" style="34" customWidth="1"/>
    <col min="15366" max="15367" width="12" style="34" customWidth="1"/>
    <col min="15368" max="15616" width="9.140625" style="34"/>
    <col min="15617" max="15617" width="16.42578125" style="34" customWidth="1"/>
    <col min="15618" max="15618" width="12.140625" style="34" customWidth="1"/>
    <col min="15619" max="15619" width="14.42578125" style="34" customWidth="1"/>
    <col min="15620" max="15621" width="12.42578125" style="34" customWidth="1"/>
    <col min="15622" max="15623" width="12" style="34" customWidth="1"/>
    <col min="15624" max="15872" width="9.140625" style="34"/>
    <col min="15873" max="15873" width="16.42578125" style="34" customWidth="1"/>
    <col min="15874" max="15874" width="12.140625" style="34" customWidth="1"/>
    <col min="15875" max="15875" width="14.42578125" style="34" customWidth="1"/>
    <col min="15876" max="15877" width="12.42578125" style="34" customWidth="1"/>
    <col min="15878" max="15879" width="12" style="34" customWidth="1"/>
    <col min="15880" max="16128" width="9.140625" style="34"/>
    <col min="16129" max="16129" width="16.42578125" style="34" customWidth="1"/>
    <col min="16130" max="16130" width="12.140625" style="34" customWidth="1"/>
    <col min="16131" max="16131" width="14.42578125" style="34" customWidth="1"/>
    <col min="16132" max="16133" width="12.42578125" style="34" customWidth="1"/>
    <col min="16134" max="16135" width="12" style="34" customWidth="1"/>
    <col min="16136" max="16384" width="9.140625" style="34"/>
  </cols>
  <sheetData>
    <row r="1" spans="1:8" ht="15">
      <c r="A1" s="400" t="s">
        <v>45</v>
      </c>
      <c r="B1" s="400"/>
      <c r="C1" s="400"/>
      <c r="D1" s="400"/>
      <c r="E1" s="400"/>
      <c r="F1" s="400"/>
      <c r="G1" s="400"/>
    </row>
    <row r="2" spans="1:8">
      <c r="A2" s="34" t="s">
        <v>46</v>
      </c>
    </row>
    <row r="3" spans="1:8">
      <c r="F3" s="35" t="s">
        <v>47</v>
      </c>
    </row>
    <row r="4" spans="1:8">
      <c r="A4" s="401" t="s">
        <v>48</v>
      </c>
      <c r="B4" s="401" t="s">
        <v>49</v>
      </c>
      <c r="C4" s="401"/>
      <c r="D4" s="401"/>
      <c r="E4" s="401" t="s">
        <v>50</v>
      </c>
      <c r="F4" s="401"/>
      <c r="G4" s="401"/>
    </row>
    <row r="5" spans="1:8">
      <c r="A5" s="401"/>
      <c r="B5" s="36" t="s">
        <v>9</v>
      </c>
      <c r="C5" s="36" t="s">
        <v>10</v>
      </c>
      <c r="D5" s="36" t="s">
        <v>11</v>
      </c>
      <c r="E5" s="36" t="s">
        <v>9</v>
      </c>
      <c r="F5" s="36" t="s">
        <v>10</v>
      </c>
      <c r="G5" s="36" t="s">
        <v>11</v>
      </c>
    </row>
    <row r="6" spans="1:8" s="41" customFormat="1">
      <c r="A6" s="37" t="s">
        <v>51</v>
      </c>
      <c r="B6" s="38">
        <v>50337</v>
      </c>
      <c r="C6" s="38">
        <v>58008.800000000003</v>
      </c>
      <c r="D6" s="39">
        <f>(C6/B6)*100</f>
        <v>115.24087649244095</v>
      </c>
      <c r="E6" s="38">
        <v>6819</v>
      </c>
      <c r="F6" s="38">
        <v>4327.3999999999996</v>
      </c>
      <c r="G6" s="39">
        <f t="shared" ref="G6:G22" si="0">(F6/E6)*100</f>
        <v>63.460918023170542</v>
      </c>
      <c r="H6" s="40"/>
    </row>
    <row r="7" spans="1:8" s="41" customFormat="1">
      <c r="A7" s="37" t="s">
        <v>52</v>
      </c>
      <c r="B7" s="38">
        <v>51155.5</v>
      </c>
      <c r="C7" s="38">
        <v>60732.2</v>
      </c>
      <c r="D7" s="39">
        <f t="shared" ref="D7:D22" si="1">(C7/B7)*100</f>
        <v>118.72076316329623</v>
      </c>
      <c r="E7" s="38">
        <v>6118.5</v>
      </c>
      <c r="F7" s="38">
        <v>5740.9</v>
      </c>
      <c r="G7" s="39">
        <f t="shared" si="0"/>
        <v>93.828552749856982</v>
      </c>
    </row>
    <row r="8" spans="1:8" s="41" customFormat="1">
      <c r="A8" s="37" t="s">
        <v>53</v>
      </c>
      <c r="B8" s="38">
        <v>119526</v>
      </c>
      <c r="C8" s="38">
        <v>116281.4</v>
      </c>
      <c r="D8" s="39">
        <f t="shared" si="1"/>
        <v>97.285444171142672</v>
      </c>
      <c r="E8" s="38">
        <v>22814</v>
      </c>
      <c r="F8" s="38">
        <v>7186.7</v>
      </c>
      <c r="G8" s="39">
        <f t="shared" si="0"/>
        <v>31.50127114929429</v>
      </c>
    </row>
    <row r="9" spans="1:8" s="41" customFormat="1">
      <c r="A9" s="37" t="s">
        <v>54</v>
      </c>
      <c r="B9" s="38">
        <v>36011</v>
      </c>
      <c r="C9" s="38">
        <v>42946.6</v>
      </c>
      <c r="D9" s="39">
        <f t="shared" si="1"/>
        <v>119.25967065618839</v>
      </c>
      <c r="E9" s="38">
        <v>4409</v>
      </c>
      <c r="F9" s="38">
        <v>2532.8000000000002</v>
      </c>
      <c r="G9" s="39">
        <f t="shared" si="0"/>
        <v>57.446132909956916</v>
      </c>
    </row>
    <row r="10" spans="1:8" s="41" customFormat="1">
      <c r="A10" s="37" t="s">
        <v>55</v>
      </c>
      <c r="B10" s="38">
        <v>95409</v>
      </c>
      <c r="C10" s="38">
        <v>92172.9</v>
      </c>
      <c r="D10" s="39">
        <f t="shared" si="1"/>
        <v>96.608181618086348</v>
      </c>
      <c r="E10" s="38">
        <v>8566</v>
      </c>
      <c r="F10" s="38">
        <v>6235</v>
      </c>
      <c r="G10" s="39">
        <f t="shared" si="0"/>
        <v>72.787765584870428</v>
      </c>
    </row>
    <row r="11" spans="1:8" s="41" customFormat="1">
      <c r="A11" s="37" t="s">
        <v>56</v>
      </c>
      <c r="B11" s="38">
        <v>112091.8</v>
      </c>
      <c r="C11" s="38">
        <v>65632.899999999994</v>
      </c>
      <c r="D11" s="39">
        <f t="shared" si="1"/>
        <v>58.5528111779809</v>
      </c>
      <c r="E11" s="38">
        <v>19839</v>
      </c>
      <c r="F11" s="38">
        <v>5513.5</v>
      </c>
      <c r="G11" s="39">
        <f t="shared" si="0"/>
        <v>27.791219315489691</v>
      </c>
    </row>
    <row r="12" spans="1:8" s="41" customFormat="1">
      <c r="A12" s="37" t="s">
        <v>57</v>
      </c>
      <c r="B12" s="38">
        <v>240867</v>
      </c>
      <c r="C12" s="38">
        <v>750276.7</v>
      </c>
      <c r="D12" s="39">
        <f t="shared" si="1"/>
        <v>311.49003391913379</v>
      </c>
      <c r="E12" s="38">
        <v>59394</v>
      </c>
      <c r="F12" s="38">
        <v>203754.4</v>
      </c>
      <c r="G12" s="39">
        <f t="shared" si="0"/>
        <v>343.05552749435969</v>
      </c>
    </row>
    <row r="13" spans="1:8" s="41" customFormat="1">
      <c r="A13" s="37" t="s">
        <v>58</v>
      </c>
      <c r="B13" s="38">
        <v>136024</v>
      </c>
      <c r="C13" s="38">
        <v>108581.3</v>
      </c>
      <c r="D13" s="39">
        <f t="shared" si="1"/>
        <v>79.825104393342343</v>
      </c>
      <c r="E13" s="38">
        <v>19695</v>
      </c>
      <c r="F13" s="38">
        <v>16903.7</v>
      </c>
      <c r="G13" s="39">
        <f t="shared" si="0"/>
        <v>85.827367352119836</v>
      </c>
    </row>
    <row r="14" spans="1:8" s="41" customFormat="1">
      <c r="A14" s="37" t="s">
        <v>59</v>
      </c>
      <c r="B14" s="38">
        <v>160355</v>
      </c>
      <c r="C14" s="38">
        <v>209562.2</v>
      </c>
      <c r="D14" s="39">
        <f t="shared" si="1"/>
        <v>130.68641451778865</v>
      </c>
      <c r="E14" s="38">
        <v>13762</v>
      </c>
      <c r="F14" s="38">
        <v>50131.1</v>
      </c>
      <c r="G14" s="39">
        <f t="shared" si="0"/>
        <v>364.27190815288475</v>
      </c>
    </row>
    <row r="15" spans="1:8" s="41" customFormat="1">
      <c r="A15" s="37" t="s">
        <v>60</v>
      </c>
      <c r="B15" s="38">
        <v>48720</v>
      </c>
      <c r="C15" s="38">
        <v>60092.5</v>
      </c>
      <c r="D15" s="39">
        <f t="shared" si="1"/>
        <v>123.34256978653531</v>
      </c>
      <c r="E15" s="38">
        <v>4840</v>
      </c>
      <c r="F15" s="38">
        <v>4748.2</v>
      </c>
      <c r="G15" s="39">
        <f t="shared" si="0"/>
        <v>98.103305785123965</v>
      </c>
    </row>
    <row r="16" spans="1:8" s="41" customFormat="1">
      <c r="A16" s="37" t="s">
        <v>61</v>
      </c>
      <c r="B16" s="38">
        <v>69124</v>
      </c>
      <c r="C16" s="38">
        <v>59341.3</v>
      </c>
      <c r="D16" s="39">
        <f t="shared" si="1"/>
        <v>85.847607198657499</v>
      </c>
      <c r="E16" s="38">
        <v>16630</v>
      </c>
      <c r="F16" s="38">
        <v>3353.5</v>
      </c>
      <c r="G16" s="39">
        <f t="shared" si="0"/>
        <v>20.165363800360794</v>
      </c>
    </row>
    <row r="17" spans="1:7" s="41" customFormat="1">
      <c r="A17" s="37" t="s">
        <v>62</v>
      </c>
      <c r="B17" s="38">
        <v>46283</v>
      </c>
      <c r="C17" s="38">
        <v>50502.9</v>
      </c>
      <c r="D17" s="39">
        <f t="shared" si="1"/>
        <v>109.11760257545968</v>
      </c>
      <c r="E17" s="38">
        <v>5325</v>
      </c>
      <c r="F17" s="38">
        <v>10618.2</v>
      </c>
      <c r="G17" s="39">
        <f t="shared" si="0"/>
        <v>199.40281690140847</v>
      </c>
    </row>
    <row r="18" spans="1:7" s="41" customFormat="1">
      <c r="A18" s="37" t="s">
        <v>63</v>
      </c>
      <c r="B18" s="38">
        <v>150211.6</v>
      </c>
      <c r="C18" s="38">
        <v>162978.6</v>
      </c>
      <c r="D18" s="39">
        <f t="shared" si="1"/>
        <v>108.49934359263864</v>
      </c>
      <c r="E18" s="38">
        <v>16315</v>
      </c>
      <c r="F18" s="38">
        <v>12965.1</v>
      </c>
      <c r="G18" s="39">
        <f t="shared" si="0"/>
        <v>79.467361323935023</v>
      </c>
    </row>
    <row r="19" spans="1:7" s="41" customFormat="1">
      <c r="A19" s="37" t="s">
        <v>64</v>
      </c>
      <c r="B19" s="38">
        <v>164326</v>
      </c>
      <c r="C19" s="38">
        <v>196747.3</v>
      </c>
      <c r="D19" s="39">
        <f t="shared" si="1"/>
        <v>119.72986624149556</v>
      </c>
      <c r="E19" s="38">
        <v>17638</v>
      </c>
      <c r="F19" s="38">
        <v>19340.099999999999</v>
      </c>
      <c r="G19" s="39">
        <f t="shared" si="0"/>
        <v>109.65018709604261</v>
      </c>
    </row>
    <row r="20" spans="1:7" s="41" customFormat="1">
      <c r="A20" s="37" t="s">
        <v>65</v>
      </c>
      <c r="B20" s="38">
        <v>70297</v>
      </c>
      <c r="C20" s="38">
        <v>74292.5</v>
      </c>
      <c r="D20" s="39">
        <f>(C20/B20)*100</f>
        <v>105.68374183820077</v>
      </c>
      <c r="E20" s="38">
        <v>6591</v>
      </c>
      <c r="F20" s="38">
        <v>5012.7</v>
      </c>
      <c r="G20" s="39">
        <f t="shared" si="0"/>
        <v>76.053709604005462</v>
      </c>
    </row>
    <row r="21" spans="1:7" s="41" customFormat="1">
      <c r="A21" s="37" t="s">
        <v>66</v>
      </c>
      <c r="B21" s="38">
        <v>1277814</v>
      </c>
      <c r="C21" s="38">
        <v>1373452.4</v>
      </c>
      <c r="D21" s="39">
        <f t="shared" si="1"/>
        <v>107.48453217760957</v>
      </c>
      <c r="E21" s="38">
        <v>223079</v>
      </c>
      <c r="F21" s="38">
        <v>211998.7</v>
      </c>
      <c r="G21" s="39">
        <f t="shared" si="0"/>
        <v>95.033015209858391</v>
      </c>
    </row>
    <row r="22" spans="1:7" s="41" customFormat="1">
      <c r="A22" s="42" t="s">
        <v>67</v>
      </c>
      <c r="B22" s="43">
        <f>SUM(B6:B21)</f>
        <v>2828551.9000000004</v>
      </c>
      <c r="C22" s="43">
        <f>SUM(C6:C21)</f>
        <v>3481602.5</v>
      </c>
      <c r="D22" s="43">
        <f t="shared" si="1"/>
        <v>123.08780687389896</v>
      </c>
      <c r="E22" s="43">
        <f>SUM(E6:E21)</f>
        <v>451834.5</v>
      </c>
      <c r="F22" s="43">
        <f>SUM(F6:F21)</f>
        <v>570362</v>
      </c>
      <c r="G22" s="43">
        <f t="shared" si="0"/>
        <v>126.23250327276911</v>
      </c>
    </row>
    <row r="23" spans="1:7" s="41" customFormat="1">
      <c r="A23" s="44"/>
      <c r="B23" s="45"/>
      <c r="C23" s="45"/>
      <c r="D23" s="45"/>
      <c r="E23" s="46"/>
      <c r="F23" s="45"/>
      <c r="G23" s="45"/>
    </row>
    <row r="24" spans="1:7" s="41" customFormat="1">
      <c r="A24" s="44"/>
      <c r="B24" s="45"/>
      <c r="C24" s="45"/>
      <c r="D24" s="45"/>
      <c r="E24" s="46"/>
      <c r="F24" s="45"/>
      <c r="G24" s="45"/>
    </row>
    <row r="25" spans="1:7" s="41" customFormat="1">
      <c r="A25" s="44"/>
      <c r="B25" s="45"/>
      <c r="C25" s="45"/>
      <c r="D25" s="45"/>
      <c r="E25" s="46"/>
      <c r="F25" s="45"/>
      <c r="G25" s="45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4" workbookViewId="0">
      <selection activeCell="H26" sqref="H26"/>
    </sheetView>
  </sheetViews>
  <sheetFormatPr defaultColWidth="9.140625" defaultRowHeight="12.75"/>
  <cols>
    <col min="1" max="1" width="5.28515625" style="67" customWidth="1"/>
    <col min="2" max="2" width="37.85546875" style="391" customWidth="1"/>
    <col min="3" max="3" width="6.140625" style="67" customWidth="1"/>
    <col min="4" max="4" width="7.28515625" style="67" customWidth="1"/>
    <col min="5" max="5" width="7.7109375" style="67" customWidth="1"/>
    <col min="6" max="256" width="9.140625" style="66"/>
    <col min="257" max="257" width="5.28515625" style="66" customWidth="1"/>
    <col min="258" max="258" width="37.85546875" style="66" customWidth="1"/>
    <col min="259" max="259" width="6.140625" style="66" customWidth="1"/>
    <col min="260" max="260" width="7.28515625" style="66" customWidth="1"/>
    <col min="261" max="261" width="7.7109375" style="66" customWidth="1"/>
    <col min="262" max="512" width="9.140625" style="66"/>
    <col min="513" max="513" width="5.28515625" style="66" customWidth="1"/>
    <col min="514" max="514" width="37.85546875" style="66" customWidth="1"/>
    <col min="515" max="515" width="6.140625" style="66" customWidth="1"/>
    <col min="516" max="516" width="7.28515625" style="66" customWidth="1"/>
    <col min="517" max="517" width="7.7109375" style="66" customWidth="1"/>
    <col min="518" max="768" width="9.140625" style="66"/>
    <col min="769" max="769" width="5.28515625" style="66" customWidth="1"/>
    <col min="770" max="770" width="37.85546875" style="66" customWidth="1"/>
    <col min="771" max="771" width="6.140625" style="66" customWidth="1"/>
    <col min="772" max="772" width="7.28515625" style="66" customWidth="1"/>
    <col min="773" max="773" width="7.7109375" style="66" customWidth="1"/>
    <col min="774" max="1024" width="9.140625" style="66"/>
    <col min="1025" max="1025" width="5.28515625" style="66" customWidth="1"/>
    <col min="1026" max="1026" width="37.85546875" style="66" customWidth="1"/>
    <col min="1027" max="1027" width="6.140625" style="66" customWidth="1"/>
    <col min="1028" max="1028" width="7.28515625" style="66" customWidth="1"/>
    <col min="1029" max="1029" width="7.7109375" style="66" customWidth="1"/>
    <col min="1030" max="1280" width="9.140625" style="66"/>
    <col min="1281" max="1281" width="5.28515625" style="66" customWidth="1"/>
    <col min="1282" max="1282" width="37.85546875" style="66" customWidth="1"/>
    <col min="1283" max="1283" width="6.140625" style="66" customWidth="1"/>
    <col min="1284" max="1284" width="7.28515625" style="66" customWidth="1"/>
    <col min="1285" max="1285" width="7.7109375" style="66" customWidth="1"/>
    <col min="1286" max="1536" width="9.140625" style="66"/>
    <col min="1537" max="1537" width="5.28515625" style="66" customWidth="1"/>
    <col min="1538" max="1538" width="37.85546875" style="66" customWidth="1"/>
    <col min="1539" max="1539" width="6.140625" style="66" customWidth="1"/>
    <col min="1540" max="1540" width="7.28515625" style="66" customWidth="1"/>
    <col min="1541" max="1541" width="7.7109375" style="66" customWidth="1"/>
    <col min="1542" max="1792" width="9.140625" style="66"/>
    <col min="1793" max="1793" width="5.28515625" style="66" customWidth="1"/>
    <col min="1794" max="1794" width="37.85546875" style="66" customWidth="1"/>
    <col min="1795" max="1795" width="6.140625" style="66" customWidth="1"/>
    <col min="1796" max="1796" width="7.28515625" style="66" customWidth="1"/>
    <col min="1797" max="1797" width="7.7109375" style="66" customWidth="1"/>
    <col min="1798" max="2048" width="9.140625" style="66"/>
    <col min="2049" max="2049" width="5.28515625" style="66" customWidth="1"/>
    <col min="2050" max="2050" width="37.85546875" style="66" customWidth="1"/>
    <col min="2051" max="2051" width="6.140625" style="66" customWidth="1"/>
    <col min="2052" max="2052" width="7.28515625" style="66" customWidth="1"/>
    <col min="2053" max="2053" width="7.7109375" style="66" customWidth="1"/>
    <col min="2054" max="2304" width="9.140625" style="66"/>
    <col min="2305" max="2305" width="5.28515625" style="66" customWidth="1"/>
    <col min="2306" max="2306" width="37.85546875" style="66" customWidth="1"/>
    <col min="2307" max="2307" width="6.140625" style="66" customWidth="1"/>
    <col min="2308" max="2308" width="7.28515625" style="66" customWidth="1"/>
    <col min="2309" max="2309" width="7.7109375" style="66" customWidth="1"/>
    <col min="2310" max="2560" width="9.140625" style="66"/>
    <col min="2561" max="2561" width="5.28515625" style="66" customWidth="1"/>
    <col min="2562" max="2562" width="37.85546875" style="66" customWidth="1"/>
    <col min="2563" max="2563" width="6.140625" style="66" customWidth="1"/>
    <col min="2564" max="2564" width="7.28515625" style="66" customWidth="1"/>
    <col min="2565" max="2565" width="7.7109375" style="66" customWidth="1"/>
    <col min="2566" max="2816" width="9.140625" style="66"/>
    <col min="2817" max="2817" width="5.28515625" style="66" customWidth="1"/>
    <col min="2818" max="2818" width="37.85546875" style="66" customWidth="1"/>
    <col min="2819" max="2819" width="6.140625" style="66" customWidth="1"/>
    <col min="2820" max="2820" width="7.28515625" style="66" customWidth="1"/>
    <col min="2821" max="2821" width="7.7109375" style="66" customWidth="1"/>
    <col min="2822" max="3072" width="9.140625" style="66"/>
    <col min="3073" max="3073" width="5.28515625" style="66" customWidth="1"/>
    <col min="3074" max="3074" width="37.85546875" style="66" customWidth="1"/>
    <col min="3075" max="3075" width="6.140625" style="66" customWidth="1"/>
    <col min="3076" max="3076" width="7.28515625" style="66" customWidth="1"/>
    <col min="3077" max="3077" width="7.7109375" style="66" customWidth="1"/>
    <col min="3078" max="3328" width="9.140625" style="66"/>
    <col min="3329" max="3329" width="5.28515625" style="66" customWidth="1"/>
    <col min="3330" max="3330" width="37.85546875" style="66" customWidth="1"/>
    <col min="3331" max="3331" width="6.140625" style="66" customWidth="1"/>
    <col min="3332" max="3332" width="7.28515625" style="66" customWidth="1"/>
    <col min="3333" max="3333" width="7.7109375" style="66" customWidth="1"/>
    <col min="3334" max="3584" width="9.140625" style="66"/>
    <col min="3585" max="3585" width="5.28515625" style="66" customWidth="1"/>
    <col min="3586" max="3586" width="37.85546875" style="66" customWidth="1"/>
    <col min="3587" max="3587" width="6.140625" style="66" customWidth="1"/>
    <col min="3588" max="3588" width="7.28515625" style="66" customWidth="1"/>
    <col min="3589" max="3589" width="7.7109375" style="66" customWidth="1"/>
    <col min="3590" max="3840" width="9.140625" style="66"/>
    <col min="3841" max="3841" width="5.28515625" style="66" customWidth="1"/>
    <col min="3842" max="3842" width="37.85546875" style="66" customWidth="1"/>
    <col min="3843" max="3843" width="6.140625" style="66" customWidth="1"/>
    <col min="3844" max="3844" width="7.28515625" style="66" customWidth="1"/>
    <col min="3845" max="3845" width="7.7109375" style="66" customWidth="1"/>
    <col min="3846" max="4096" width="9.140625" style="66"/>
    <col min="4097" max="4097" width="5.28515625" style="66" customWidth="1"/>
    <col min="4098" max="4098" width="37.85546875" style="66" customWidth="1"/>
    <col min="4099" max="4099" width="6.140625" style="66" customWidth="1"/>
    <col min="4100" max="4100" width="7.28515625" style="66" customWidth="1"/>
    <col min="4101" max="4101" width="7.7109375" style="66" customWidth="1"/>
    <col min="4102" max="4352" width="9.140625" style="66"/>
    <col min="4353" max="4353" width="5.28515625" style="66" customWidth="1"/>
    <col min="4354" max="4354" width="37.85546875" style="66" customWidth="1"/>
    <col min="4355" max="4355" width="6.140625" style="66" customWidth="1"/>
    <col min="4356" max="4356" width="7.28515625" style="66" customWidth="1"/>
    <col min="4357" max="4357" width="7.7109375" style="66" customWidth="1"/>
    <col min="4358" max="4608" width="9.140625" style="66"/>
    <col min="4609" max="4609" width="5.28515625" style="66" customWidth="1"/>
    <col min="4610" max="4610" width="37.85546875" style="66" customWidth="1"/>
    <col min="4611" max="4611" width="6.140625" style="66" customWidth="1"/>
    <col min="4612" max="4612" width="7.28515625" style="66" customWidth="1"/>
    <col min="4613" max="4613" width="7.7109375" style="66" customWidth="1"/>
    <col min="4614" max="4864" width="9.140625" style="66"/>
    <col min="4865" max="4865" width="5.28515625" style="66" customWidth="1"/>
    <col min="4866" max="4866" width="37.85546875" style="66" customWidth="1"/>
    <col min="4867" max="4867" width="6.140625" style="66" customWidth="1"/>
    <col min="4868" max="4868" width="7.28515625" style="66" customWidth="1"/>
    <col min="4869" max="4869" width="7.7109375" style="66" customWidth="1"/>
    <col min="4870" max="5120" width="9.140625" style="66"/>
    <col min="5121" max="5121" width="5.28515625" style="66" customWidth="1"/>
    <col min="5122" max="5122" width="37.85546875" style="66" customWidth="1"/>
    <col min="5123" max="5123" width="6.140625" style="66" customWidth="1"/>
    <col min="5124" max="5124" width="7.28515625" style="66" customWidth="1"/>
    <col min="5125" max="5125" width="7.7109375" style="66" customWidth="1"/>
    <col min="5126" max="5376" width="9.140625" style="66"/>
    <col min="5377" max="5377" width="5.28515625" style="66" customWidth="1"/>
    <col min="5378" max="5378" width="37.85546875" style="66" customWidth="1"/>
    <col min="5379" max="5379" width="6.140625" style="66" customWidth="1"/>
    <col min="5380" max="5380" width="7.28515625" style="66" customWidth="1"/>
    <col min="5381" max="5381" width="7.7109375" style="66" customWidth="1"/>
    <col min="5382" max="5632" width="9.140625" style="66"/>
    <col min="5633" max="5633" width="5.28515625" style="66" customWidth="1"/>
    <col min="5634" max="5634" width="37.85546875" style="66" customWidth="1"/>
    <col min="5635" max="5635" width="6.140625" style="66" customWidth="1"/>
    <col min="5636" max="5636" width="7.28515625" style="66" customWidth="1"/>
    <col min="5637" max="5637" width="7.7109375" style="66" customWidth="1"/>
    <col min="5638" max="5888" width="9.140625" style="66"/>
    <col min="5889" max="5889" width="5.28515625" style="66" customWidth="1"/>
    <col min="5890" max="5890" width="37.85546875" style="66" customWidth="1"/>
    <col min="5891" max="5891" width="6.140625" style="66" customWidth="1"/>
    <col min="5892" max="5892" width="7.28515625" style="66" customWidth="1"/>
    <col min="5893" max="5893" width="7.7109375" style="66" customWidth="1"/>
    <col min="5894" max="6144" width="9.140625" style="66"/>
    <col min="6145" max="6145" width="5.28515625" style="66" customWidth="1"/>
    <col min="6146" max="6146" width="37.85546875" style="66" customWidth="1"/>
    <col min="6147" max="6147" width="6.140625" style="66" customWidth="1"/>
    <col min="6148" max="6148" width="7.28515625" style="66" customWidth="1"/>
    <col min="6149" max="6149" width="7.7109375" style="66" customWidth="1"/>
    <col min="6150" max="6400" width="9.140625" style="66"/>
    <col min="6401" max="6401" width="5.28515625" style="66" customWidth="1"/>
    <col min="6402" max="6402" width="37.85546875" style="66" customWidth="1"/>
    <col min="6403" max="6403" width="6.140625" style="66" customWidth="1"/>
    <col min="6404" max="6404" width="7.28515625" style="66" customWidth="1"/>
    <col min="6405" max="6405" width="7.7109375" style="66" customWidth="1"/>
    <col min="6406" max="6656" width="9.140625" style="66"/>
    <col min="6657" max="6657" width="5.28515625" style="66" customWidth="1"/>
    <col min="6658" max="6658" width="37.85546875" style="66" customWidth="1"/>
    <col min="6659" max="6659" width="6.140625" style="66" customWidth="1"/>
    <col min="6660" max="6660" width="7.28515625" style="66" customWidth="1"/>
    <col min="6661" max="6661" width="7.7109375" style="66" customWidth="1"/>
    <col min="6662" max="6912" width="9.140625" style="66"/>
    <col min="6913" max="6913" width="5.28515625" style="66" customWidth="1"/>
    <col min="6914" max="6914" width="37.85546875" style="66" customWidth="1"/>
    <col min="6915" max="6915" width="6.140625" style="66" customWidth="1"/>
    <col min="6916" max="6916" width="7.28515625" style="66" customWidth="1"/>
    <col min="6917" max="6917" width="7.7109375" style="66" customWidth="1"/>
    <col min="6918" max="7168" width="9.140625" style="66"/>
    <col min="7169" max="7169" width="5.28515625" style="66" customWidth="1"/>
    <col min="7170" max="7170" width="37.85546875" style="66" customWidth="1"/>
    <col min="7171" max="7171" width="6.140625" style="66" customWidth="1"/>
    <col min="7172" max="7172" width="7.28515625" style="66" customWidth="1"/>
    <col min="7173" max="7173" width="7.7109375" style="66" customWidth="1"/>
    <col min="7174" max="7424" width="9.140625" style="66"/>
    <col min="7425" max="7425" width="5.28515625" style="66" customWidth="1"/>
    <col min="7426" max="7426" width="37.85546875" style="66" customWidth="1"/>
    <col min="7427" max="7427" width="6.140625" style="66" customWidth="1"/>
    <col min="7428" max="7428" width="7.28515625" style="66" customWidth="1"/>
    <col min="7429" max="7429" width="7.7109375" style="66" customWidth="1"/>
    <col min="7430" max="7680" width="9.140625" style="66"/>
    <col min="7681" max="7681" width="5.28515625" style="66" customWidth="1"/>
    <col min="7682" max="7682" width="37.85546875" style="66" customWidth="1"/>
    <col min="7683" max="7683" width="6.140625" style="66" customWidth="1"/>
    <col min="7684" max="7684" width="7.28515625" style="66" customWidth="1"/>
    <col min="7685" max="7685" width="7.7109375" style="66" customWidth="1"/>
    <col min="7686" max="7936" width="9.140625" style="66"/>
    <col min="7937" max="7937" width="5.28515625" style="66" customWidth="1"/>
    <col min="7938" max="7938" width="37.85546875" style="66" customWidth="1"/>
    <col min="7939" max="7939" width="6.140625" style="66" customWidth="1"/>
    <col min="7940" max="7940" width="7.28515625" style="66" customWidth="1"/>
    <col min="7941" max="7941" width="7.7109375" style="66" customWidth="1"/>
    <col min="7942" max="8192" width="9.140625" style="66"/>
    <col min="8193" max="8193" width="5.28515625" style="66" customWidth="1"/>
    <col min="8194" max="8194" width="37.85546875" style="66" customWidth="1"/>
    <col min="8195" max="8195" width="6.140625" style="66" customWidth="1"/>
    <col min="8196" max="8196" width="7.28515625" style="66" customWidth="1"/>
    <col min="8197" max="8197" width="7.7109375" style="66" customWidth="1"/>
    <col min="8198" max="8448" width="9.140625" style="66"/>
    <col min="8449" max="8449" width="5.28515625" style="66" customWidth="1"/>
    <col min="8450" max="8450" width="37.85546875" style="66" customWidth="1"/>
    <col min="8451" max="8451" width="6.140625" style="66" customWidth="1"/>
    <col min="8452" max="8452" width="7.28515625" style="66" customWidth="1"/>
    <col min="8453" max="8453" width="7.7109375" style="66" customWidth="1"/>
    <col min="8454" max="8704" width="9.140625" style="66"/>
    <col min="8705" max="8705" width="5.28515625" style="66" customWidth="1"/>
    <col min="8706" max="8706" width="37.85546875" style="66" customWidth="1"/>
    <col min="8707" max="8707" width="6.140625" style="66" customWidth="1"/>
    <col min="8708" max="8708" width="7.28515625" style="66" customWidth="1"/>
    <col min="8709" max="8709" width="7.7109375" style="66" customWidth="1"/>
    <col min="8710" max="8960" width="9.140625" style="66"/>
    <col min="8961" max="8961" width="5.28515625" style="66" customWidth="1"/>
    <col min="8962" max="8962" width="37.85546875" style="66" customWidth="1"/>
    <col min="8963" max="8963" width="6.140625" style="66" customWidth="1"/>
    <col min="8964" max="8964" width="7.28515625" style="66" customWidth="1"/>
    <col min="8965" max="8965" width="7.7109375" style="66" customWidth="1"/>
    <col min="8966" max="9216" width="9.140625" style="66"/>
    <col min="9217" max="9217" width="5.28515625" style="66" customWidth="1"/>
    <col min="9218" max="9218" width="37.85546875" style="66" customWidth="1"/>
    <col min="9219" max="9219" width="6.140625" style="66" customWidth="1"/>
    <col min="9220" max="9220" width="7.28515625" style="66" customWidth="1"/>
    <col min="9221" max="9221" width="7.7109375" style="66" customWidth="1"/>
    <col min="9222" max="9472" width="9.140625" style="66"/>
    <col min="9473" max="9473" width="5.28515625" style="66" customWidth="1"/>
    <col min="9474" max="9474" width="37.85546875" style="66" customWidth="1"/>
    <col min="9475" max="9475" width="6.140625" style="66" customWidth="1"/>
    <col min="9476" max="9476" width="7.28515625" style="66" customWidth="1"/>
    <col min="9477" max="9477" width="7.7109375" style="66" customWidth="1"/>
    <col min="9478" max="9728" width="9.140625" style="66"/>
    <col min="9729" max="9729" width="5.28515625" style="66" customWidth="1"/>
    <col min="9730" max="9730" width="37.85546875" style="66" customWidth="1"/>
    <col min="9731" max="9731" width="6.140625" style="66" customWidth="1"/>
    <col min="9732" max="9732" width="7.28515625" style="66" customWidth="1"/>
    <col min="9733" max="9733" width="7.7109375" style="66" customWidth="1"/>
    <col min="9734" max="9984" width="9.140625" style="66"/>
    <col min="9985" max="9985" width="5.28515625" style="66" customWidth="1"/>
    <col min="9986" max="9986" width="37.85546875" style="66" customWidth="1"/>
    <col min="9987" max="9987" width="6.140625" style="66" customWidth="1"/>
    <col min="9988" max="9988" width="7.28515625" style="66" customWidth="1"/>
    <col min="9989" max="9989" width="7.7109375" style="66" customWidth="1"/>
    <col min="9990" max="10240" width="9.140625" style="66"/>
    <col min="10241" max="10241" width="5.28515625" style="66" customWidth="1"/>
    <col min="10242" max="10242" width="37.85546875" style="66" customWidth="1"/>
    <col min="10243" max="10243" width="6.140625" style="66" customWidth="1"/>
    <col min="10244" max="10244" width="7.28515625" style="66" customWidth="1"/>
    <col min="10245" max="10245" width="7.7109375" style="66" customWidth="1"/>
    <col min="10246" max="10496" width="9.140625" style="66"/>
    <col min="10497" max="10497" width="5.28515625" style="66" customWidth="1"/>
    <col min="10498" max="10498" width="37.85546875" style="66" customWidth="1"/>
    <col min="10499" max="10499" width="6.140625" style="66" customWidth="1"/>
    <col min="10500" max="10500" width="7.28515625" style="66" customWidth="1"/>
    <col min="10501" max="10501" width="7.7109375" style="66" customWidth="1"/>
    <col min="10502" max="10752" width="9.140625" style="66"/>
    <col min="10753" max="10753" width="5.28515625" style="66" customWidth="1"/>
    <col min="10754" max="10754" width="37.85546875" style="66" customWidth="1"/>
    <col min="10755" max="10755" width="6.140625" style="66" customWidth="1"/>
    <col min="10756" max="10756" width="7.28515625" style="66" customWidth="1"/>
    <col min="10757" max="10757" width="7.7109375" style="66" customWidth="1"/>
    <col min="10758" max="11008" width="9.140625" style="66"/>
    <col min="11009" max="11009" width="5.28515625" style="66" customWidth="1"/>
    <col min="11010" max="11010" width="37.85546875" style="66" customWidth="1"/>
    <col min="11011" max="11011" width="6.140625" style="66" customWidth="1"/>
    <col min="11012" max="11012" width="7.28515625" style="66" customWidth="1"/>
    <col min="11013" max="11013" width="7.7109375" style="66" customWidth="1"/>
    <col min="11014" max="11264" width="9.140625" style="66"/>
    <col min="11265" max="11265" width="5.28515625" style="66" customWidth="1"/>
    <col min="11266" max="11266" width="37.85546875" style="66" customWidth="1"/>
    <col min="11267" max="11267" width="6.140625" style="66" customWidth="1"/>
    <col min="11268" max="11268" width="7.28515625" style="66" customWidth="1"/>
    <col min="11269" max="11269" width="7.7109375" style="66" customWidth="1"/>
    <col min="11270" max="11520" width="9.140625" style="66"/>
    <col min="11521" max="11521" width="5.28515625" style="66" customWidth="1"/>
    <col min="11522" max="11522" width="37.85546875" style="66" customWidth="1"/>
    <col min="11523" max="11523" width="6.140625" style="66" customWidth="1"/>
    <col min="11524" max="11524" width="7.28515625" style="66" customWidth="1"/>
    <col min="11525" max="11525" width="7.7109375" style="66" customWidth="1"/>
    <col min="11526" max="11776" width="9.140625" style="66"/>
    <col min="11777" max="11777" width="5.28515625" style="66" customWidth="1"/>
    <col min="11778" max="11778" width="37.85546875" style="66" customWidth="1"/>
    <col min="11779" max="11779" width="6.140625" style="66" customWidth="1"/>
    <col min="11780" max="11780" width="7.28515625" style="66" customWidth="1"/>
    <col min="11781" max="11781" width="7.7109375" style="66" customWidth="1"/>
    <col min="11782" max="12032" width="9.140625" style="66"/>
    <col min="12033" max="12033" width="5.28515625" style="66" customWidth="1"/>
    <col min="12034" max="12034" width="37.85546875" style="66" customWidth="1"/>
    <col min="12035" max="12035" width="6.140625" style="66" customWidth="1"/>
    <col min="12036" max="12036" width="7.28515625" style="66" customWidth="1"/>
    <col min="12037" max="12037" width="7.7109375" style="66" customWidth="1"/>
    <col min="12038" max="12288" width="9.140625" style="66"/>
    <col min="12289" max="12289" width="5.28515625" style="66" customWidth="1"/>
    <col min="12290" max="12290" width="37.85546875" style="66" customWidth="1"/>
    <col min="12291" max="12291" width="6.140625" style="66" customWidth="1"/>
    <col min="12292" max="12292" width="7.28515625" style="66" customWidth="1"/>
    <col min="12293" max="12293" width="7.7109375" style="66" customWidth="1"/>
    <col min="12294" max="12544" width="9.140625" style="66"/>
    <col min="12545" max="12545" width="5.28515625" style="66" customWidth="1"/>
    <col min="12546" max="12546" width="37.85546875" style="66" customWidth="1"/>
    <col min="12547" max="12547" width="6.140625" style="66" customWidth="1"/>
    <col min="12548" max="12548" width="7.28515625" style="66" customWidth="1"/>
    <col min="12549" max="12549" width="7.7109375" style="66" customWidth="1"/>
    <col min="12550" max="12800" width="9.140625" style="66"/>
    <col min="12801" max="12801" width="5.28515625" style="66" customWidth="1"/>
    <col min="12802" max="12802" width="37.85546875" style="66" customWidth="1"/>
    <col min="12803" max="12803" width="6.140625" style="66" customWidth="1"/>
    <col min="12804" max="12804" width="7.28515625" style="66" customWidth="1"/>
    <col min="12805" max="12805" width="7.7109375" style="66" customWidth="1"/>
    <col min="12806" max="13056" width="9.140625" style="66"/>
    <col min="13057" max="13057" width="5.28515625" style="66" customWidth="1"/>
    <col min="13058" max="13058" width="37.85546875" style="66" customWidth="1"/>
    <col min="13059" max="13059" width="6.140625" style="66" customWidth="1"/>
    <col min="13060" max="13060" width="7.28515625" style="66" customWidth="1"/>
    <col min="13061" max="13061" width="7.7109375" style="66" customWidth="1"/>
    <col min="13062" max="13312" width="9.140625" style="66"/>
    <col min="13313" max="13313" width="5.28515625" style="66" customWidth="1"/>
    <col min="13314" max="13314" width="37.85546875" style="66" customWidth="1"/>
    <col min="13315" max="13315" width="6.140625" style="66" customWidth="1"/>
    <col min="13316" max="13316" width="7.28515625" style="66" customWidth="1"/>
    <col min="13317" max="13317" width="7.7109375" style="66" customWidth="1"/>
    <col min="13318" max="13568" width="9.140625" style="66"/>
    <col min="13569" max="13569" width="5.28515625" style="66" customWidth="1"/>
    <col min="13570" max="13570" width="37.85546875" style="66" customWidth="1"/>
    <col min="13571" max="13571" width="6.140625" style="66" customWidth="1"/>
    <col min="13572" max="13572" width="7.28515625" style="66" customWidth="1"/>
    <col min="13573" max="13573" width="7.7109375" style="66" customWidth="1"/>
    <col min="13574" max="13824" width="9.140625" style="66"/>
    <col min="13825" max="13825" width="5.28515625" style="66" customWidth="1"/>
    <col min="13826" max="13826" width="37.85546875" style="66" customWidth="1"/>
    <col min="13827" max="13827" width="6.140625" style="66" customWidth="1"/>
    <col min="13828" max="13828" width="7.28515625" style="66" customWidth="1"/>
    <col min="13829" max="13829" width="7.7109375" style="66" customWidth="1"/>
    <col min="13830" max="14080" width="9.140625" style="66"/>
    <col min="14081" max="14081" width="5.28515625" style="66" customWidth="1"/>
    <col min="14082" max="14082" width="37.85546875" style="66" customWidth="1"/>
    <col min="14083" max="14083" width="6.140625" style="66" customWidth="1"/>
    <col min="14084" max="14084" width="7.28515625" style="66" customWidth="1"/>
    <col min="14085" max="14085" width="7.7109375" style="66" customWidth="1"/>
    <col min="14086" max="14336" width="9.140625" style="66"/>
    <col min="14337" max="14337" width="5.28515625" style="66" customWidth="1"/>
    <col min="14338" max="14338" width="37.85546875" style="66" customWidth="1"/>
    <col min="14339" max="14339" width="6.140625" style="66" customWidth="1"/>
    <col min="14340" max="14340" width="7.28515625" style="66" customWidth="1"/>
    <col min="14341" max="14341" width="7.7109375" style="66" customWidth="1"/>
    <col min="14342" max="14592" width="9.140625" style="66"/>
    <col min="14593" max="14593" width="5.28515625" style="66" customWidth="1"/>
    <col min="14594" max="14594" width="37.85546875" style="66" customWidth="1"/>
    <col min="14595" max="14595" width="6.140625" style="66" customWidth="1"/>
    <col min="14596" max="14596" width="7.28515625" style="66" customWidth="1"/>
    <col min="14597" max="14597" width="7.7109375" style="66" customWidth="1"/>
    <col min="14598" max="14848" width="9.140625" style="66"/>
    <col min="14849" max="14849" width="5.28515625" style="66" customWidth="1"/>
    <col min="14850" max="14850" width="37.85546875" style="66" customWidth="1"/>
    <col min="14851" max="14851" width="6.140625" style="66" customWidth="1"/>
    <col min="14852" max="14852" width="7.28515625" style="66" customWidth="1"/>
    <col min="14853" max="14853" width="7.7109375" style="66" customWidth="1"/>
    <col min="14854" max="15104" width="9.140625" style="66"/>
    <col min="15105" max="15105" width="5.28515625" style="66" customWidth="1"/>
    <col min="15106" max="15106" width="37.85546875" style="66" customWidth="1"/>
    <col min="15107" max="15107" width="6.140625" style="66" customWidth="1"/>
    <col min="15108" max="15108" width="7.28515625" style="66" customWidth="1"/>
    <col min="15109" max="15109" width="7.7109375" style="66" customWidth="1"/>
    <col min="15110" max="15360" width="9.140625" style="66"/>
    <col min="15361" max="15361" width="5.28515625" style="66" customWidth="1"/>
    <col min="15362" max="15362" width="37.85546875" style="66" customWidth="1"/>
    <col min="15363" max="15363" width="6.140625" style="66" customWidth="1"/>
    <col min="15364" max="15364" width="7.28515625" style="66" customWidth="1"/>
    <col min="15365" max="15365" width="7.7109375" style="66" customWidth="1"/>
    <col min="15366" max="15616" width="9.140625" style="66"/>
    <col min="15617" max="15617" width="5.28515625" style="66" customWidth="1"/>
    <col min="15618" max="15618" width="37.85546875" style="66" customWidth="1"/>
    <col min="15619" max="15619" width="6.140625" style="66" customWidth="1"/>
    <col min="15620" max="15620" width="7.28515625" style="66" customWidth="1"/>
    <col min="15621" max="15621" width="7.7109375" style="66" customWidth="1"/>
    <col min="15622" max="15872" width="9.140625" style="66"/>
    <col min="15873" max="15873" width="5.28515625" style="66" customWidth="1"/>
    <col min="15874" max="15874" width="37.85546875" style="66" customWidth="1"/>
    <col min="15875" max="15875" width="6.140625" style="66" customWidth="1"/>
    <col min="15876" max="15876" width="7.28515625" style="66" customWidth="1"/>
    <col min="15877" max="15877" width="7.7109375" style="66" customWidth="1"/>
    <col min="15878" max="16128" width="9.140625" style="66"/>
    <col min="16129" max="16129" width="5.28515625" style="66" customWidth="1"/>
    <col min="16130" max="16130" width="37.85546875" style="66" customWidth="1"/>
    <col min="16131" max="16131" width="6.140625" style="66" customWidth="1"/>
    <col min="16132" max="16132" width="7.28515625" style="66" customWidth="1"/>
    <col min="16133" max="16133" width="7.7109375" style="66" customWidth="1"/>
    <col min="16134" max="16384" width="9.140625" style="66"/>
  </cols>
  <sheetData>
    <row r="1" spans="1:5" ht="15">
      <c r="B1" s="415" t="s">
        <v>498</v>
      </c>
      <c r="C1" s="415"/>
      <c r="D1" s="415"/>
    </row>
    <row r="2" spans="1:5" ht="11.25" customHeight="1">
      <c r="B2" s="382"/>
      <c r="C2" s="382"/>
      <c r="D2" s="382"/>
    </row>
    <row r="3" spans="1:5" ht="14.25" customHeight="1">
      <c r="B3" s="383" t="s">
        <v>477</v>
      </c>
    </row>
    <row r="4" spans="1:5" s="385" customFormat="1" ht="28.5" customHeight="1">
      <c r="A4" s="396" t="s">
        <v>3</v>
      </c>
      <c r="B4" s="398"/>
      <c r="C4" s="7">
        <v>2014</v>
      </c>
      <c r="D4" s="7">
        <v>2015</v>
      </c>
      <c r="E4" s="384" t="s">
        <v>72</v>
      </c>
    </row>
    <row r="5" spans="1:5" s="385" customFormat="1" ht="16.5" customHeight="1">
      <c r="A5" s="411" t="s">
        <v>499</v>
      </c>
      <c r="B5" s="411"/>
      <c r="C5" s="364">
        <v>29389</v>
      </c>
      <c r="D5" s="364">
        <v>29327</v>
      </c>
      <c r="E5" s="365">
        <f>D5/C5*100</f>
        <v>99.789036714416952</v>
      </c>
    </row>
    <row r="6" spans="1:5" s="385" customFormat="1" ht="15" customHeight="1">
      <c r="A6" s="573" t="s">
        <v>500</v>
      </c>
      <c r="B6" s="573"/>
      <c r="C6" s="368">
        <f>SUM(C7:C21)-C15</f>
        <v>148</v>
      </c>
      <c r="D6" s="368">
        <f>SUM(D7:D21)-D15</f>
        <v>156</v>
      </c>
      <c r="E6" s="320">
        <f>D6/C6*100</f>
        <v>105.40540540540539</v>
      </c>
    </row>
    <row r="7" spans="1:5" s="385" customFormat="1" ht="15" customHeight="1">
      <c r="A7" s="575" t="s">
        <v>501</v>
      </c>
      <c r="B7" s="386" t="s">
        <v>502</v>
      </c>
      <c r="C7" s="368">
        <v>0</v>
      </c>
      <c r="D7" s="368">
        <v>1</v>
      </c>
      <c r="E7" s="320">
        <v>0</v>
      </c>
    </row>
    <row r="8" spans="1:5" s="385" customFormat="1" ht="15" customHeight="1">
      <c r="A8" s="575"/>
      <c r="B8" s="386" t="s">
        <v>503</v>
      </c>
      <c r="C8" s="368">
        <v>5</v>
      </c>
      <c r="D8" s="368">
        <v>0</v>
      </c>
      <c r="E8" s="320">
        <v>0</v>
      </c>
    </row>
    <row r="9" spans="1:5" s="385" customFormat="1" ht="15" customHeight="1">
      <c r="A9" s="575"/>
      <c r="B9" s="386" t="s">
        <v>483</v>
      </c>
      <c r="C9" s="368">
        <v>5</v>
      </c>
      <c r="D9" s="368">
        <v>7</v>
      </c>
      <c r="E9" s="320">
        <f>D9/C9*100</f>
        <v>140</v>
      </c>
    </row>
    <row r="10" spans="1:5" s="385" customFormat="1" ht="15" customHeight="1">
      <c r="A10" s="575"/>
      <c r="B10" s="386" t="s">
        <v>504</v>
      </c>
      <c r="C10" s="368">
        <v>0</v>
      </c>
      <c r="D10" s="368">
        <v>0</v>
      </c>
      <c r="E10" s="320">
        <v>0</v>
      </c>
    </row>
    <row r="11" spans="1:5" s="385" customFormat="1" ht="15" customHeight="1">
      <c r="A11" s="575"/>
      <c r="B11" s="386" t="s">
        <v>505</v>
      </c>
      <c r="C11" s="368">
        <v>0</v>
      </c>
      <c r="D11" s="368">
        <v>1</v>
      </c>
      <c r="E11" s="320">
        <v>0</v>
      </c>
    </row>
    <row r="12" spans="1:5" s="385" customFormat="1" ht="15" customHeight="1">
      <c r="A12" s="575"/>
      <c r="B12" s="386" t="s">
        <v>506</v>
      </c>
      <c r="C12" s="368">
        <v>8</v>
      </c>
      <c r="D12" s="368">
        <v>7</v>
      </c>
      <c r="E12" s="320">
        <v>0</v>
      </c>
    </row>
    <row r="13" spans="1:5" s="385" customFormat="1" ht="15" customHeight="1">
      <c r="A13" s="575"/>
      <c r="B13" s="387" t="s">
        <v>507</v>
      </c>
      <c r="C13" s="368">
        <v>46</v>
      </c>
      <c r="D13" s="368">
        <v>46</v>
      </c>
      <c r="E13" s="320">
        <f t="shared" ref="E13:E34" si="0">D13/C13*100</f>
        <v>100</v>
      </c>
    </row>
    <row r="14" spans="1:5" s="385" customFormat="1" ht="15" customHeight="1">
      <c r="A14" s="575"/>
      <c r="B14" s="387" t="s">
        <v>508</v>
      </c>
      <c r="C14" s="368">
        <v>56</v>
      </c>
      <c r="D14" s="368">
        <v>55</v>
      </c>
      <c r="E14" s="320">
        <f t="shared" si="0"/>
        <v>98.214285714285708</v>
      </c>
    </row>
    <row r="15" spans="1:5" s="385" customFormat="1" ht="15" customHeight="1">
      <c r="A15" s="575"/>
      <c r="B15" s="387" t="s">
        <v>509</v>
      </c>
      <c r="C15" s="368">
        <v>31</v>
      </c>
      <c r="D15" s="368">
        <v>22</v>
      </c>
      <c r="E15" s="320">
        <f t="shared" si="0"/>
        <v>70.967741935483872</v>
      </c>
    </row>
    <row r="16" spans="1:5" s="385" customFormat="1" ht="26.25" customHeight="1">
      <c r="A16" s="575"/>
      <c r="B16" s="388" t="s">
        <v>510</v>
      </c>
      <c r="C16" s="368">
        <v>12</v>
      </c>
      <c r="D16" s="368">
        <v>19</v>
      </c>
      <c r="E16" s="320">
        <f t="shared" si="0"/>
        <v>158.33333333333331</v>
      </c>
    </row>
    <row r="17" spans="1:5" s="385" customFormat="1" ht="15" customHeight="1">
      <c r="A17" s="575"/>
      <c r="B17" s="386" t="s">
        <v>511</v>
      </c>
      <c r="C17" s="368">
        <v>0</v>
      </c>
      <c r="D17" s="368">
        <v>0</v>
      </c>
      <c r="E17" s="320">
        <v>0</v>
      </c>
    </row>
    <row r="18" spans="1:5" s="385" customFormat="1" ht="15" customHeight="1">
      <c r="A18" s="575"/>
      <c r="B18" s="386" t="s">
        <v>512</v>
      </c>
      <c r="C18" s="368">
        <v>2</v>
      </c>
      <c r="D18" s="368">
        <v>7</v>
      </c>
      <c r="E18" s="320">
        <f t="shared" si="0"/>
        <v>350</v>
      </c>
    </row>
    <row r="19" spans="1:5" s="385" customFormat="1" ht="15" customHeight="1">
      <c r="A19" s="575"/>
      <c r="B19" s="386" t="s">
        <v>513</v>
      </c>
      <c r="C19" s="368">
        <v>0</v>
      </c>
      <c r="D19" s="368">
        <v>0</v>
      </c>
      <c r="E19" s="320">
        <v>0</v>
      </c>
    </row>
    <row r="20" spans="1:5" s="385" customFormat="1" ht="15" customHeight="1">
      <c r="A20" s="575"/>
      <c r="B20" s="386" t="s">
        <v>514</v>
      </c>
      <c r="C20" s="368">
        <v>0</v>
      </c>
      <c r="D20" s="368">
        <v>0</v>
      </c>
      <c r="E20" s="320">
        <v>0</v>
      </c>
    </row>
    <row r="21" spans="1:5" s="385" customFormat="1" ht="15" customHeight="1">
      <c r="A21" s="575"/>
      <c r="B21" s="386" t="s">
        <v>218</v>
      </c>
      <c r="C21" s="368">
        <v>14</v>
      </c>
      <c r="D21" s="368">
        <v>13</v>
      </c>
      <c r="E21" s="320">
        <f t="shared" si="0"/>
        <v>92.857142857142861</v>
      </c>
    </row>
    <row r="22" spans="1:5" s="385" customFormat="1" ht="15" customHeight="1">
      <c r="A22" s="575" t="s">
        <v>515</v>
      </c>
      <c r="B22" s="386" t="s">
        <v>516</v>
      </c>
      <c r="C22" s="368">
        <v>50</v>
      </c>
      <c r="D22" s="368">
        <v>47</v>
      </c>
      <c r="E22" s="320">
        <f t="shared" si="0"/>
        <v>94</v>
      </c>
    </row>
    <row r="23" spans="1:5" s="385" customFormat="1" ht="15" customHeight="1">
      <c r="A23" s="575"/>
      <c r="B23" s="386" t="s">
        <v>517</v>
      </c>
      <c r="C23" s="368">
        <v>23</v>
      </c>
      <c r="D23" s="368">
        <v>12</v>
      </c>
      <c r="E23" s="320">
        <f t="shared" si="0"/>
        <v>52.173913043478258</v>
      </c>
    </row>
    <row r="24" spans="1:5" s="385" customFormat="1" ht="15" customHeight="1">
      <c r="A24" s="575"/>
      <c r="B24" s="386" t="s">
        <v>518</v>
      </c>
      <c r="C24" s="368">
        <v>3</v>
      </c>
      <c r="D24" s="368">
        <v>2</v>
      </c>
      <c r="E24" s="320">
        <f t="shared" si="0"/>
        <v>66.666666666666657</v>
      </c>
    </row>
    <row r="25" spans="1:5" s="385" customFormat="1" ht="15" customHeight="1">
      <c r="A25" s="575"/>
      <c r="B25" s="386" t="s">
        <v>519</v>
      </c>
      <c r="C25" s="324">
        <v>42</v>
      </c>
      <c r="D25" s="324">
        <v>49</v>
      </c>
      <c r="E25" s="320">
        <f t="shared" si="0"/>
        <v>116.66666666666667</v>
      </c>
    </row>
    <row r="26" spans="1:5" s="385" customFormat="1" ht="18" customHeight="1">
      <c r="A26" s="575"/>
      <c r="B26" s="386" t="s">
        <v>520</v>
      </c>
      <c r="C26" s="368">
        <v>0</v>
      </c>
      <c r="D26" s="368">
        <v>6</v>
      </c>
      <c r="E26" s="320">
        <v>0</v>
      </c>
    </row>
    <row r="27" spans="1:5" s="385" customFormat="1" ht="15" customHeight="1">
      <c r="A27" s="414" t="s">
        <v>521</v>
      </c>
      <c r="B27" s="386" t="s">
        <v>522</v>
      </c>
      <c r="C27" s="368">
        <v>48</v>
      </c>
      <c r="D27" s="368">
        <v>83</v>
      </c>
      <c r="E27" s="320">
        <f t="shared" si="0"/>
        <v>172.91666666666669</v>
      </c>
    </row>
    <row r="28" spans="1:5" s="385" customFormat="1" ht="15" customHeight="1">
      <c r="A28" s="414"/>
      <c r="B28" s="386" t="s">
        <v>523</v>
      </c>
      <c r="C28" s="368">
        <v>85</v>
      </c>
      <c r="D28" s="368">
        <v>68</v>
      </c>
      <c r="E28" s="320">
        <f t="shared" si="0"/>
        <v>80</v>
      </c>
    </row>
    <row r="29" spans="1:5" s="385" customFormat="1" ht="15" customHeight="1">
      <c r="A29" s="414"/>
      <c r="B29" s="386" t="s">
        <v>524</v>
      </c>
      <c r="C29" s="368">
        <v>12</v>
      </c>
      <c r="D29" s="368">
        <v>4</v>
      </c>
      <c r="E29" s="320">
        <f t="shared" si="0"/>
        <v>33.333333333333329</v>
      </c>
    </row>
    <row r="30" spans="1:5" s="385" customFormat="1" ht="15" customHeight="1">
      <c r="A30" s="414"/>
      <c r="B30" s="386" t="s">
        <v>525</v>
      </c>
      <c r="C30" s="324">
        <v>3</v>
      </c>
      <c r="D30" s="368">
        <v>1</v>
      </c>
      <c r="E30" s="320">
        <f t="shared" si="0"/>
        <v>33.333333333333329</v>
      </c>
    </row>
    <row r="31" spans="1:5" s="385" customFormat="1" ht="15" customHeight="1">
      <c r="A31" s="572" t="s">
        <v>526</v>
      </c>
      <c r="B31" s="572"/>
      <c r="C31" s="368">
        <v>125</v>
      </c>
      <c r="D31" s="368">
        <v>122</v>
      </c>
      <c r="E31" s="320">
        <f t="shared" si="0"/>
        <v>97.6</v>
      </c>
    </row>
    <row r="32" spans="1:5" s="385" customFormat="1" ht="15" customHeight="1">
      <c r="A32" s="573" t="s">
        <v>527</v>
      </c>
      <c r="B32" s="573"/>
      <c r="C32" s="320">
        <v>305.5</v>
      </c>
      <c r="D32" s="320">
        <v>394.9</v>
      </c>
      <c r="E32" s="320">
        <f t="shared" si="0"/>
        <v>129.26350245499179</v>
      </c>
    </row>
    <row r="33" spans="1:5" s="385" customFormat="1" ht="15" customHeight="1">
      <c r="A33" s="573" t="s">
        <v>528</v>
      </c>
      <c r="B33" s="573"/>
      <c r="C33" s="320">
        <v>155.6</v>
      </c>
      <c r="D33" s="320">
        <v>229.1</v>
      </c>
      <c r="E33" s="320">
        <f t="shared" si="0"/>
        <v>147.23650385604111</v>
      </c>
    </row>
    <row r="34" spans="1:5" s="385" customFormat="1" ht="15" customHeight="1">
      <c r="A34" s="573" t="s">
        <v>529</v>
      </c>
      <c r="B34" s="573"/>
      <c r="C34" s="320">
        <v>49.4</v>
      </c>
      <c r="D34" s="320">
        <v>41.7</v>
      </c>
      <c r="E34" s="320">
        <f t="shared" si="0"/>
        <v>84.412955465587046</v>
      </c>
    </row>
    <row r="35" spans="1:5" s="385" customFormat="1" ht="25.5" customHeight="1">
      <c r="A35" s="574" t="s">
        <v>530</v>
      </c>
      <c r="B35" s="574"/>
      <c r="C35" s="389">
        <f>C6/C5*10000</f>
        <v>50.358977848855012</v>
      </c>
      <c r="D35" s="389">
        <f>D6/D5*10000</f>
        <v>53.193303099532848</v>
      </c>
      <c r="E35" s="380">
        <f>D35/C35*100</f>
        <v>105.62824221568722</v>
      </c>
    </row>
    <row r="36" spans="1:5" s="385" customFormat="1" ht="18" customHeight="1">
      <c r="A36" s="386"/>
      <c r="B36" s="386"/>
      <c r="C36" s="320"/>
      <c r="D36" s="320"/>
      <c r="E36" s="390"/>
    </row>
    <row r="41" spans="1:5" ht="14.25" customHeight="1"/>
    <row r="43" spans="1:5" ht="77.25" customHeight="1"/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9" sqref="F9"/>
    </sheetView>
  </sheetViews>
  <sheetFormatPr defaultRowHeight="15"/>
  <cols>
    <col min="1" max="1" width="48.85546875" style="47" customWidth="1"/>
    <col min="2" max="2" width="10.85546875" style="47" customWidth="1"/>
    <col min="3" max="3" width="10.140625" style="47" customWidth="1"/>
    <col min="4" max="4" width="10" style="47" customWidth="1"/>
    <col min="5" max="5" width="9.28515625" style="47" customWidth="1"/>
    <col min="6" max="6" width="7.140625" style="47" customWidth="1"/>
    <col min="7" max="256" width="9.140625" style="47"/>
    <col min="257" max="257" width="48.85546875" style="47" customWidth="1"/>
    <col min="258" max="258" width="10.85546875" style="47" customWidth="1"/>
    <col min="259" max="259" width="10.140625" style="47" customWidth="1"/>
    <col min="260" max="260" width="10" style="47" customWidth="1"/>
    <col min="261" max="261" width="9.28515625" style="47" customWidth="1"/>
    <col min="262" max="262" width="7.140625" style="47" customWidth="1"/>
    <col min="263" max="512" width="9.140625" style="47"/>
    <col min="513" max="513" width="48.85546875" style="47" customWidth="1"/>
    <col min="514" max="514" width="10.85546875" style="47" customWidth="1"/>
    <col min="515" max="515" width="10.140625" style="47" customWidth="1"/>
    <col min="516" max="516" width="10" style="47" customWidth="1"/>
    <col min="517" max="517" width="9.28515625" style="47" customWidth="1"/>
    <col min="518" max="518" width="7.140625" style="47" customWidth="1"/>
    <col min="519" max="768" width="9.140625" style="47"/>
    <col min="769" max="769" width="48.85546875" style="47" customWidth="1"/>
    <col min="770" max="770" width="10.85546875" style="47" customWidth="1"/>
    <col min="771" max="771" width="10.140625" style="47" customWidth="1"/>
    <col min="772" max="772" width="10" style="47" customWidth="1"/>
    <col min="773" max="773" width="9.28515625" style="47" customWidth="1"/>
    <col min="774" max="774" width="7.140625" style="47" customWidth="1"/>
    <col min="775" max="1024" width="9.140625" style="47"/>
    <col min="1025" max="1025" width="48.85546875" style="47" customWidth="1"/>
    <col min="1026" max="1026" width="10.85546875" style="47" customWidth="1"/>
    <col min="1027" max="1027" width="10.140625" style="47" customWidth="1"/>
    <col min="1028" max="1028" width="10" style="47" customWidth="1"/>
    <col min="1029" max="1029" width="9.28515625" style="47" customWidth="1"/>
    <col min="1030" max="1030" width="7.140625" style="47" customWidth="1"/>
    <col min="1031" max="1280" width="9.140625" style="47"/>
    <col min="1281" max="1281" width="48.85546875" style="47" customWidth="1"/>
    <col min="1282" max="1282" width="10.85546875" style="47" customWidth="1"/>
    <col min="1283" max="1283" width="10.140625" style="47" customWidth="1"/>
    <col min="1284" max="1284" width="10" style="47" customWidth="1"/>
    <col min="1285" max="1285" width="9.28515625" style="47" customWidth="1"/>
    <col min="1286" max="1286" width="7.140625" style="47" customWidth="1"/>
    <col min="1287" max="1536" width="9.140625" style="47"/>
    <col min="1537" max="1537" width="48.85546875" style="47" customWidth="1"/>
    <col min="1538" max="1538" width="10.85546875" style="47" customWidth="1"/>
    <col min="1539" max="1539" width="10.140625" style="47" customWidth="1"/>
    <col min="1540" max="1540" width="10" style="47" customWidth="1"/>
    <col min="1541" max="1541" width="9.28515625" style="47" customWidth="1"/>
    <col min="1542" max="1542" width="7.140625" style="47" customWidth="1"/>
    <col min="1543" max="1792" width="9.140625" style="47"/>
    <col min="1793" max="1793" width="48.85546875" style="47" customWidth="1"/>
    <col min="1794" max="1794" width="10.85546875" style="47" customWidth="1"/>
    <col min="1795" max="1795" width="10.140625" style="47" customWidth="1"/>
    <col min="1796" max="1796" width="10" style="47" customWidth="1"/>
    <col min="1797" max="1797" width="9.28515625" style="47" customWidth="1"/>
    <col min="1798" max="1798" width="7.140625" style="47" customWidth="1"/>
    <col min="1799" max="2048" width="9.140625" style="47"/>
    <col min="2049" max="2049" width="48.85546875" style="47" customWidth="1"/>
    <col min="2050" max="2050" width="10.85546875" style="47" customWidth="1"/>
    <col min="2051" max="2051" width="10.140625" style="47" customWidth="1"/>
    <col min="2052" max="2052" width="10" style="47" customWidth="1"/>
    <col min="2053" max="2053" width="9.28515625" style="47" customWidth="1"/>
    <col min="2054" max="2054" width="7.140625" style="47" customWidth="1"/>
    <col min="2055" max="2304" width="9.140625" style="47"/>
    <col min="2305" max="2305" width="48.85546875" style="47" customWidth="1"/>
    <col min="2306" max="2306" width="10.85546875" style="47" customWidth="1"/>
    <col min="2307" max="2307" width="10.140625" style="47" customWidth="1"/>
    <col min="2308" max="2308" width="10" style="47" customWidth="1"/>
    <col min="2309" max="2309" width="9.28515625" style="47" customWidth="1"/>
    <col min="2310" max="2310" width="7.140625" style="47" customWidth="1"/>
    <col min="2311" max="2560" width="9.140625" style="47"/>
    <col min="2561" max="2561" width="48.85546875" style="47" customWidth="1"/>
    <col min="2562" max="2562" width="10.85546875" style="47" customWidth="1"/>
    <col min="2563" max="2563" width="10.140625" style="47" customWidth="1"/>
    <col min="2564" max="2564" width="10" style="47" customWidth="1"/>
    <col min="2565" max="2565" width="9.28515625" style="47" customWidth="1"/>
    <col min="2566" max="2566" width="7.140625" style="47" customWidth="1"/>
    <col min="2567" max="2816" width="9.140625" style="47"/>
    <col min="2817" max="2817" width="48.85546875" style="47" customWidth="1"/>
    <col min="2818" max="2818" width="10.85546875" style="47" customWidth="1"/>
    <col min="2819" max="2819" width="10.140625" style="47" customWidth="1"/>
    <col min="2820" max="2820" width="10" style="47" customWidth="1"/>
    <col min="2821" max="2821" width="9.28515625" style="47" customWidth="1"/>
    <col min="2822" max="2822" width="7.140625" style="47" customWidth="1"/>
    <col min="2823" max="3072" width="9.140625" style="47"/>
    <col min="3073" max="3073" width="48.85546875" style="47" customWidth="1"/>
    <col min="3074" max="3074" width="10.85546875" style="47" customWidth="1"/>
    <col min="3075" max="3075" width="10.140625" style="47" customWidth="1"/>
    <col min="3076" max="3076" width="10" style="47" customWidth="1"/>
    <col min="3077" max="3077" width="9.28515625" style="47" customWidth="1"/>
    <col min="3078" max="3078" width="7.140625" style="47" customWidth="1"/>
    <col min="3079" max="3328" width="9.140625" style="47"/>
    <col min="3329" max="3329" width="48.85546875" style="47" customWidth="1"/>
    <col min="3330" max="3330" width="10.85546875" style="47" customWidth="1"/>
    <col min="3331" max="3331" width="10.140625" style="47" customWidth="1"/>
    <col min="3332" max="3332" width="10" style="47" customWidth="1"/>
    <col min="3333" max="3333" width="9.28515625" style="47" customWidth="1"/>
    <col min="3334" max="3334" width="7.140625" style="47" customWidth="1"/>
    <col min="3335" max="3584" width="9.140625" style="47"/>
    <col min="3585" max="3585" width="48.85546875" style="47" customWidth="1"/>
    <col min="3586" max="3586" width="10.85546875" style="47" customWidth="1"/>
    <col min="3587" max="3587" width="10.140625" style="47" customWidth="1"/>
    <col min="3588" max="3588" width="10" style="47" customWidth="1"/>
    <col min="3589" max="3589" width="9.28515625" style="47" customWidth="1"/>
    <col min="3590" max="3590" width="7.140625" style="47" customWidth="1"/>
    <col min="3591" max="3840" width="9.140625" style="47"/>
    <col min="3841" max="3841" width="48.85546875" style="47" customWidth="1"/>
    <col min="3842" max="3842" width="10.85546875" style="47" customWidth="1"/>
    <col min="3843" max="3843" width="10.140625" style="47" customWidth="1"/>
    <col min="3844" max="3844" width="10" style="47" customWidth="1"/>
    <col min="3845" max="3845" width="9.28515625" style="47" customWidth="1"/>
    <col min="3846" max="3846" width="7.140625" style="47" customWidth="1"/>
    <col min="3847" max="4096" width="9.140625" style="47"/>
    <col min="4097" max="4097" width="48.85546875" style="47" customWidth="1"/>
    <col min="4098" max="4098" width="10.85546875" style="47" customWidth="1"/>
    <col min="4099" max="4099" width="10.140625" style="47" customWidth="1"/>
    <col min="4100" max="4100" width="10" style="47" customWidth="1"/>
    <col min="4101" max="4101" width="9.28515625" style="47" customWidth="1"/>
    <col min="4102" max="4102" width="7.140625" style="47" customWidth="1"/>
    <col min="4103" max="4352" width="9.140625" style="47"/>
    <col min="4353" max="4353" width="48.85546875" style="47" customWidth="1"/>
    <col min="4354" max="4354" width="10.85546875" style="47" customWidth="1"/>
    <col min="4355" max="4355" width="10.140625" style="47" customWidth="1"/>
    <col min="4356" max="4356" width="10" style="47" customWidth="1"/>
    <col min="4357" max="4357" width="9.28515625" style="47" customWidth="1"/>
    <col min="4358" max="4358" width="7.140625" style="47" customWidth="1"/>
    <col min="4359" max="4608" width="9.140625" style="47"/>
    <col min="4609" max="4609" width="48.85546875" style="47" customWidth="1"/>
    <col min="4610" max="4610" width="10.85546875" style="47" customWidth="1"/>
    <col min="4611" max="4611" width="10.140625" style="47" customWidth="1"/>
    <col min="4612" max="4612" width="10" style="47" customWidth="1"/>
    <col min="4613" max="4613" width="9.28515625" style="47" customWidth="1"/>
    <col min="4614" max="4614" width="7.140625" style="47" customWidth="1"/>
    <col min="4615" max="4864" width="9.140625" style="47"/>
    <col min="4865" max="4865" width="48.85546875" style="47" customWidth="1"/>
    <col min="4866" max="4866" width="10.85546875" style="47" customWidth="1"/>
    <col min="4867" max="4867" width="10.140625" style="47" customWidth="1"/>
    <col min="4868" max="4868" width="10" style="47" customWidth="1"/>
    <col min="4869" max="4869" width="9.28515625" style="47" customWidth="1"/>
    <col min="4870" max="4870" width="7.140625" style="47" customWidth="1"/>
    <col min="4871" max="5120" width="9.140625" style="47"/>
    <col min="5121" max="5121" width="48.85546875" style="47" customWidth="1"/>
    <col min="5122" max="5122" width="10.85546875" style="47" customWidth="1"/>
    <col min="5123" max="5123" width="10.140625" style="47" customWidth="1"/>
    <col min="5124" max="5124" width="10" style="47" customWidth="1"/>
    <col min="5125" max="5125" width="9.28515625" style="47" customWidth="1"/>
    <col min="5126" max="5126" width="7.140625" style="47" customWidth="1"/>
    <col min="5127" max="5376" width="9.140625" style="47"/>
    <col min="5377" max="5377" width="48.85546875" style="47" customWidth="1"/>
    <col min="5378" max="5378" width="10.85546875" style="47" customWidth="1"/>
    <col min="5379" max="5379" width="10.140625" style="47" customWidth="1"/>
    <col min="5380" max="5380" width="10" style="47" customWidth="1"/>
    <col min="5381" max="5381" width="9.28515625" style="47" customWidth="1"/>
    <col min="5382" max="5382" width="7.140625" style="47" customWidth="1"/>
    <col min="5383" max="5632" width="9.140625" style="47"/>
    <col min="5633" max="5633" width="48.85546875" style="47" customWidth="1"/>
    <col min="5634" max="5634" width="10.85546875" style="47" customWidth="1"/>
    <col min="5635" max="5635" width="10.140625" style="47" customWidth="1"/>
    <col min="5636" max="5636" width="10" style="47" customWidth="1"/>
    <col min="5637" max="5637" width="9.28515625" style="47" customWidth="1"/>
    <col min="5638" max="5638" width="7.140625" style="47" customWidth="1"/>
    <col min="5639" max="5888" width="9.140625" style="47"/>
    <col min="5889" max="5889" width="48.85546875" style="47" customWidth="1"/>
    <col min="5890" max="5890" width="10.85546875" style="47" customWidth="1"/>
    <col min="5891" max="5891" width="10.140625" style="47" customWidth="1"/>
    <col min="5892" max="5892" width="10" style="47" customWidth="1"/>
    <col min="5893" max="5893" width="9.28515625" style="47" customWidth="1"/>
    <col min="5894" max="5894" width="7.140625" style="47" customWidth="1"/>
    <col min="5895" max="6144" width="9.140625" style="47"/>
    <col min="6145" max="6145" width="48.85546875" style="47" customWidth="1"/>
    <col min="6146" max="6146" width="10.85546875" style="47" customWidth="1"/>
    <col min="6147" max="6147" width="10.140625" style="47" customWidth="1"/>
    <col min="6148" max="6148" width="10" style="47" customWidth="1"/>
    <col min="6149" max="6149" width="9.28515625" style="47" customWidth="1"/>
    <col min="6150" max="6150" width="7.140625" style="47" customWidth="1"/>
    <col min="6151" max="6400" width="9.140625" style="47"/>
    <col min="6401" max="6401" width="48.85546875" style="47" customWidth="1"/>
    <col min="6402" max="6402" width="10.85546875" style="47" customWidth="1"/>
    <col min="6403" max="6403" width="10.140625" style="47" customWidth="1"/>
    <col min="6404" max="6404" width="10" style="47" customWidth="1"/>
    <col min="6405" max="6405" width="9.28515625" style="47" customWidth="1"/>
    <col min="6406" max="6406" width="7.140625" style="47" customWidth="1"/>
    <col min="6407" max="6656" width="9.140625" style="47"/>
    <col min="6657" max="6657" width="48.85546875" style="47" customWidth="1"/>
    <col min="6658" max="6658" width="10.85546875" style="47" customWidth="1"/>
    <col min="6659" max="6659" width="10.140625" style="47" customWidth="1"/>
    <col min="6660" max="6660" width="10" style="47" customWidth="1"/>
    <col min="6661" max="6661" width="9.28515625" style="47" customWidth="1"/>
    <col min="6662" max="6662" width="7.140625" style="47" customWidth="1"/>
    <col min="6663" max="6912" width="9.140625" style="47"/>
    <col min="6913" max="6913" width="48.85546875" style="47" customWidth="1"/>
    <col min="6914" max="6914" width="10.85546875" style="47" customWidth="1"/>
    <col min="6915" max="6915" width="10.140625" style="47" customWidth="1"/>
    <col min="6916" max="6916" width="10" style="47" customWidth="1"/>
    <col min="6917" max="6917" width="9.28515625" style="47" customWidth="1"/>
    <col min="6918" max="6918" width="7.140625" style="47" customWidth="1"/>
    <col min="6919" max="7168" width="9.140625" style="47"/>
    <col min="7169" max="7169" width="48.85546875" style="47" customWidth="1"/>
    <col min="7170" max="7170" width="10.85546875" style="47" customWidth="1"/>
    <col min="7171" max="7171" width="10.140625" style="47" customWidth="1"/>
    <col min="7172" max="7172" width="10" style="47" customWidth="1"/>
    <col min="7173" max="7173" width="9.28515625" style="47" customWidth="1"/>
    <col min="7174" max="7174" width="7.140625" style="47" customWidth="1"/>
    <col min="7175" max="7424" width="9.140625" style="47"/>
    <col min="7425" max="7425" width="48.85546875" style="47" customWidth="1"/>
    <col min="7426" max="7426" width="10.85546875" style="47" customWidth="1"/>
    <col min="7427" max="7427" width="10.140625" style="47" customWidth="1"/>
    <col min="7428" max="7428" width="10" style="47" customWidth="1"/>
    <col min="7429" max="7429" width="9.28515625" style="47" customWidth="1"/>
    <col min="7430" max="7430" width="7.140625" style="47" customWidth="1"/>
    <col min="7431" max="7680" width="9.140625" style="47"/>
    <col min="7681" max="7681" width="48.85546875" style="47" customWidth="1"/>
    <col min="7682" max="7682" width="10.85546875" style="47" customWidth="1"/>
    <col min="7683" max="7683" width="10.140625" style="47" customWidth="1"/>
    <col min="7684" max="7684" width="10" style="47" customWidth="1"/>
    <col min="7685" max="7685" width="9.28515625" style="47" customWidth="1"/>
    <col min="7686" max="7686" width="7.140625" style="47" customWidth="1"/>
    <col min="7687" max="7936" width="9.140625" style="47"/>
    <col min="7937" max="7937" width="48.85546875" style="47" customWidth="1"/>
    <col min="7938" max="7938" width="10.85546875" style="47" customWidth="1"/>
    <col min="7939" max="7939" width="10.140625" style="47" customWidth="1"/>
    <col min="7940" max="7940" width="10" style="47" customWidth="1"/>
    <col min="7941" max="7941" width="9.28515625" style="47" customWidth="1"/>
    <col min="7942" max="7942" width="7.140625" style="47" customWidth="1"/>
    <col min="7943" max="8192" width="9.140625" style="47"/>
    <col min="8193" max="8193" width="48.85546875" style="47" customWidth="1"/>
    <col min="8194" max="8194" width="10.85546875" style="47" customWidth="1"/>
    <col min="8195" max="8195" width="10.140625" style="47" customWidth="1"/>
    <col min="8196" max="8196" width="10" style="47" customWidth="1"/>
    <col min="8197" max="8197" width="9.28515625" style="47" customWidth="1"/>
    <col min="8198" max="8198" width="7.140625" style="47" customWidth="1"/>
    <col min="8199" max="8448" width="9.140625" style="47"/>
    <col min="8449" max="8449" width="48.85546875" style="47" customWidth="1"/>
    <col min="8450" max="8450" width="10.85546875" style="47" customWidth="1"/>
    <col min="8451" max="8451" width="10.140625" style="47" customWidth="1"/>
    <col min="8452" max="8452" width="10" style="47" customWidth="1"/>
    <col min="8453" max="8453" width="9.28515625" style="47" customWidth="1"/>
    <col min="8454" max="8454" width="7.140625" style="47" customWidth="1"/>
    <col min="8455" max="8704" width="9.140625" style="47"/>
    <col min="8705" max="8705" width="48.85546875" style="47" customWidth="1"/>
    <col min="8706" max="8706" width="10.85546875" style="47" customWidth="1"/>
    <col min="8707" max="8707" width="10.140625" style="47" customWidth="1"/>
    <col min="8708" max="8708" width="10" style="47" customWidth="1"/>
    <col min="8709" max="8709" width="9.28515625" style="47" customWidth="1"/>
    <col min="8710" max="8710" width="7.140625" style="47" customWidth="1"/>
    <col min="8711" max="8960" width="9.140625" style="47"/>
    <col min="8961" max="8961" width="48.85546875" style="47" customWidth="1"/>
    <col min="8962" max="8962" width="10.85546875" style="47" customWidth="1"/>
    <col min="8963" max="8963" width="10.140625" style="47" customWidth="1"/>
    <col min="8964" max="8964" width="10" style="47" customWidth="1"/>
    <col min="8965" max="8965" width="9.28515625" style="47" customWidth="1"/>
    <col min="8966" max="8966" width="7.140625" style="47" customWidth="1"/>
    <col min="8967" max="9216" width="9.140625" style="47"/>
    <col min="9217" max="9217" width="48.85546875" style="47" customWidth="1"/>
    <col min="9218" max="9218" width="10.85546875" style="47" customWidth="1"/>
    <col min="9219" max="9219" width="10.140625" style="47" customWidth="1"/>
    <col min="9220" max="9220" width="10" style="47" customWidth="1"/>
    <col min="9221" max="9221" width="9.28515625" style="47" customWidth="1"/>
    <col min="9222" max="9222" width="7.140625" style="47" customWidth="1"/>
    <col min="9223" max="9472" width="9.140625" style="47"/>
    <col min="9473" max="9473" width="48.85546875" style="47" customWidth="1"/>
    <col min="9474" max="9474" width="10.85546875" style="47" customWidth="1"/>
    <col min="9475" max="9475" width="10.140625" style="47" customWidth="1"/>
    <col min="9476" max="9476" width="10" style="47" customWidth="1"/>
    <col min="9477" max="9477" width="9.28515625" style="47" customWidth="1"/>
    <col min="9478" max="9478" width="7.140625" style="47" customWidth="1"/>
    <col min="9479" max="9728" width="9.140625" style="47"/>
    <col min="9729" max="9729" width="48.85546875" style="47" customWidth="1"/>
    <col min="9730" max="9730" width="10.85546875" style="47" customWidth="1"/>
    <col min="9731" max="9731" width="10.140625" style="47" customWidth="1"/>
    <col min="9732" max="9732" width="10" style="47" customWidth="1"/>
    <col min="9733" max="9733" width="9.28515625" style="47" customWidth="1"/>
    <col min="9734" max="9734" width="7.140625" style="47" customWidth="1"/>
    <col min="9735" max="9984" width="9.140625" style="47"/>
    <col min="9985" max="9985" width="48.85546875" style="47" customWidth="1"/>
    <col min="9986" max="9986" width="10.85546875" style="47" customWidth="1"/>
    <col min="9987" max="9987" width="10.140625" style="47" customWidth="1"/>
    <col min="9988" max="9988" width="10" style="47" customWidth="1"/>
    <col min="9989" max="9989" width="9.28515625" style="47" customWidth="1"/>
    <col min="9990" max="9990" width="7.140625" style="47" customWidth="1"/>
    <col min="9991" max="10240" width="9.140625" style="47"/>
    <col min="10241" max="10241" width="48.85546875" style="47" customWidth="1"/>
    <col min="10242" max="10242" width="10.85546875" style="47" customWidth="1"/>
    <col min="10243" max="10243" width="10.140625" style="47" customWidth="1"/>
    <col min="10244" max="10244" width="10" style="47" customWidth="1"/>
    <col min="10245" max="10245" width="9.28515625" style="47" customWidth="1"/>
    <col min="10246" max="10246" width="7.140625" style="47" customWidth="1"/>
    <col min="10247" max="10496" width="9.140625" style="47"/>
    <col min="10497" max="10497" width="48.85546875" style="47" customWidth="1"/>
    <col min="10498" max="10498" width="10.85546875" style="47" customWidth="1"/>
    <col min="10499" max="10499" width="10.140625" style="47" customWidth="1"/>
    <col min="10500" max="10500" width="10" style="47" customWidth="1"/>
    <col min="10501" max="10501" width="9.28515625" style="47" customWidth="1"/>
    <col min="10502" max="10502" width="7.140625" style="47" customWidth="1"/>
    <col min="10503" max="10752" width="9.140625" style="47"/>
    <col min="10753" max="10753" width="48.85546875" style="47" customWidth="1"/>
    <col min="10754" max="10754" width="10.85546875" style="47" customWidth="1"/>
    <col min="10755" max="10755" width="10.140625" style="47" customWidth="1"/>
    <col min="10756" max="10756" width="10" style="47" customWidth="1"/>
    <col min="10757" max="10757" width="9.28515625" style="47" customWidth="1"/>
    <col min="10758" max="10758" width="7.140625" style="47" customWidth="1"/>
    <col min="10759" max="11008" width="9.140625" style="47"/>
    <col min="11009" max="11009" width="48.85546875" style="47" customWidth="1"/>
    <col min="11010" max="11010" width="10.85546875" style="47" customWidth="1"/>
    <col min="11011" max="11011" width="10.140625" style="47" customWidth="1"/>
    <col min="11012" max="11012" width="10" style="47" customWidth="1"/>
    <col min="11013" max="11013" width="9.28515625" style="47" customWidth="1"/>
    <col min="11014" max="11014" width="7.140625" style="47" customWidth="1"/>
    <col min="11015" max="11264" width="9.140625" style="47"/>
    <col min="11265" max="11265" width="48.85546875" style="47" customWidth="1"/>
    <col min="11266" max="11266" width="10.85546875" style="47" customWidth="1"/>
    <col min="11267" max="11267" width="10.140625" style="47" customWidth="1"/>
    <col min="11268" max="11268" width="10" style="47" customWidth="1"/>
    <col min="11269" max="11269" width="9.28515625" style="47" customWidth="1"/>
    <col min="11270" max="11270" width="7.140625" style="47" customWidth="1"/>
    <col min="11271" max="11520" width="9.140625" style="47"/>
    <col min="11521" max="11521" width="48.85546875" style="47" customWidth="1"/>
    <col min="11522" max="11522" width="10.85546875" style="47" customWidth="1"/>
    <col min="11523" max="11523" width="10.140625" style="47" customWidth="1"/>
    <col min="11524" max="11524" width="10" style="47" customWidth="1"/>
    <col min="11525" max="11525" width="9.28515625" style="47" customWidth="1"/>
    <col min="11526" max="11526" width="7.140625" style="47" customWidth="1"/>
    <col min="11527" max="11776" width="9.140625" style="47"/>
    <col min="11777" max="11777" width="48.85546875" style="47" customWidth="1"/>
    <col min="11778" max="11778" width="10.85546875" style="47" customWidth="1"/>
    <col min="11779" max="11779" width="10.140625" style="47" customWidth="1"/>
    <col min="11780" max="11780" width="10" style="47" customWidth="1"/>
    <col min="11781" max="11781" width="9.28515625" style="47" customWidth="1"/>
    <col min="11782" max="11782" width="7.140625" style="47" customWidth="1"/>
    <col min="11783" max="12032" width="9.140625" style="47"/>
    <col min="12033" max="12033" width="48.85546875" style="47" customWidth="1"/>
    <col min="12034" max="12034" width="10.85546875" style="47" customWidth="1"/>
    <col min="12035" max="12035" width="10.140625" style="47" customWidth="1"/>
    <col min="12036" max="12036" width="10" style="47" customWidth="1"/>
    <col min="12037" max="12037" width="9.28515625" style="47" customWidth="1"/>
    <col min="12038" max="12038" width="7.140625" style="47" customWidth="1"/>
    <col min="12039" max="12288" width="9.140625" style="47"/>
    <col min="12289" max="12289" width="48.85546875" style="47" customWidth="1"/>
    <col min="12290" max="12290" width="10.85546875" style="47" customWidth="1"/>
    <col min="12291" max="12291" width="10.140625" style="47" customWidth="1"/>
    <col min="12292" max="12292" width="10" style="47" customWidth="1"/>
    <col min="12293" max="12293" width="9.28515625" style="47" customWidth="1"/>
    <col min="12294" max="12294" width="7.140625" style="47" customWidth="1"/>
    <col min="12295" max="12544" width="9.140625" style="47"/>
    <col min="12545" max="12545" width="48.85546875" style="47" customWidth="1"/>
    <col min="12546" max="12546" width="10.85546875" style="47" customWidth="1"/>
    <col min="12547" max="12547" width="10.140625" style="47" customWidth="1"/>
    <col min="12548" max="12548" width="10" style="47" customWidth="1"/>
    <col min="12549" max="12549" width="9.28515625" style="47" customWidth="1"/>
    <col min="12550" max="12550" width="7.140625" style="47" customWidth="1"/>
    <col min="12551" max="12800" width="9.140625" style="47"/>
    <col min="12801" max="12801" width="48.85546875" style="47" customWidth="1"/>
    <col min="12802" max="12802" width="10.85546875" style="47" customWidth="1"/>
    <col min="12803" max="12803" width="10.140625" style="47" customWidth="1"/>
    <col min="12804" max="12804" width="10" style="47" customWidth="1"/>
    <col min="12805" max="12805" width="9.28515625" style="47" customWidth="1"/>
    <col min="12806" max="12806" width="7.140625" style="47" customWidth="1"/>
    <col min="12807" max="13056" width="9.140625" style="47"/>
    <col min="13057" max="13057" width="48.85546875" style="47" customWidth="1"/>
    <col min="13058" max="13058" width="10.85546875" style="47" customWidth="1"/>
    <col min="13059" max="13059" width="10.140625" style="47" customWidth="1"/>
    <col min="13060" max="13060" width="10" style="47" customWidth="1"/>
    <col min="13061" max="13061" width="9.28515625" style="47" customWidth="1"/>
    <col min="13062" max="13062" width="7.140625" style="47" customWidth="1"/>
    <col min="13063" max="13312" width="9.140625" style="47"/>
    <col min="13313" max="13313" width="48.85546875" style="47" customWidth="1"/>
    <col min="13314" max="13314" width="10.85546875" style="47" customWidth="1"/>
    <col min="13315" max="13315" width="10.140625" style="47" customWidth="1"/>
    <col min="13316" max="13316" width="10" style="47" customWidth="1"/>
    <col min="13317" max="13317" width="9.28515625" style="47" customWidth="1"/>
    <col min="13318" max="13318" width="7.140625" style="47" customWidth="1"/>
    <col min="13319" max="13568" width="9.140625" style="47"/>
    <col min="13569" max="13569" width="48.85546875" style="47" customWidth="1"/>
    <col min="13570" max="13570" width="10.85546875" style="47" customWidth="1"/>
    <col min="13571" max="13571" width="10.140625" style="47" customWidth="1"/>
    <col min="13572" max="13572" width="10" style="47" customWidth="1"/>
    <col min="13573" max="13573" width="9.28515625" style="47" customWidth="1"/>
    <col min="13574" max="13574" width="7.140625" style="47" customWidth="1"/>
    <col min="13575" max="13824" width="9.140625" style="47"/>
    <col min="13825" max="13825" width="48.85546875" style="47" customWidth="1"/>
    <col min="13826" max="13826" width="10.85546875" style="47" customWidth="1"/>
    <col min="13827" max="13827" width="10.140625" style="47" customWidth="1"/>
    <col min="13828" max="13828" width="10" style="47" customWidth="1"/>
    <col min="13829" max="13829" width="9.28515625" style="47" customWidth="1"/>
    <col min="13830" max="13830" width="7.140625" style="47" customWidth="1"/>
    <col min="13831" max="14080" width="9.140625" style="47"/>
    <col min="14081" max="14081" width="48.85546875" style="47" customWidth="1"/>
    <col min="14082" max="14082" width="10.85546875" style="47" customWidth="1"/>
    <col min="14083" max="14083" width="10.140625" style="47" customWidth="1"/>
    <col min="14084" max="14084" width="10" style="47" customWidth="1"/>
    <col min="14085" max="14085" width="9.28515625" style="47" customWidth="1"/>
    <col min="14086" max="14086" width="7.140625" style="47" customWidth="1"/>
    <col min="14087" max="14336" width="9.140625" style="47"/>
    <col min="14337" max="14337" width="48.85546875" style="47" customWidth="1"/>
    <col min="14338" max="14338" width="10.85546875" style="47" customWidth="1"/>
    <col min="14339" max="14339" width="10.140625" style="47" customWidth="1"/>
    <col min="14340" max="14340" width="10" style="47" customWidth="1"/>
    <col min="14341" max="14341" width="9.28515625" style="47" customWidth="1"/>
    <col min="14342" max="14342" width="7.140625" style="47" customWidth="1"/>
    <col min="14343" max="14592" width="9.140625" style="47"/>
    <col min="14593" max="14593" width="48.85546875" style="47" customWidth="1"/>
    <col min="14594" max="14594" width="10.85546875" style="47" customWidth="1"/>
    <col min="14595" max="14595" width="10.140625" style="47" customWidth="1"/>
    <col min="14596" max="14596" width="10" style="47" customWidth="1"/>
    <col min="14597" max="14597" width="9.28515625" style="47" customWidth="1"/>
    <col min="14598" max="14598" width="7.140625" style="47" customWidth="1"/>
    <col min="14599" max="14848" width="9.140625" style="47"/>
    <col min="14849" max="14849" width="48.85546875" style="47" customWidth="1"/>
    <col min="14850" max="14850" width="10.85546875" style="47" customWidth="1"/>
    <col min="14851" max="14851" width="10.140625" style="47" customWidth="1"/>
    <col min="14852" max="14852" width="10" style="47" customWidth="1"/>
    <col min="14853" max="14853" width="9.28515625" style="47" customWidth="1"/>
    <col min="14854" max="14854" width="7.140625" style="47" customWidth="1"/>
    <col min="14855" max="15104" width="9.140625" style="47"/>
    <col min="15105" max="15105" width="48.85546875" style="47" customWidth="1"/>
    <col min="15106" max="15106" width="10.85546875" style="47" customWidth="1"/>
    <col min="15107" max="15107" width="10.140625" style="47" customWidth="1"/>
    <col min="15108" max="15108" width="10" style="47" customWidth="1"/>
    <col min="15109" max="15109" width="9.28515625" style="47" customWidth="1"/>
    <col min="15110" max="15110" width="7.140625" style="47" customWidth="1"/>
    <col min="15111" max="15360" width="9.140625" style="47"/>
    <col min="15361" max="15361" width="48.85546875" style="47" customWidth="1"/>
    <col min="15362" max="15362" width="10.85546875" style="47" customWidth="1"/>
    <col min="15363" max="15363" width="10.140625" style="47" customWidth="1"/>
    <col min="15364" max="15364" width="10" style="47" customWidth="1"/>
    <col min="15365" max="15365" width="9.28515625" style="47" customWidth="1"/>
    <col min="15366" max="15366" width="7.140625" style="47" customWidth="1"/>
    <col min="15367" max="15616" width="9.140625" style="47"/>
    <col min="15617" max="15617" width="48.85546875" style="47" customWidth="1"/>
    <col min="15618" max="15618" width="10.85546875" style="47" customWidth="1"/>
    <col min="15619" max="15619" width="10.140625" style="47" customWidth="1"/>
    <col min="15620" max="15620" width="10" style="47" customWidth="1"/>
    <col min="15621" max="15621" width="9.28515625" style="47" customWidth="1"/>
    <col min="15622" max="15622" width="7.140625" style="47" customWidth="1"/>
    <col min="15623" max="15872" width="9.140625" style="47"/>
    <col min="15873" max="15873" width="48.85546875" style="47" customWidth="1"/>
    <col min="15874" max="15874" width="10.85546875" style="47" customWidth="1"/>
    <col min="15875" max="15875" width="10.140625" style="47" customWidth="1"/>
    <col min="15876" max="15876" width="10" style="47" customWidth="1"/>
    <col min="15877" max="15877" width="9.28515625" style="47" customWidth="1"/>
    <col min="15878" max="15878" width="7.140625" style="47" customWidth="1"/>
    <col min="15879" max="16128" width="9.140625" style="47"/>
    <col min="16129" max="16129" width="48.85546875" style="47" customWidth="1"/>
    <col min="16130" max="16130" width="10.85546875" style="47" customWidth="1"/>
    <col min="16131" max="16131" width="10.140625" style="47" customWidth="1"/>
    <col min="16132" max="16132" width="10" style="47" customWidth="1"/>
    <col min="16133" max="16133" width="9.28515625" style="47" customWidth="1"/>
    <col min="16134" max="16134" width="7.140625" style="47" customWidth="1"/>
    <col min="16135" max="16384" width="9.140625" style="47"/>
  </cols>
  <sheetData>
    <row r="1" spans="1:6">
      <c r="A1" s="402" t="s">
        <v>68</v>
      </c>
      <c r="B1" s="402"/>
      <c r="C1" s="402"/>
      <c r="D1" s="402"/>
      <c r="E1" s="402"/>
      <c r="F1" s="402"/>
    </row>
    <row r="2" spans="1:6">
      <c r="A2" s="403" t="s">
        <v>69</v>
      </c>
      <c r="B2" s="403"/>
      <c r="C2" s="403"/>
      <c r="D2" s="403"/>
      <c r="E2" s="403"/>
      <c r="F2" s="403"/>
    </row>
    <row r="3" spans="1:6">
      <c r="A3" s="401" t="s">
        <v>3</v>
      </c>
      <c r="B3" s="405" t="s">
        <v>70</v>
      </c>
      <c r="C3" s="401" t="s">
        <v>71</v>
      </c>
      <c r="D3" s="401"/>
      <c r="E3" s="401"/>
      <c r="F3" s="407" t="s">
        <v>72</v>
      </c>
    </row>
    <row r="4" spans="1:6">
      <c r="A4" s="404"/>
      <c r="B4" s="406"/>
      <c r="C4" s="48" t="s">
        <v>73</v>
      </c>
      <c r="D4" s="48" t="s">
        <v>74</v>
      </c>
      <c r="E4" s="36" t="s">
        <v>11</v>
      </c>
      <c r="F4" s="408"/>
    </row>
    <row r="5" spans="1:6" s="51" customFormat="1" ht="11.25">
      <c r="A5" s="49" t="s">
        <v>75</v>
      </c>
      <c r="B5" s="50">
        <v>20019915</v>
      </c>
      <c r="C5" s="50">
        <f>SUM(C6:C17)</f>
        <v>27480926.399999999</v>
      </c>
      <c r="D5" s="50">
        <f>SUM(D6:D17)</f>
        <v>20492553.699999999</v>
      </c>
      <c r="E5" s="18">
        <f>D5/C5*100</f>
        <v>74.570097826105311</v>
      </c>
      <c r="F5" s="50">
        <f>D5/B5*100</f>
        <v>102.36084269089054</v>
      </c>
    </row>
    <row r="6" spans="1:6" s="51" customFormat="1" ht="12.75">
      <c r="A6" s="52" t="s">
        <v>76</v>
      </c>
      <c r="B6" s="18">
        <v>9676119.5999999996</v>
      </c>
      <c r="C6" s="18">
        <v>11399190.699999999</v>
      </c>
      <c r="D6" s="18">
        <v>10943469</v>
      </c>
      <c r="E6" s="18">
        <f>D6/C6*100</f>
        <v>96.002157416315541</v>
      </c>
      <c r="F6" s="18">
        <f t="shared" ref="F6:F17" si="0">D6/B6*100</f>
        <v>113.09770292628463</v>
      </c>
    </row>
    <row r="7" spans="1:6" s="51" customFormat="1" ht="11.25">
      <c r="A7" s="53" t="s">
        <v>77</v>
      </c>
      <c r="B7" s="18">
        <v>1042108.8</v>
      </c>
      <c r="C7" s="18">
        <v>1253538.3999999999</v>
      </c>
      <c r="D7" s="18">
        <v>1178554.6000000001</v>
      </c>
      <c r="E7" s="18">
        <f>D6/C6*100</f>
        <v>96.002157416315541</v>
      </c>
      <c r="F7" s="18">
        <f t="shared" si="0"/>
        <v>113.09323940072285</v>
      </c>
    </row>
    <row r="8" spans="1:6" s="51" customFormat="1" ht="12.75">
      <c r="A8" s="52" t="s">
        <v>78</v>
      </c>
      <c r="B8" s="18">
        <v>1025074.5</v>
      </c>
      <c r="C8" s="54">
        <v>1472886.3</v>
      </c>
      <c r="D8" s="54">
        <v>1289417.8999999999</v>
      </c>
      <c r="E8" s="18">
        <f>D7/C7*100</f>
        <v>94.018228719598866</v>
      </c>
      <c r="F8" s="18">
        <f t="shared" si="0"/>
        <v>125.78772567262185</v>
      </c>
    </row>
    <row r="9" spans="1:6" s="51" customFormat="1" ht="12.75">
      <c r="A9" s="52" t="s">
        <v>79</v>
      </c>
      <c r="B9" s="18">
        <v>344136.8</v>
      </c>
      <c r="C9" s="18">
        <v>398668.1</v>
      </c>
      <c r="D9" s="18">
        <v>336871.8</v>
      </c>
      <c r="E9" s="18">
        <f t="shared" ref="E9:E16" si="1">D9/C9*100</f>
        <v>84.499311582742649</v>
      </c>
      <c r="F9" s="18">
        <f t="shared" si="0"/>
        <v>97.888920917495597</v>
      </c>
    </row>
    <row r="10" spans="1:6" s="51" customFormat="1" ht="12.75">
      <c r="A10" s="52" t="s">
        <v>80</v>
      </c>
      <c r="B10" s="18">
        <v>636229.6</v>
      </c>
      <c r="C10" s="18">
        <v>757108</v>
      </c>
      <c r="D10" s="18">
        <v>583512</v>
      </c>
      <c r="E10" s="18">
        <f t="shared" si="1"/>
        <v>77.071170823713402</v>
      </c>
      <c r="F10" s="18">
        <f t="shared" si="0"/>
        <v>91.714060458677181</v>
      </c>
    </row>
    <row r="11" spans="1:6" s="51" customFormat="1" ht="12.75">
      <c r="A11" s="52" t="s">
        <v>81</v>
      </c>
      <c r="B11" s="18">
        <v>118068.6</v>
      </c>
      <c r="C11" s="18">
        <v>158449.9</v>
      </c>
      <c r="D11" s="18">
        <v>134303.6</v>
      </c>
      <c r="E11" s="18">
        <f t="shared" si="1"/>
        <v>84.760924431003119</v>
      </c>
      <c r="F11" s="18">
        <f t="shared" si="0"/>
        <v>113.75048065277305</v>
      </c>
    </row>
    <row r="12" spans="1:6" s="51" customFormat="1" ht="12.75">
      <c r="A12" s="52" t="s">
        <v>82</v>
      </c>
      <c r="B12" s="18">
        <v>77691.899999999994</v>
      </c>
      <c r="C12" s="18">
        <v>102958.7</v>
      </c>
      <c r="D12" s="18">
        <v>85365.1</v>
      </c>
      <c r="E12" s="18">
        <f t="shared" si="1"/>
        <v>82.911983154410464</v>
      </c>
      <c r="F12" s="18">
        <f t="shared" si="0"/>
        <v>109.87644786650863</v>
      </c>
    </row>
    <row r="13" spans="1:6" s="51" customFormat="1" ht="12.75">
      <c r="A13" s="52" t="s">
        <v>83</v>
      </c>
      <c r="B13" s="55">
        <v>251008.6</v>
      </c>
      <c r="C13" s="55">
        <v>433447.4</v>
      </c>
      <c r="D13" s="55">
        <v>278526.40000000002</v>
      </c>
      <c r="E13" s="18">
        <f t="shared" si="1"/>
        <v>64.258408286680236</v>
      </c>
      <c r="F13" s="18">
        <f t="shared" si="0"/>
        <v>110.96289131129373</v>
      </c>
    </row>
    <row r="14" spans="1:6" s="51" customFormat="1" ht="12.75">
      <c r="A14" s="52" t="s">
        <v>84</v>
      </c>
      <c r="B14" s="55">
        <v>315861.8</v>
      </c>
      <c r="C14" s="55">
        <v>506361.1</v>
      </c>
      <c r="D14" s="55">
        <v>336026.4</v>
      </c>
      <c r="E14" s="18">
        <f t="shared" si="1"/>
        <v>66.361021808349818</v>
      </c>
      <c r="F14" s="18">
        <f t="shared" si="0"/>
        <v>106.38399451912197</v>
      </c>
    </row>
    <row r="15" spans="1:6">
      <c r="A15" s="52" t="s">
        <v>85</v>
      </c>
      <c r="B15" s="56">
        <v>16300</v>
      </c>
      <c r="C15" s="57">
        <v>141714.70000000001</v>
      </c>
      <c r="D15" s="57">
        <v>137930</v>
      </c>
      <c r="E15" s="18">
        <f t="shared" si="1"/>
        <v>97.329352565400768</v>
      </c>
      <c r="F15" s="18">
        <f>D15/B15*100</f>
        <v>846.19631901840489</v>
      </c>
    </row>
    <row r="16" spans="1:6">
      <c r="A16" s="58" t="s">
        <v>86</v>
      </c>
      <c r="B16" s="59">
        <v>2991220</v>
      </c>
      <c r="C16" s="60">
        <v>3175598.6</v>
      </c>
      <c r="D16" s="56">
        <v>2469091.4</v>
      </c>
      <c r="E16" s="18">
        <f t="shared" si="1"/>
        <v>77.751999260863755</v>
      </c>
      <c r="F16" s="18">
        <f t="shared" si="0"/>
        <v>82.544627275827253</v>
      </c>
    </row>
    <row r="17" spans="1:6" ht="15.75" thickBot="1">
      <c r="A17" s="61" t="s">
        <v>87</v>
      </c>
      <c r="B17" s="62">
        <v>3526094.8</v>
      </c>
      <c r="C17" s="63">
        <v>7681004.5</v>
      </c>
      <c r="D17" s="64">
        <v>2719485.5</v>
      </c>
      <c r="E17" s="18">
        <v>0</v>
      </c>
      <c r="F17" s="65">
        <f t="shared" si="0"/>
        <v>77.124571352988013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64"/>
  <sheetViews>
    <sheetView topLeftCell="A37" workbookViewId="0">
      <selection activeCell="O47" sqref="O47"/>
    </sheetView>
  </sheetViews>
  <sheetFormatPr defaultRowHeight="12.75"/>
  <cols>
    <col min="1" max="1" width="2.5703125" style="66" customWidth="1"/>
    <col min="2" max="2" width="1.85546875" style="66" customWidth="1"/>
    <col min="3" max="3" width="9" style="66" customWidth="1"/>
    <col min="4" max="4" width="6" style="66" customWidth="1"/>
    <col min="5" max="5" width="5.7109375" style="66" customWidth="1"/>
    <col min="6" max="6" width="7.42578125" style="66" customWidth="1"/>
    <col min="7" max="7" width="7.7109375" style="66" customWidth="1"/>
    <col min="8" max="9" width="6.42578125" style="66" customWidth="1"/>
    <col min="10" max="10" width="6.5703125" style="66" customWidth="1"/>
    <col min="11" max="11" width="7.140625" style="66" customWidth="1"/>
    <col min="12" max="12" width="7.5703125" style="66" customWidth="1"/>
    <col min="13" max="13" width="6.42578125" style="66" customWidth="1"/>
    <col min="14" max="14" width="8.140625" style="67" customWidth="1"/>
    <col min="15" max="15" width="7.140625" style="66" customWidth="1"/>
    <col min="16" max="16" width="5.5703125" style="66" customWidth="1"/>
    <col min="17" max="17" width="11.5703125" style="66" bestFit="1" customWidth="1"/>
    <col min="18" max="256" width="9.140625" style="66"/>
    <col min="257" max="257" width="2.5703125" style="66" customWidth="1"/>
    <col min="258" max="258" width="1.85546875" style="66" customWidth="1"/>
    <col min="259" max="259" width="9" style="66" customWidth="1"/>
    <col min="260" max="260" width="6" style="66" customWidth="1"/>
    <col min="261" max="261" width="5.7109375" style="66" customWidth="1"/>
    <col min="262" max="262" width="7.42578125" style="66" customWidth="1"/>
    <col min="263" max="263" width="7.7109375" style="66" customWidth="1"/>
    <col min="264" max="265" width="6.42578125" style="66" customWidth="1"/>
    <col min="266" max="266" width="6.5703125" style="66" customWidth="1"/>
    <col min="267" max="267" width="7.140625" style="66" customWidth="1"/>
    <col min="268" max="268" width="7.5703125" style="66" customWidth="1"/>
    <col min="269" max="269" width="6.42578125" style="66" customWidth="1"/>
    <col min="270" max="270" width="8.140625" style="66" customWidth="1"/>
    <col min="271" max="271" width="7.140625" style="66" customWidth="1"/>
    <col min="272" max="272" width="5.5703125" style="66" customWidth="1"/>
    <col min="273" max="273" width="11.5703125" style="66" bestFit="1" customWidth="1"/>
    <col min="274" max="512" width="9.140625" style="66"/>
    <col min="513" max="513" width="2.5703125" style="66" customWidth="1"/>
    <col min="514" max="514" width="1.85546875" style="66" customWidth="1"/>
    <col min="515" max="515" width="9" style="66" customWidth="1"/>
    <col min="516" max="516" width="6" style="66" customWidth="1"/>
    <col min="517" max="517" width="5.7109375" style="66" customWidth="1"/>
    <col min="518" max="518" width="7.42578125" style="66" customWidth="1"/>
    <col min="519" max="519" width="7.7109375" style="66" customWidth="1"/>
    <col min="520" max="521" width="6.42578125" style="66" customWidth="1"/>
    <col min="522" max="522" width="6.5703125" style="66" customWidth="1"/>
    <col min="523" max="523" width="7.140625" style="66" customWidth="1"/>
    <col min="524" max="524" width="7.5703125" style="66" customWidth="1"/>
    <col min="525" max="525" width="6.42578125" style="66" customWidth="1"/>
    <col min="526" max="526" width="8.140625" style="66" customWidth="1"/>
    <col min="527" max="527" width="7.140625" style="66" customWidth="1"/>
    <col min="528" max="528" width="5.5703125" style="66" customWidth="1"/>
    <col min="529" max="529" width="11.5703125" style="66" bestFit="1" customWidth="1"/>
    <col min="530" max="768" width="9.140625" style="66"/>
    <col min="769" max="769" width="2.5703125" style="66" customWidth="1"/>
    <col min="770" max="770" width="1.85546875" style="66" customWidth="1"/>
    <col min="771" max="771" width="9" style="66" customWidth="1"/>
    <col min="772" max="772" width="6" style="66" customWidth="1"/>
    <col min="773" max="773" width="5.7109375" style="66" customWidth="1"/>
    <col min="774" max="774" width="7.42578125" style="66" customWidth="1"/>
    <col min="775" max="775" width="7.7109375" style="66" customWidth="1"/>
    <col min="776" max="777" width="6.42578125" style="66" customWidth="1"/>
    <col min="778" max="778" width="6.5703125" style="66" customWidth="1"/>
    <col min="779" max="779" width="7.140625" style="66" customWidth="1"/>
    <col min="780" max="780" width="7.5703125" style="66" customWidth="1"/>
    <col min="781" max="781" width="6.42578125" style="66" customWidth="1"/>
    <col min="782" max="782" width="8.140625" style="66" customWidth="1"/>
    <col min="783" max="783" width="7.140625" style="66" customWidth="1"/>
    <col min="784" max="784" width="5.5703125" style="66" customWidth="1"/>
    <col min="785" max="785" width="11.5703125" style="66" bestFit="1" customWidth="1"/>
    <col min="786" max="1024" width="9.140625" style="66"/>
    <col min="1025" max="1025" width="2.5703125" style="66" customWidth="1"/>
    <col min="1026" max="1026" width="1.85546875" style="66" customWidth="1"/>
    <col min="1027" max="1027" width="9" style="66" customWidth="1"/>
    <col min="1028" max="1028" width="6" style="66" customWidth="1"/>
    <col min="1029" max="1029" width="5.7109375" style="66" customWidth="1"/>
    <col min="1030" max="1030" width="7.42578125" style="66" customWidth="1"/>
    <col min="1031" max="1031" width="7.7109375" style="66" customWidth="1"/>
    <col min="1032" max="1033" width="6.42578125" style="66" customWidth="1"/>
    <col min="1034" max="1034" width="6.5703125" style="66" customWidth="1"/>
    <col min="1035" max="1035" width="7.140625" style="66" customWidth="1"/>
    <col min="1036" max="1036" width="7.5703125" style="66" customWidth="1"/>
    <col min="1037" max="1037" width="6.42578125" style="66" customWidth="1"/>
    <col min="1038" max="1038" width="8.140625" style="66" customWidth="1"/>
    <col min="1039" max="1039" width="7.140625" style="66" customWidth="1"/>
    <col min="1040" max="1040" width="5.5703125" style="66" customWidth="1"/>
    <col min="1041" max="1041" width="11.5703125" style="66" bestFit="1" customWidth="1"/>
    <col min="1042" max="1280" width="9.140625" style="66"/>
    <col min="1281" max="1281" width="2.5703125" style="66" customWidth="1"/>
    <col min="1282" max="1282" width="1.85546875" style="66" customWidth="1"/>
    <col min="1283" max="1283" width="9" style="66" customWidth="1"/>
    <col min="1284" max="1284" width="6" style="66" customWidth="1"/>
    <col min="1285" max="1285" width="5.7109375" style="66" customWidth="1"/>
    <col min="1286" max="1286" width="7.42578125" style="66" customWidth="1"/>
    <col min="1287" max="1287" width="7.7109375" style="66" customWidth="1"/>
    <col min="1288" max="1289" width="6.42578125" style="66" customWidth="1"/>
    <col min="1290" max="1290" width="6.5703125" style="66" customWidth="1"/>
    <col min="1291" max="1291" width="7.140625" style="66" customWidth="1"/>
    <col min="1292" max="1292" width="7.5703125" style="66" customWidth="1"/>
    <col min="1293" max="1293" width="6.42578125" style="66" customWidth="1"/>
    <col min="1294" max="1294" width="8.140625" style="66" customWidth="1"/>
    <col min="1295" max="1295" width="7.140625" style="66" customWidth="1"/>
    <col min="1296" max="1296" width="5.5703125" style="66" customWidth="1"/>
    <col min="1297" max="1297" width="11.5703125" style="66" bestFit="1" customWidth="1"/>
    <col min="1298" max="1536" width="9.140625" style="66"/>
    <col min="1537" max="1537" width="2.5703125" style="66" customWidth="1"/>
    <col min="1538" max="1538" width="1.85546875" style="66" customWidth="1"/>
    <col min="1539" max="1539" width="9" style="66" customWidth="1"/>
    <col min="1540" max="1540" width="6" style="66" customWidth="1"/>
    <col min="1541" max="1541" width="5.7109375" style="66" customWidth="1"/>
    <col min="1542" max="1542" width="7.42578125" style="66" customWidth="1"/>
    <col min="1543" max="1543" width="7.7109375" style="66" customWidth="1"/>
    <col min="1544" max="1545" width="6.42578125" style="66" customWidth="1"/>
    <col min="1546" max="1546" width="6.5703125" style="66" customWidth="1"/>
    <col min="1547" max="1547" width="7.140625" style="66" customWidth="1"/>
    <col min="1548" max="1548" width="7.5703125" style="66" customWidth="1"/>
    <col min="1549" max="1549" width="6.42578125" style="66" customWidth="1"/>
    <col min="1550" max="1550" width="8.140625" style="66" customWidth="1"/>
    <col min="1551" max="1551" width="7.140625" style="66" customWidth="1"/>
    <col min="1552" max="1552" width="5.5703125" style="66" customWidth="1"/>
    <col min="1553" max="1553" width="11.5703125" style="66" bestFit="1" customWidth="1"/>
    <col min="1554" max="1792" width="9.140625" style="66"/>
    <col min="1793" max="1793" width="2.5703125" style="66" customWidth="1"/>
    <col min="1794" max="1794" width="1.85546875" style="66" customWidth="1"/>
    <col min="1795" max="1795" width="9" style="66" customWidth="1"/>
    <col min="1796" max="1796" width="6" style="66" customWidth="1"/>
    <col min="1797" max="1797" width="5.7109375" style="66" customWidth="1"/>
    <col min="1798" max="1798" width="7.42578125" style="66" customWidth="1"/>
    <col min="1799" max="1799" width="7.7109375" style="66" customWidth="1"/>
    <col min="1800" max="1801" width="6.42578125" style="66" customWidth="1"/>
    <col min="1802" max="1802" width="6.5703125" style="66" customWidth="1"/>
    <col min="1803" max="1803" width="7.140625" style="66" customWidth="1"/>
    <col min="1804" max="1804" width="7.5703125" style="66" customWidth="1"/>
    <col min="1805" max="1805" width="6.42578125" style="66" customWidth="1"/>
    <col min="1806" max="1806" width="8.140625" style="66" customWidth="1"/>
    <col min="1807" max="1807" width="7.140625" style="66" customWidth="1"/>
    <col min="1808" max="1808" width="5.5703125" style="66" customWidth="1"/>
    <col min="1809" max="1809" width="11.5703125" style="66" bestFit="1" customWidth="1"/>
    <col min="1810" max="2048" width="9.140625" style="66"/>
    <col min="2049" max="2049" width="2.5703125" style="66" customWidth="1"/>
    <col min="2050" max="2050" width="1.85546875" style="66" customWidth="1"/>
    <col min="2051" max="2051" width="9" style="66" customWidth="1"/>
    <col min="2052" max="2052" width="6" style="66" customWidth="1"/>
    <col min="2053" max="2053" width="5.7109375" style="66" customWidth="1"/>
    <col min="2054" max="2054" width="7.42578125" style="66" customWidth="1"/>
    <col min="2055" max="2055" width="7.7109375" style="66" customWidth="1"/>
    <col min="2056" max="2057" width="6.42578125" style="66" customWidth="1"/>
    <col min="2058" max="2058" width="6.5703125" style="66" customWidth="1"/>
    <col min="2059" max="2059" width="7.140625" style="66" customWidth="1"/>
    <col min="2060" max="2060" width="7.5703125" style="66" customWidth="1"/>
    <col min="2061" max="2061" width="6.42578125" style="66" customWidth="1"/>
    <col min="2062" max="2062" width="8.140625" style="66" customWidth="1"/>
    <col min="2063" max="2063" width="7.140625" style="66" customWidth="1"/>
    <col min="2064" max="2064" width="5.5703125" style="66" customWidth="1"/>
    <col min="2065" max="2065" width="11.5703125" style="66" bestFit="1" customWidth="1"/>
    <col min="2066" max="2304" width="9.140625" style="66"/>
    <col min="2305" max="2305" width="2.5703125" style="66" customWidth="1"/>
    <col min="2306" max="2306" width="1.85546875" style="66" customWidth="1"/>
    <col min="2307" max="2307" width="9" style="66" customWidth="1"/>
    <col min="2308" max="2308" width="6" style="66" customWidth="1"/>
    <col min="2309" max="2309" width="5.7109375" style="66" customWidth="1"/>
    <col min="2310" max="2310" width="7.42578125" style="66" customWidth="1"/>
    <col min="2311" max="2311" width="7.7109375" style="66" customWidth="1"/>
    <col min="2312" max="2313" width="6.42578125" style="66" customWidth="1"/>
    <col min="2314" max="2314" width="6.5703125" style="66" customWidth="1"/>
    <col min="2315" max="2315" width="7.140625" style="66" customWidth="1"/>
    <col min="2316" max="2316" width="7.5703125" style="66" customWidth="1"/>
    <col min="2317" max="2317" width="6.42578125" style="66" customWidth="1"/>
    <col min="2318" max="2318" width="8.140625" style="66" customWidth="1"/>
    <col min="2319" max="2319" width="7.140625" style="66" customWidth="1"/>
    <col min="2320" max="2320" width="5.5703125" style="66" customWidth="1"/>
    <col min="2321" max="2321" width="11.5703125" style="66" bestFit="1" customWidth="1"/>
    <col min="2322" max="2560" width="9.140625" style="66"/>
    <col min="2561" max="2561" width="2.5703125" style="66" customWidth="1"/>
    <col min="2562" max="2562" width="1.85546875" style="66" customWidth="1"/>
    <col min="2563" max="2563" width="9" style="66" customWidth="1"/>
    <col min="2564" max="2564" width="6" style="66" customWidth="1"/>
    <col min="2565" max="2565" width="5.7109375" style="66" customWidth="1"/>
    <col min="2566" max="2566" width="7.42578125" style="66" customWidth="1"/>
    <col min="2567" max="2567" width="7.7109375" style="66" customWidth="1"/>
    <col min="2568" max="2569" width="6.42578125" style="66" customWidth="1"/>
    <col min="2570" max="2570" width="6.5703125" style="66" customWidth="1"/>
    <col min="2571" max="2571" width="7.140625" style="66" customWidth="1"/>
    <col min="2572" max="2572" width="7.5703125" style="66" customWidth="1"/>
    <col min="2573" max="2573" width="6.42578125" style="66" customWidth="1"/>
    <col min="2574" max="2574" width="8.140625" style="66" customWidth="1"/>
    <col min="2575" max="2575" width="7.140625" style="66" customWidth="1"/>
    <col min="2576" max="2576" width="5.5703125" style="66" customWidth="1"/>
    <col min="2577" max="2577" width="11.5703125" style="66" bestFit="1" customWidth="1"/>
    <col min="2578" max="2816" width="9.140625" style="66"/>
    <col min="2817" max="2817" width="2.5703125" style="66" customWidth="1"/>
    <col min="2818" max="2818" width="1.85546875" style="66" customWidth="1"/>
    <col min="2819" max="2819" width="9" style="66" customWidth="1"/>
    <col min="2820" max="2820" width="6" style="66" customWidth="1"/>
    <col min="2821" max="2821" width="5.7109375" style="66" customWidth="1"/>
    <col min="2822" max="2822" width="7.42578125" style="66" customWidth="1"/>
    <col min="2823" max="2823" width="7.7109375" style="66" customWidth="1"/>
    <col min="2824" max="2825" width="6.42578125" style="66" customWidth="1"/>
    <col min="2826" max="2826" width="6.5703125" style="66" customWidth="1"/>
    <col min="2827" max="2827" width="7.140625" style="66" customWidth="1"/>
    <col min="2828" max="2828" width="7.5703125" style="66" customWidth="1"/>
    <col min="2829" max="2829" width="6.42578125" style="66" customWidth="1"/>
    <col min="2830" max="2830" width="8.140625" style="66" customWidth="1"/>
    <col min="2831" max="2831" width="7.140625" style="66" customWidth="1"/>
    <col min="2832" max="2832" width="5.5703125" style="66" customWidth="1"/>
    <col min="2833" max="2833" width="11.5703125" style="66" bestFit="1" customWidth="1"/>
    <col min="2834" max="3072" width="9.140625" style="66"/>
    <col min="3073" max="3073" width="2.5703125" style="66" customWidth="1"/>
    <col min="3074" max="3074" width="1.85546875" style="66" customWidth="1"/>
    <col min="3075" max="3075" width="9" style="66" customWidth="1"/>
    <col min="3076" max="3076" width="6" style="66" customWidth="1"/>
    <col min="3077" max="3077" width="5.7109375" style="66" customWidth="1"/>
    <col min="3078" max="3078" width="7.42578125" style="66" customWidth="1"/>
    <col min="3079" max="3079" width="7.7109375" style="66" customWidth="1"/>
    <col min="3080" max="3081" width="6.42578125" style="66" customWidth="1"/>
    <col min="3082" max="3082" width="6.5703125" style="66" customWidth="1"/>
    <col min="3083" max="3083" width="7.140625" style="66" customWidth="1"/>
    <col min="3084" max="3084" width="7.5703125" style="66" customWidth="1"/>
    <col min="3085" max="3085" width="6.42578125" style="66" customWidth="1"/>
    <col min="3086" max="3086" width="8.140625" style="66" customWidth="1"/>
    <col min="3087" max="3087" width="7.140625" style="66" customWidth="1"/>
    <col min="3088" max="3088" width="5.5703125" style="66" customWidth="1"/>
    <col min="3089" max="3089" width="11.5703125" style="66" bestFit="1" customWidth="1"/>
    <col min="3090" max="3328" width="9.140625" style="66"/>
    <col min="3329" max="3329" width="2.5703125" style="66" customWidth="1"/>
    <col min="3330" max="3330" width="1.85546875" style="66" customWidth="1"/>
    <col min="3331" max="3331" width="9" style="66" customWidth="1"/>
    <col min="3332" max="3332" width="6" style="66" customWidth="1"/>
    <col min="3333" max="3333" width="5.7109375" style="66" customWidth="1"/>
    <col min="3334" max="3334" width="7.42578125" style="66" customWidth="1"/>
    <col min="3335" max="3335" width="7.7109375" style="66" customWidth="1"/>
    <col min="3336" max="3337" width="6.42578125" style="66" customWidth="1"/>
    <col min="3338" max="3338" width="6.5703125" style="66" customWidth="1"/>
    <col min="3339" max="3339" width="7.140625" style="66" customWidth="1"/>
    <col min="3340" max="3340" width="7.5703125" style="66" customWidth="1"/>
    <col min="3341" max="3341" width="6.42578125" style="66" customWidth="1"/>
    <col min="3342" max="3342" width="8.140625" style="66" customWidth="1"/>
    <col min="3343" max="3343" width="7.140625" style="66" customWidth="1"/>
    <col min="3344" max="3344" width="5.5703125" style="66" customWidth="1"/>
    <col min="3345" max="3345" width="11.5703125" style="66" bestFit="1" customWidth="1"/>
    <col min="3346" max="3584" width="9.140625" style="66"/>
    <col min="3585" max="3585" width="2.5703125" style="66" customWidth="1"/>
    <col min="3586" max="3586" width="1.85546875" style="66" customWidth="1"/>
    <col min="3587" max="3587" width="9" style="66" customWidth="1"/>
    <col min="3588" max="3588" width="6" style="66" customWidth="1"/>
    <col min="3589" max="3589" width="5.7109375" style="66" customWidth="1"/>
    <col min="3590" max="3590" width="7.42578125" style="66" customWidth="1"/>
    <col min="3591" max="3591" width="7.7109375" style="66" customWidth="1"/>
    <col min="3592" max="3593" width="6.42578125" style="66" customWidth="1"/>
    <col min="3594" max="3594" width="6.5703125" style="66" customWidth="1"/>
    <col min="3595" max="3595" width="7.140625" style="66" customWidth="1"/>
    <col min="3596" max="3596" width="7.5703125" style="66" customWidth="1"/>
    <col min="3597" max="3597" width="6.42578125" style="66" customWidth="1"/>
    <col min="3598" max="3598" width="8.140625" style="66" customWidth="1"/>
    <col min="3599" max="3599" width="7.140625" style="66" customWidth="1"/>
    <col min="3600" max="3600" width="5.5703125" style="66" customWidth="1"/>
    <col min="3601" max="3601" width="11.5703125" style="66" bestFit="1" customWidth="1"/>
    <col min="3602" max="3840" width="9.140625" style="66"/>
    <col min="3841" max="3841" width="2.5703125" style="66" customWidth="1"/>
    <col min="3842" max="3842" width="1.85546875" style="66" customWidth="1"/>
    <col min="3843" max="3843" width="9" style="66" customWidth="1"/>
    <col min="3844" max="3844" width="6" style="66" customWidth="1"/>
    <col min="3845" max="3845" width="5.7109375" style="66" customWidth="1"/>
    <col min="3846" max="3846" width="7.42578125" style="66" customWidth="1"/>
    <col min="3847" max="3847" width="7.7109375" style="66" customWidth="1"/>
    <col min="3848" max="3849" width="6.42578125" style="66" customWidth="1"/>
    <col min="3850" max="3850" width="6.5703125" style="66" customWidth="1"/>
    <col min="3851" max="3851" width="7.140625" style="66" customWidth="1"/>
    <col min="3852" max="3852" width="7.5703125" style="66" customWidth="1"/>
    <col min="3853" max="3853" width="6.42578125" style="66" customWidth="1"/>
    <col min="3854" max="3854" width="8.140625" style="66" customWidth="1"/>
    <col min="3855" max="3855" width="7.140625" style="66" customWidth="1"/>
    <col min="3856" max="3856" width="5.5703125" style="66" customWidth="1"/>
    <col min="3857" max="3857" width="11.5703125" style="66" bestFit="1" customWidth="1"/>
    <col min="3858" max="4096" width="9.140625" style="66"/>
    <col min="4097" max="4097" width="2.5703125" style="66" customWidth="1"/>
    <col min="4098" max="4098" width="1.85546875" style="66" customWidth="1"/>
    <col min="4099" max="4099" width="9" style="66" customWidth="1"/>
    <col min="4100" max="4100" width="6" style="66" customWidth="1"/>
    <col min="4101" max="4101" width="5.7109375" style="66" customWidth="1"/>
    <col min="4102" max="4102" width="7.42578125" style="66" customWidth="1"/>
    <col min="4103" max="4103" width="7.7109375" style="66" customWidth="1"/>
    <col min="4104" max="4105" width="6.42578125" style="66" customWidth="1"/>
    <col min="4106" max="4106" width="6.5703125" style="66" customWidth="1"/>
    <col min="4107" max="4107" width="7.140625" style="66" customWidth="1"/>
    <col min="4108" max="4108" width="7.5703125" style="66" customWidth="1"/>
    <col min="4109" max="4109" width="6.42578125" style="66" customWidth="1"/>
    <col min="4110" max="4110" width="8.140625" style="66" customWidth="1"/>
    <col min="4111" max="4111" width="7.140625" style="66" customWidth="1"/>
    <col min="4112" max="4112" width="5.5703125" style="66" customWidth="1"/>
    <col min="4113" max="4113" width="11.5703125" style="66" bestFit="1" customWidth="1"/>
    <col min="4114" max="4352" width="9.140625" style="66"/>
    <col min="4353" max="4353" width="2.5703125" style="66" customWidth="1"/>
    <col min="4354" max="4354" width="1.85546875" style="66" customWidth="1"/>
    <col min="4355" max="4355" width="9" style="66" customWidth="1"/>
    <col min="4356" max="4356" width="6" style="66" customWidth="1"/>
    <col min="4357" max="4357" width="5.7109375" style="66" customWidth="1"/>
    <col min="4358" max="4358" width="7.42578125" style="66" customWidth="1"/>
    <col min="4359" max="4359" width="7.7109375" style="66" customWidth="1"/>
    <col min="4360" max="4361" width="6.42578125" style="66" customWidth="1"/>
    <col min="4362" max="4362" width="6.5703125" style="66" customWidth="1"/>
    <col min="4363" max="4363" width="7.140625" style="66" customWidth="1"/>
    <col min="4364" max="4364" width="7.5703125" style="66" customWidth="1"/>
    <col min="4365" max="4365" width="6.42578125" style="66" customWidth="1"/>
    <col min="4366" max="4366" width="8.140625" style="66" customWidth="1"/>
    <col min="4367" max="4367" width="7.140625" style="66" customWidth="1"/>
    <col min="4368" max="4368" width="5.5703125" style="66" customWidth="1"/>
    <col min="4369" max="4369" width="11.5703125" style="66" bestFit="1" customWidth="1"/>
    <col min="4370" max="4608" width="9.140625" style="66"/>
    <col min="4609" max="4609" width="2.5703125" style="66" customWidth="1"/>
    <col min="4610" max="4610" width="1.85546875" style="66" customWidth="1"/>
    <col min="4611" max="4611" width="9" style="66" customWidth="1"/>
    <col min="4612" max="4612" width="6" style="66" customWidth="1"/>
    <col min="4613" max="4613" width="5.7109375" style="66" customWidth="1"/>
    <col min="4614" max="4614" width="7.42578125" style="66" customWidth="1"/>
    <col min="4615" max="4615" width="7.7109375" style="66" customWidth="1"/>
    <col min="4616" max="4617" width="6.42578125" style="66" customWidth="1"/>
    <col min="4618" max="4618" width="6.5703125" style="66" customWidth="1"/>
    <col min="4619" max="4619" width="7.140625" style="66" customWidth="1"/>
    <col min="4620" max="4620" width="7.5703125" style="66" customWidth="1"/>
    <col min="4621" max="4621" width="6.42578125" style="66" customWidth="1"/>
    <col min="4622" max="4622" width="8.140625" style="66" customWidth="1"/>
    <col min="4623" max="4623" width="7.140625" style="66" customWidth="1"/>
    <col min="4624" max="4624" width="5.5703125" style="66" customWidth="1"/>
    <col min="4625" max="4625" width="11.5703125" style="66" bestFit="1" customWidth="1"/>
    <col min="4626" max="4864" width="9.140625" style="66"/>
    <col min="4865" max="4865" width="2.5703125" style="66" customWidth="1"/>
    <col min="4866" max="4866" width="1.85546875" style="66" customWidth="1"/>
    <col min="4867" max="4867" width="9" style="66" customWidth="1"/>
    <col min="4868" max="4868" width="6" style="66" customWidth="1"/>
    <col min="4869" max="4869" width="5.7109375" style="66" customWidth="1"/>
    <col min="4870" max="4870" width="7.42578125" style="66" customWidth="1"/>
    <col min="4871" max="4871" width="7.7109375" style="66" customWidth="1"/>
    <col min="4872" max="4873" width="6.42578125" style="66" customWidth="1"/>
    <col min="4874" max="4874" width="6.5703125" style="66" customWidth="1"/>
    <col min="4875" max="4875" width="7.140625" style="66" customWidth="1"/>
    <col min="4876" max="4876" width="7.5703125" style="66" customWidth="1"/>
    <col min="4877" max="4877" width="6.42578125" style="66" customWidth="1"/>
    <col min="4878" max="4878" width="8.140625" style="66" customWidth="1"/>
    <col min="4879" max="4879" width="7.140625" style="66" customWidth="1"/>
    <col min="4880" max="4880" width="5.5703125" style="66" customWidth="1"/>
    <col min="4881" max="4881" width="11.5703125" style="66" bestFit="1" customWidth="1"/>
    <col min="4882" max="5120" width="9.140625" style="66"/>
    <col min="5121" max="5121" width="2.5703125" style="66" customWidth="1"/>
    <col min="5122" max="5122" width="1.85546875" style="66" customWidth="1"/>
    <col min="5123" max="5123" width="9" style="66" customWidth="1"/>
    <col min="5124" max="5124" width="6" style="66" customWidth="1"/>
    <col min="5125" max="5125" width="5.7109375" style="66" customWidth="1"/>
    <col min="5126" max="5126" width="7.42578125" style="66" customWidth="1"/>
    <col min="5127" max="5127" width="7.7109375" style="66" customWidth="1"/>
    <col min="5128" max="5129" width="6.42578125" style="66" customWidth="1"/>
    <col min="5130" max="5130" width="6.5703125" style="66" customWidth="1"/>
    <col min="5131" max="5131" width="7.140625" style="66" customWidth="1"/>
    <col min="5132" max="5132" width="7.5703125" style="66" customWidth="1"/>
    <col min="5133" max="5133" width="6.42578125" style="66" customWidth="1"/>
    <col min="5134" max="5134" width="8.140625" style="66" customWidth="1"/>
    <col min="5135" max="5135" width="7.140625" style="66" customWidth="1"/>
    <col min="5136" max="5136" width="5.5703125" style="66" customWidth="1"/>
    <col min="5137" max="5137" width="11.5703125" style="66" bestFit="1" customWidth="1"/>
    <col min="5138" max="5376" width="9.140625" style="66"/>
    <col min="5377" max="5377" width="2.5703125" style="66" customWidth="1"/>
    <col min="5378" max="5378" width="1.85546875" style="66" customWidth="1"/>
    <col min="5379" max="5379" width="9" style="66" customWidth="1"/>
    <col min="5380" max="5380" width="6" style="66" customWidth="1"/>
    <col min="5381" max="5381" width="5.7109375" style="66" customWidth="1"/>
    <col min="5382" max="5382" width="7.42578125" style="66" customWidth="1"/>
    <col min="5383" max="5383" width="7.7109375" style="66" customWidth="1"/>
    <col min="5384" max="5385" width="6.42578125" style="66" customWidth="1"/>
    <col min="5386" max="5386" width="6.5703125" style="66" customWidth="1"/>
    <col min="5387" max="5387" width="7.140625" style="66" customWidth="1"/>
    <col min="5388" max="5388" width="7.5703125" style="66" customWidth="1"/>
    <col min="5389" max="5389" width="6.42578125" style="66" customWidth="1"/>
    <col min="5390" max="5390" width="8.140625" style="66" customWidth="1"/>
    <col min="5391" max="5391" width="7.140625" style="66" customWidth="1"/>
    <col min="5392" max="5392" width="5.5703125" style="66" customWidth="1"/>
    <col min="5393" max="5393" width="11.5703125" style="66" bestFit="1" customWidth="1"/>
    <col min="5394" max="5632" width="9.140625" style="66"/>
    <col min="5633" max="5633" width="2.5703125" style="66" customWidth="1"/>
    <col min="5634" max="5634" width="1.85546875" style="66" customWidth="1"/>
    <col min="5635" max="5635" width="9" style="66" customWidth="1"/>
    <col min="5636" max="5636" width="6" style="66" customWidth="1"/>
    <col min="5637" max="5637" width="5.7109375" style="66" customWidth="1"/>
    <col min="5638" max="5638" width="7.42578125" style="66" customWidth="1"/>
    <col min="5639" max="5639" width="7.7109375" style="66" customWidth="1"/>
    <col min="5640" max="5641" width="6.42578125" style="66" customWidth="1"/>
    <col min="5642" max="5642" width="6.5703125" style="66" customWidth="1"/>
    <col min="5643" max="5643" width="7.140625" style="66" customWidth="1"/>
    <col min="5644" max="5644" width="7.5703125" style="66" customWidth="1"/>
    <col min="5645" max="5645" width="6.42578125" style="66" customWidth="1"/>
    <col min="5646" max="5646" width="8.140625" style="66" customWidth="1"/>
    <col min="5647" max="5647" width="7.140625" style="66" customWidth="1"/>
    <col min="5648" max="5648" width="5.5703125" style="66" customWidth="1"/>
    <col min="5649" max="5649" width="11.5703125" style="66" bestFit="1" customWidth="1"/>
    <col min="5650" max="5888" width="9.140625" style="66"/>
    <col min="5889" max="5889" width="2.5703125" style="66" customWidth="1"/>
    <col min="5890" max="5890" width="1.85546875" style="66" customWidth="1"/>
    <col min="5891" max="5891" width="9" style="66" customWidth="1"/>
    <col min="5892" max="5892" width="6" style="66" customWidth="1"/>
    <col min="5893" max="5893" width="5.7109375" style="66" customWidth="1"/>
    <col min="5894" max="5894" width="7.42578125" style="66" customWidth="1"/>
    <col min="5895" max="5895" width="7.7109375" style="66" customWidth="1"/>
    <col min="5896" max="5897" width="6.42578125" style="66" customWidth="1"/>
    <col min="5898" max="5898" width="6.5703125" style="66" customWidth="1"/>
    <col min="5899" max="5899" width="7.140625" style="66" customWidth="1"/>
    <col min="5900" max="5900" width="7.5703125" style="66" customWidth="1"/>
    <col min="5901" max="5901" width="6.42578125" style="66" customWidth="1"/>
    <col min="5902" max="5902" width="8.140625" style="66" customWidth="1"/>
    <col min="5903" max="5903" width="7.140625" style="66" customWidth="1"/>
    <col min="5904" max="5904" width="5.5703125" style="66" customWidth="1"/>
    <col min="5905" max="5905" width="11.5703125" style="66" bestFit="1" customWidth="1"/>
    <col min="5906" max="6144" width="9.140625" style="66"/>
    <col min="6145" max="6145" width="2.5703125" style="66" customWidth="1"/>
    <col min="6146" max="6146" width="1.85546875" style="66" customWidth="1"/>
    <col min="6147" max="6147" width="9" style="66" customWidth="1"/>
    <col min="6148" max="6148" width="6" style="66" customWidth="1"/>
    <col min="6149" max="6149" width="5.7109375" style="66" customWidth="1"/>
    <col min="6150" max="6150" width="7.42578125" style="66" customWidth="1"/>
    <col min="6151" max="6151" width="7.7109375" style="66" customWidth="1"/>
    <col min="6152" max="6153" width="6.42578125" style="66" customWidth="1"/>
    <col min="6154" max="6154" width="6.5703125" style="66" customWidth="1"/>
    <col min="6155" max="6155" width="7.140625" style="66" customWidth="1"/>
    <col min="6156" max="6156" width="7.5703125" style="66" customWidth="1"/>
    <col min="6157" max="6157" width="6.42578125" style="66" customWidth="1"/>
    <col min="6158" max="6158" width="8.140625" style="66" customWidth="1"/>
    <col min="6159" max="6159" width="7.140625" style="66" customWidth="1"/>
    <col min="6160" max="6160" width="5.5703125" style="66" customWidth="1"/>
    <col min="6161" max="6161" width="11.5703125" style="66" bestFit="1" customWidth="1"/>
    <col min="6162" max="6400" width="9.140625" style="66"/>
    <col min="6401" max="6401" width="2.5703125" style="66" customWidth="1"/>
    <col min="6402" max="6402" width="1.85546875" style="66" customWidth="1"/>
    <col min="6403" max="6403" width="9" style="66" customWidth="1"/>
    <col min="6404" max="6404" width="6" style="66" customWidth="1"/>
    <col min="6405" max="6405" width="5.7109375" style="66" customWidth="1"/>
    <col min="6406" max="6406" width="7.42578125" style="66" customWidth="1"/>
    <col min="6407" max="6407" width="7.7109375" style="66" customWidth="1"/>
    <col min="6408" max="6409" width="6.42578125" style="66" customWidth="1"/>
    <col min="6410" max="6410" width="6.5703125" style="66" customWidth="1"/>
    <col min="6411" max="6411" width="7.140625" style="66" customWidth="1"/>
    <col min="6412" max="6412" width="7.5703125" style="66" customWidth="1"/>
    <col min="6413" max="6413" width="6.42578125" style="66" customWidth="1"/>
    <col min="6414" max="6414" width="8.140625" style="66" customWidth="1"/>
    <col min="6415" max="6415" width="7.140625" style="66" customWidth="1"/>
    <col min="6416" max="6416" width="5.5703125" style="66" customWidth="1"/>
    <col min="6417" max="6417" width="11.5703125" style="66" bestFit="1" customWidth="1"/>
    <col min="6418" max="6656" width="9.140625" style="66"/>
    <col min="6657" max="6657" width="2.5703125" style="66" customWidth="1"/>
    <col min="6658" max="6658" width="1.85546875" style="66" customWidth="1"/>
    <col min="6659" max="6659" width="9" style="66" customWidth="1"/>
    <col min="6660" max="6660" width="6" style="66" customWidth="1"/>
    <col min="6661" max="6661" width="5.7109375" style="66" customWidth="1"/>
    <col min="6662" max="6662" width="7.42578125" style="66" customWidth="1"/>
    <col min="6663" max="6663" width="7.7109375" style="66" customWidth="1"/>
    <col min="6664" max="6665" width="6.42578125" style="66" customWidth="1"/>
    <col min="6666" max="6666" width="6.5703125" style="66" customWidth="1"/>
    <col min="6667" max="6667" width="7.140625" style="66" customWidth="1"/>
    <col min="6668" max="6668" width="7.5703125" style="66" customWidth="1"/>
    <col min="6669" max="6669" width="6.42578125" style="66" customWidth="1"/>
    <col min="6670" max="6670" width="8.140625" style="66" customWidth="1"/>
    <col min="6671" max="6671" width="7.140625" style="66" customWidth="1"/>
    <col min="6672" max="6672" width="5.5703125" style="66" customWidth="1"/>
    <col min="6673" max="6673" width="11.5703125" style="66" bestFit="1" customWidth="1"/>
    <col min="6674" max="6912" width="9.140625" style="66"/>
    <col min="6913" max="6913" width="2.5703125" style="66" customWidth="1"/>
    <col min="6914" max="6914" width="1.85546875" style="66" customWidth="1"/>
    <col min="6915" max="6915" width="9" style="66" customWidth="1"/>
    <col min="6916" max="6916" width="6" style="66" customWidth="1"/>
    <col min="6917" max="6917" width="5.7109375" style="66" customWidth="1"/>
    <col min="6918" max="6918" width="7.42578125" style="66" customWidth="1"/>
    <col min="6919" max="6919" width="7.7109375" style="66" customWidth="1"/>
    <col min="6920" max="6921" width="6.42578125" style="66" customWidth="1"/>
    <col min="6922" max="6922" width="6.5703125" style="66" customWidth="1"/>
    <col min="6923" max="6923" width="7.140625" style="66" customWidth="1"/>
    <col min="6924" max="6924" width="7.5703125" style="66" customWidth="1"/>
    <col min="6925" max="6925" width="6.42578125" style="66" customWidth="1"/>
    <col min="6926" max="6926" width="8.140625" style="66" customWidth="1"/>
    <col min="6927" max="6927" width="7.140625" style="66" customWidth="1"/>
    <col min="6928" max="6928" width="5.5703125" style="66" customWidth="1"/>
    <col min="6929" max="6929" width="11.5703125" style="66" bestFit="1" customWidth="1"/>
    <col min="6930" max="7168" width="9.140625" style="66"/>
    <col min="7169" max="7169" width="2.5703125" style="66" customWidth="1"/>
    <col min="7170" max="7170" width="1.85546875" style="66" customWidth="1"/>
    <col min="7171" max="7171" width="9" style="66" customWidth="1"/>
    <col min="7172" max="7172" width="6" style="66" customWidth="1"/>
    <col min="7173" max="7173" width="5.7109375" style="66" customWidth="1"/>
    <col min="7174" max="7174" width="7.42578125" style="66" customWidth="1"/>
    <col min="7175" max="7175" width="7.7109375" style="66" customWidth="1"/>
    <col min="7176" max="7177" width="6.42578125" style="66" customWidth="1"/>
    <col min="7178" max="7178" width="6.5703125" style="66" customWidth="1"/>
    <col min="7179" max="7179" width="7.140625" style="66" customWidth="1"/>
    <col min="7180" max="7180" width="7.5703125" style="66" customWidth="1"/>
    <col min="7181" max="7181" width="6.42578125" style="66" customWidth="1"/>
    <col min="7182" max="7182" width="8.140625" style="66" customWidth="1"/>
    <col min="7183" max="7183" width="7.140625" style="66" customWidth="1"/>
    <col min="7184" max="7184" width="5.5703125" style="66" customWidth="1"/>
    <col min="7185" max="7185" width="11.5703125" style="66" bestFit="1" customWidth="1"/>
    <col min="7186" max="7424" width="9.140625" style="66"/>
    <col min="7425" max="7425" width="2.5703125" style="66" customWidth="1"/>
    <col min="7426" max="7426" width="1.85546875" style="66" customWidth="1"/>
    <col min="7427" max="7427" width="9" style="66" customWidth="1"/>
    <col min="7428" max="7428" width="6" style="66" customWidth="1"/>
    <col min="7429" max="7429" width="5.7109375" style="66" customWidth="1"/>
    <col min="7430" max="7430" width="7.42578125" style="66" customWidth="1"/>
    <col min="7431" max="7431" width="7.7109375" style="66" customWidth="1"/>
    <col min="7432" max="7433" width="6.42578125" style="66" customWidth="1"/>
    <col min="7434" max="7434" width="6.5703125" style="66" customWidth="1"/>
    <col min="7435" max="7435" width="7.140625" style="66" customWidth="1"/>
    <col min="7436" max="7436" width="7.5703125" style="66" customWidth="1"/>
    <col min="7437" max="7437" width="6.42578125" style="66" customWidth="1"/>
    <col min="7438" max="7438" width="8.140625" style="66" customWidth="1"/>
    <col min="7439" max="7439" width="7.140625" style="66" customWidth="1"/>
    <col min="7440" max="7440" width="5.5703125" style="66" customWidth="1"/>
    <col min="7441" max="7441" width="11.5703125" style="66" bestFit="1" customWidth="1"/>
    <col min="7442" max="7680" width="9.140625" style="66"/>
    <col min="7681" max="7681" width="2.5703125" style="66" customWidth="1"/>
    <col min="7682" max="7682" width="1.85546875" style="66" customWidth="1"/>
    <col min="7683" max="7683" width="9" style="66" customWidth="1"/>
    <col min="7684" max="7684" width="6" style="66" customWidth="1"/>
    <col min="7685" max="7685" width="5.7109375" style="66" customWidth="1"/>
    <col min="7686" max="7686" width="7.42578125" style="66" customWidth="1"/>
    <col min="7687" max="7687" width="7.7109375" style="66" customWidth="1"/>
    <col min="7688" max="7689" width="6.42578125" style="66" customWidth="1"/>
    <col min="7690" max="7690" width="6.5703125" style="66" customWidth="1"/>
    <col min="7691" max="7691" width="7.140625" style="66" customWidth="1"/>
    <col min="7692" max="7692" width="7.5703125" style="66" customWidth="1"/>
    <col min="7693" max="7693" width="6.42578125" style="66" customWidth="1"/>
    <col min="7694" max="7694" width="8.140625" style="66" customWidth="1"/>
    <col min="7695" max="7695" width="7.140625" style="66" customWidth="1"/>
    <col min="7696" max="7696" width="5.5703125" style="66" customWidth="1"/>
    <col min="7697" max="7697" width="11.5703125" style="66" bestFit="1" customWidth="1"/>
    <col min="7698" max="7936" width="9.140625" style="66"/>
    <col min="7937" max="7937" width="2.5703125" style="66" customWidth="1"/>
    <col min="7938" max="7938" width="1.85546875" style="66" customWidth="1"/>
    <col min="7939" max="7939" width="9" style="66" customWidth="1"/>
    <col min="7940" max="7940" width="6" style="66" customWidth="1"/>
    <col min="7941" max="7941" width="5.7109375" style="66" customWidth="1"/>
    <col min="7942" max="7942" width="7.42578125" style="66" customWidth="1"/>
    <col min="7943" max="7943" width="7.7109375" style="66" customWidth="1"/>
    <col min="7944" max="7945" width="6.42578125" style="66" customWidth="1"/>
    <col min="7946" max="7946" width="6.5703125" style="66" customWidth="1"/>
    <col min="7947" max="7947" width="7.140625" style="66" customWidth="1"/>
    <col min="7948" max="7948" width="7.5703125" style="66" customWidth="1"/>
    <col min="7949" max="7949" width="6.42578125" style="66" customWidth="1"/>
    <col min="7950" max="7950" width="8.140625" style="66" customWidth="1"/>
    <col min="7951" max="7951" width="7.140625" style="66" customWidth="1"/>
    <col min="7952" max="7952" width="5.5703125" style="66" customWidth="1"/>
    <col min="7953" max="7953" width="11.5703125" style="66" bestFit="1" customWidth="1"/>
    <col min="7954" max="8192" width="9.140625" style="66"/>
    <col min="8193" max="8193" width="2.5703125" style="66" customWidth="1"/>
    <col min="8194" max="8194" width="1.85546875" style="66" customWidth="1"/>
    <col min="8195" max="8195" width="9" style="66" customWidth="1"/>
    <col min="8196" max="8196" width="6" style="66" customWidth="1"/>
    <col min="8197" max="8197" width="5.7109375" style="66" customWidth="1"/>
    <col min="8198" max="8198" width="7.42578125" style="66" customWidth="1"/>
    <col min="8199" max="8199" width="7.7109375" style="66" customWidth="1"/>
    <col min="8200" max="8201" width="6.42578125" style="66" customWidth="1"/>
    <col min="8202" max="8202" width="6.5703125" style="66" customWidth="1"/>
    <col min="8203" max="8203" width="7.140625" style="66" customWidth="1"/>
    <col min="8204" max="8204" width="7.5703125" style="66" customWidth="1"/>
    <col min="8205" max="8205" width="6.42578125" style="66" customWidth="1"/>
    <col min="8206" max="8206" width="8.140625" style="66" customWidth="1"/>
    <col min="8207" max="8207" width="7.140625" style="66" customWidth="1"/>
    <col min="8208" max="8208" width="5.5703125" style="66" customWidth="1"/>
    <col min="8209" max="8209" width="11.5703125" style="66" bestFit="1" customWidth="1"/>
    <col min="8210" max="8448" width="9.140625" style="66"/>
    <col min="8449" max="8449" width="2.5703125" style="66" customWidth="1"/>
    <col min="8450" max="8450" width="1.85546875" style="66" customWidth="1"/>
    <col min="8451" max="8451" width="9" style="66" customWidth="1"/>
    <col min="8452" max="8452" width="6" style="66" customWidth="1"/>
    <col min="8453" max="8453" width="5.7109375" style="66" customWidth="1"/>
    <col min="8454" max="8454" width="7.42578125" style="66" customWidth="1"/>
    <col min="8455" max="8455" width="7.7109375" style="66" customWidth="1"/>
    <col min="8456" max="8457" width="6.42578125" style="66" customWidth="1"/>
    <col min="8458" max="8458" width="6.5703125" style="66" customWidth="1"/>
    <col min="8459" max="8459" width="7.140625" style="66" customWidth="1"/>
    <col min="8460" max="8460" width="7.5703125" style="66" customWidth="1"/>
    <col min="8461" max="8461" width="6.42578125" style="66" customWidth="1"/>
    <col min="8462" max="8462" width="8.140625" style="66" customWidth="1"/>
    <col min="8463" max="8463" width="7.140625" style="66" customWidth="1"/>
    <col min="8464" max="8464" width="5.5703125" style="66" customWidth="1"/>
    <col min="8465" max="8465" width="11.5703125" style="66" bestFit="1" customWidth="1"/>
    <col min="8466" max="8704" width="9.140625" style="66"/>
    <col min="8705" max="8705" width="2.5703125" style="66" customWidth="1"/>
    <col min="8706" max="8706" width="1.85546875" style="66" customWidth="1"/>
    <col min="8707" max="8707" width="9" style="66" customWidth="1"/>
    <col min="8708" max="8708" width="6" style="66" customWidth="1"/>
    <col min="8709" max="8709" width="5.7109375" style="66" customWidth="1"/>
    <col min="8710" max="8710" width="7.42578125" style="66" customWidth="1"/>
    <col min="8711" max="8711" width="7.7109375" style="66" customWidth="1"/>
    <col min="8712" max="8713" width="6.42578125" style="66" customWidth="1"/>
    <col min="8714" max="8714" width="6.5703125" style="66" customWidth="1"/>
    <col min="8715" max="8715" width="7.140625" style="66" customWidth="1"/>
    <col min="8716" max="8716" width="7.5703125" style="66" customWidth="1"/>
    <col min="8717" max="8717" width="6.42578125" style="66" customWidth="1"/>
    <col min="8718" max="8718" width="8.140625" style="66" customWidth="1"/>
    <col min="8719" max="8719" width="7.140625" style="66" customWidth="1"/>
    <col min="8720" max="8720" width="5.5703125" style="66" customWidth="1"/>
    <col min="8721" max="8721" width="11.5703125" style="66" bestFit="1" customWidth="1"/>
    <col min="8722" max="8960" width="9.140625" style="66"/>
    <col min="8961" max="8961" width="2.5703125" style="66" customWidth="1"/>
    <col min="8962" max="8962" width="1.85546875" style="66" customWidth="1"/>
    <col min="8963" max="8963" width="9" style="66" customWidth="1"/>
    <col min="8964" max="8964" width="6" style="66" customWidth="1"/>
    <col min="8965" max="8965" width="5.7109375" style="66" customWidth="1"/>
    <col min="8966" max="8966" width="7.42578125" style="66" customWidth="1"/>
    <col min="8967" max="8967" width="7.7109375" style="66" customWidth="1"/>
    <col min="8968" max="8969" width="6.42578125" style="66" customWidth="1"/>
    <col min="8970" max="8970" width="6.5703125" style="66" customWidth="1"/>
    <col min="8971" max="8971" width="7.140625" style="66" customWidth="1"/>
    <col min="8972" max="8972" width="7.5703125" style="66" customWidth="1"/>
    <col min="8973" max="8973" width="6.42578125" style="66" customWidth="1"/>
    <col min="8974" max="8974" width="8.140625" style="66" customWidth="1"/>
    <col min="8975" max="8975" width="7.140625" style="66" customWidth="1"/>
    <col min="8976" max="8976" width="5.5703125" style="66" customWidth="1"/>
    <col min="8977" max="8977" width="11.5703125" style="66" bestFit="1" customWidth="1"/>
    <col min="8978" max="9216" width="9.140625" style="66"/>
    <col min="9217" max="9217" width="2.5703125" style="66" customWidth="1"/>
    <col min="9218" max="9218" width="1.85546875" style="66" customWidth="1"/>
    <col min="9219" max="9219" width="9" style="66" customWidth="1"/>
    <col min="9220" max="9220" width="6" style="66" customWidth="1"/>
    <col min="9221" max="9221" width="5.7109375" style="66" customWidth="1"/>
    <col min="9222" max="9222" width="7.42578125" style="66" customWidth="1"/>
    <col min="9223" max="9223" width="7.7109375" style="66" customWidth="1"/>
    <col min="9224" max="9225" width="6.42578125" style="66" customWidth="1"/>
    <col min="9226" max="9226" width="6.5703125" style="66" customWidth="1"/>
    <col min="9227" max="9227" width="7.140625" style="66" customWidth="1"/>
    <col min="9228" max="9228" width="7.5703125" style="66" customWidth="1"/>
    <col min="9229" max="9229" width="6.42578125" style="66" customWidth="1"/>
    <col min="9230" max="9230" width="8.140625" style="66" customWidth="1"/>
    <col min="9231" max="9231" width="7.140625" style="66" customWidth="1"/>
    <col min="9232" max="9232" width="5.5703125" style="66" customWidth="1"/>
    <col min="9233" max="9233" width="11.5703125" style="66" bestFit="1" customWidth="1"/>
    <col min="9234" max="9472" width="9.140625" style="66"/>
    <col min="9473" max="9473" width="2.5703125" style="66" customWidth="1"/>
    <col min="9474" max="9474" width="1.85546875" style="66" customWidth="1"/>
    <col min="9475" max="9475" width="9" style="66" customWidth="1"/>
    <col min="9476" max="9476" width="6" style="66" customWidth="1"/>
    <col min="9477" max="9477" width="5.7109375" style="66" customWidth="1"/>
    <col min="9478" max="9478" width="7.42578125" style="66" customWidth="1"/>
    <col min="9479" max="9479" width="7.7109375" style="66" customWidth="1"/>
    <col min="9480" max="9481" width="6.42578125" style="66" customWidth="1"/>
    <col min="9482" max="9482" width="6.5703125" style="66" customWidth="1"/>
    <col min="9483" max="9483" width="7.140625" style="66" customWidth="1"/>
    <col min="9484" max="9484" width="7.5703125" style="66" customWidth="1"/>
    <col min="9485" max="9485" width="6.42578125" style="66" customWidth="1"/>
    <col min="9486" max="9486" width="8.140625" style="66" customWidth="1"/>
    <col min="9487" max="9487" width="7.140625" style="66" customWidth="1"/>
    <col min="9488" max="9488" width="5.5703125" style="66" customWidth="1"/>
    <col min="9489" max="9489" width="11.5703125" style="66" bestFit="1" customWidth="1"/>
    <col min="9490" max="9728" width="9.140625" style="66"/>
    <col min="9729" max="9729" width="2.5703125" style="66" customWidth="1"/>
    <col min="9730" max="9730" width="1.85546875" style="66" customWidth="1"/>
    <col min="9731" max="9731" width="9" style="66" customWidth="1"/>
    <col min="9732" max="9732" width="6" style="66" customWidth="1"/>
    <col min="9733" max="9733" width="5.7109375" style="66" customWidth="1"/>
    <col min="9734" max="9734" width="7.42578125" style="66" customWidth="1"/>
    <col min="9735" max="9735" width="7.7109375" style="66" customWidth="1"/>
    <col min="9736" max="9737" width="6.42578125" style="66" customWidth="1"/>
    <col min="9738" max="9738" width="6.5703125" style="66" customWidth="1"/>
    <col min="9739" max="9739" width="7.140625" style="66" customWidth="1"/>
    <col min="9740" max="9740" width="7.5703125" style="66" customWidth="1"/>
    <col min="9741" max="9741" width="6.42578125" style="66" customWidth="1"/>
    <col min="9742" max="9742" width="8.140625" style="66" customWidth="1"/>
    <col min="9743" max="9743" width="7.140625" style="66" customWidth="1"/>
    <col min="9744" max="9744" width="5.5703125" style="66" customWidth="1"/>
    <col min="9745" max="9745" width="11.5703125" style="66" bestFit="1" customWidth="1"/>
    <col min="9746" max="9984" width="9.140625" style="66"/>
    <col min="9985" max="9985" width="2.5703125" style="66" customWidth="1"/>
    <col min="9986" max="9986" width="1.85546875" style="66" customWidth="1"/>
    <col min="9987" max="9987" width="9" style="66" customWidth="1"/>
    <col min="9988" max="9988" width="6" style="66" customWidth="1"/>
    <col min="9989" max="9989" width="5.7109375" style="66" customWidth="1"/>
    <col min="9990" max="9990" width="7.42578125" style="66" customWidth="1"/>
    <col min="9991" max="9991" width="7.7109375" style="66" customWidth="1"/>
    <col min="9992" max="9993" width="6.42578125" style="66" customWidth="1"/>
    <col min="9994" max="9994" width="6.5703125" style="66" customWidth="1"/>
    <col min="9995" max="9995" width="7.140625" style="66" customWidth="1"/>
    <col min="9996" max="9996" width="7.5703125" style="66" customWidth="1"/>
    <col min="9997" max="9997" width="6.42578125" style="66" customWidth="1"/>
    <col min="9998" max="9998" width="8.140625" style="66" customWidth="1"/>
    <col min="9999" max="9999" width="7.140625" style="66" customWidth="1"/>
    <col min="10000" max="10000" width="5.5703125" style="66" customWidth="1"/>
    <col min="10001" max="10001" width="11.5703125" style="66" bestFit="1" customWidth="1"/>
    <col min="10002" max="10240" width="9.140625" style="66"/>
    <col min="10241" max="10241" width="2.5703125" style="66" customWidth="1"/>
    <col min="10242" max="10242" width="1.85546875" style="66" customWidth="1"/>
    <col min="10243" max="10243" width="9" style="66" customWidth="1"/>
    <col min="10244" max="10244" width="6" style="66" customWidth="1"/>
    <col min="10245" max="10245" width="5.7109375" style="66" customWidth="1"/>
    <col min="10246" max="10246" width="7.42578125" style="66" customWidth="1"/>
    <col min="10247" max="10247" width="7.7109375" style="66" customWidth="1"/>
    <col min="10248" max="10249" width="6.42578125" style="66" customWidth="1"/>
    <col min="10250" max="10250" width="6.5703125" style="66" customWidth="1"/>
    <col min="10251" max="10251" width="7.140625" style="66" customWidth="1"/>
    <col min="10252" max="10252" width="7.5703125" style="66" customWidth="1"/>
    <col min="10253" max="10253" width="6.42578125" style="66" customWidth="1"/>
    <col min="10254" max="10254" width="8.140625" style="66" customWidth="1"/>
    <col min="10255" max="10255" width="7.140625" style="66" customWidth="1"/>
    <col min="10256" max="10256" width="5.5703125" style="66" customWidth="1"/>
    <col min="10257" max="10257" width="11.5703125" style="66" bestFit="1" customWidth="1"/>
    <col min="10258" max="10496" width="9.140625" style="66"/>
    <col min="10497" max="10497" width="2.5703125" style="66" customWidth="1"/>
    <col min="10498" max="10498" width="1.85546875" style="66" customWidth="1"/>
    <col min="10499" max="10499" width="9" style="66" customWidth="1"/>
    <col min="10500" max="10500" width="6" style="66" customWidth="1"/>
    <col min="10501" max="10501" width="5.7109375" style="66" customWidth="1"/>
    <col min="10502" max="10502" width="7.42578125" style="66" customWidth="1"/>
    <col min="10503" max="10503" width="7.7109375" style="66" customWidth="1"/>
    <col min="10504" max="10505" width="6.42578125" style="66" customWidth="1"/>
    <col min="10506" max="10506" width="6.5703125" style="66" customWidth="1"/>
    <col min="10507" max="10507" width="7.140625" style="66" customWidth="1"/>
    <col min="10508" max="10508" width="7.5703125" style="66" customWidth="1"/>
    <col min="10509" max="10509" width="6.42578125" style="66" customWidth="1"/>
    <col min="10510" max="10510" width="8.140625" style="66" customWidth="1"/>
    <col min="10511" max="10511" width="7.140625" style="66" customWidth="1"/>
    <col min="10512" max="10512" width="5.5703125" style="66" customWidth="1"/>
    <col min="10513" max="10513" width="11.5703125" style="66" bestFit="1" customWidth="1"/>
    <col min="10514" max="10752" width="9.140625" style="66"/>
    <col min="10753" max="10753" width="2.5703125" style="66" customWidth="1"/>
    <col min="10754" max="10754" width="1.85546875" style="66" customWidth="1"/>
    <col min="10755" max="10755" width="9" style="66" customWidth="1"/>
    <col min="10756" max="10756" width="6" style="66" customWidth="1"/>
    <col min="10757" max="10757" width="5.7109375" style="66" customWidth="1"/>
    <col min="10758" max="10758" width="7.42578125" style="66" customWidth="1"/>
    <col min="10759" max="10759" width="7.7109375" style="66" customWidth="1"/>
    <col min="10760" max="10761" width="6.42578125" style="66" customWidth="1"/>
    <col min="10762" max="10762" width="6.5703125" style="66" customWidth="1"/>
    <col min="10763" max="10763" width="7.140625" style="66" customWidth="1"/>
    <col min="10764" max="10764" width="7.5703125" style="66" customWidth="1"/>
    <col min="10765" max="10765" width="6.42578125" style="66" customWidth="1"/>
    <col min="10766" max="10766" width="8.140625" style="66" customWidth="1"/>
    <col min="10767" max="10767" width="7.140625" style="66" customWidth="1"/>
    <col min="10768" max="10768" width="5.5703125" style="66" customWidth="1"/>
    <col min="10769" max="10769" width="11.5703125" style="66" bestFit="1" customWidth="1"/>
    <col min="10770" max="11008" width="9.140625" style="66"/>
    <col min="11009" max="11009" width="2.5703125" style="66" customWidth="1"/>
    <col min="11010" max="11010" width="1.85546875" style="66" customWidth="1"/>
    <col min="11011" max="11011" width="9" style="66" customWidth="1"/>
    <col min="11012" max="11012" width="6" style="66" customWidth="1"/>
    <col min="11013" max="11013" width="5.7109375" style="66" customWidth="1"/>
    <col min="11014" max="11014" width="7.42578125" style="66" customWidth="1"/>
    <col min="11015" max="11015" width="7.7109375" style="66" customWidth="1"/>
    <col min="11016" max="11017" width="6.42578125" style="66" customWidth="1"/>
    <col min="11018" max="11018" width="6.5703125" style="66" customWidth="1"/>
    <col min="11019" max="11019" width="7.140625" style="66" customWidth="1"/>
    <col min="11020" max="11020" width="7.5703125" style="66" customWidth="1"/>
    <col min="11021" max="11021" width="6.42578125" style="66" customWidth="1"/>
    <col min="11022" max="11022" width="8.140625" style="66" customWidth="1"/>
    <col min="11023" max="11023" width="7.140625" style="66" customWidth="1"/>
    <col min="11024" max="11024" width="5.5703125" style="66" customWidth="1"/>
    <col min="11025" max="11025" width="11.5703125" style="66" bestFit="1" customWidth="1"/>
    <col min="11026" max="11264" width="9.140625" style="66"/>
    <col min="11265" max="11265" width="2.5703125" style="66" customWidth="1"/>
    <col min="11266" max="11266" width="1.85546875" style="66" customWidth="1"/>
    <col min="11267" max="11267" width="9" style="66" customWidth="1"/>
    <col min="11268" max="11268" width="6" style="66" customWidth="1"/>
    <col min="11269" max="11269" width="5.7109375" style="66" customWidth="1"/>
    <col min="11270" max="11270" width="7.42578125" style="66" customWidth="1"/>
    <col min="11271" max="11271" width="7.7109375" style="66" customWidth="1"/>
    <col min="11272" max="11273" width="6.42578125" style="66" customWidth="1"/>
    <col min="11274" max="11274" width="6.5703125" style="66" customWidth="1"/>
    <col min="11275" max="11275" width="7.140625" style="66" customWidth="1"/>
    <col min="11276" max="11276" width="7.5703125" style="66" customWidth="1"/>
    <col min="11277" max="11277" width="6.42578125" style="66" customWidth="1"/>
    <col min="11278" max="11278" width="8.140625" style="66" customWidth="1"/>
    <col min="11279" max="11279" width="7.140625" style="66" customWidth="1"/>
    <col min="11280" max="11280" width="5.5703125" style="66" customWidth="1"/>
    <col min="11281" max="11281" width="11.5703125" style="66" bestFit="1" customWidth="1"/>
    <col min="11282" max="11520" width="9.140625" style="66"/>
    <col min="11521" max="11521" width="2.5703125" style="66" customWidth="1"/>
    <col min="11522" max="11522" width="1.85546875" style="66" customWidth="1"/>
    <col min="11523" max="11523" width="9" style="66" customWidth="1"/>
    <col min="11524" max="11524" width="6" style="66" customWidth="1"/>
    <col min="11525" max="11525" width="5.7109375" style="66" customWidth="1"/>
    <col min="11526" max="11526" width="7.42578125" style="66" customWidth="1"/>
    <col min="11527" max="11527" width="7.7109375" style="66" customWidth="1"/>
    <col min="11528" max="11529" width="6.42578125" style="66" customWidth="1"/>
    <col min="11530" max="11530" width="6.5703125" style="66" customWidth="1"/>
    <col min="11531" max="11531" width="7.140625" style="66" customWidth="1"/>
    <col min="11532" max="11532" width="7.5703125" style="66" customWidth="1"/>
    <col min="11533" max="11533" width="6.42578125" style="66" customWidth="1"/>
    <col min="11534" max="11534" width="8.140625" style="66" customWidth="1"/>
    <col min="11535" max="11535" width="7.140625" style="66" customWidth="1"/>
    <col min="11536" max="11536" width="5.5703125" style="66" customWidth="1"/>
    <col min="11537" max="11537" width="11.5703125" style="66" bestFit="1" customWidth="1"/>
    <col min="11538" max="11776" width="9.140625" style="66"/>
    <col min="11777" max="11777" width="2.5703125" style="66" customWidth="1"/>
    <col min="11778" max="11778" width="1.85546875" style="66" customWidth="1"/>
    <col min="11779" max="11779" width="9" style="66" customWidth="1"/>
    <col min="11780" max="11780" width="6" style="66" customWidth="1"/>
    <col min="11781" max="11781" width="5.7109375" style="66" customWidth="1"/>
    <col min="11782" max="11782" width="7.42578125" style="66" customWidth="1"/>
    <col min="11783" max="11783" width="7.7109375" style="66" customWidth="1"/>
    <col min="11784" max="11785" width="6.42578125" style="66" customWidth="1"/>
    <col min="11786" max="11786" width="6.5703125" style="66" customWidth="1"/>
    <col min="11787" max="11787" width="7.140625" style="66" customWidth="1"/>
    <col min="11788" max="11788" width="7.5703125" style="66" customWidth="1"/>
    <col min="11789" max="11789" width="6.42578125" style="66" customWidth="1"/>
    <col min="11790" max="11790" width="8.140625" style="66" customWidth="1"/>
    <col min="11791" max="11791" width="7.140625" style="66" customWidth="1"/>
    <col min="11792" max="11792" width="5.5703125" style="66" customWidth="1"/>
    <col min="11793" max="11793" width="11.5703125" style="66" bestFit="1" customWidth="1"/>
    <col min="11794" max="12032" width="9.140625" style="66"/>
    <col min="12033" max="12033" width="2.5703125" style="66" customWidth="1"/>
    <col min="12034" max="12034" width="1.85546875" style="66" customWidth="1"/>
    <col min="12035" max="12035" width="9" style="66" customWidth="1"/>
    <col min="12036" max="12036" width="6" style="66" customWidth="1"/>
    <col min="12037" max="12037" width="5.7109375" style="66" customWidth="1"/>
    <col min="12038" max="12038" width="7.42578125" style="66" customWidth="1"/>
    <col min="12039" max="12039" width="7.7109375" style="66" customWidth="1"/>
    <col min="12040" max="12041" width="6.42578125" style="66" customWidth="1"/>
    <col min="12042" max="12042" width="6.5703125" style="66" customWidth="1"/>
    <col min="12043" max="12043" width="7.140625" style="66" customWidth="1"/>
    <col min="12044" max="12044" width="7.5703125" style="66" customWidth="1"/>
    <col min="12045" max="12045" width="6.42578125" style="66" customWidth="1"/>
    <col min="12046" max="12046" width="8.140625" style="66" customWidth="1"/>
    <col min="12047" max="12047" width="7.140625" style="66" customWidth="1"/>
    <col min="12048" max="12048" width="5.5703125" style="66" customWidth="1"/>
    <col min="12049" max="12049" width="11.5703125" style="66" bestFit="1" customWidth="1"/>
    <col min="12050" max="12288" width="9.140625" style="66"/>
    <col min="12289" max="12289" width="2.5703125" style="66" customWidth="1"/>
    <col min="12290" max="12290" width="1.85546875" style="66" customWidth="1"/>
    <col min="12291" max="12291" width="9" style="66" customWidth="1"/>
    <col min="12292" max="12292" width="6" style="66" customWidth="1"/>
    <col min="12293" max="12293" width="5.7109375" style="66" customWidth="1"/>
    <col min="12294" max="12294" width="7.42578125" style="66" customWidth="1"/>
    <col min="12295" max="12295" width="7.7109375" style="66" customWidth="1"/>
    <col min="12296" max="12297" width="6.42578125" style="66" customWidth="1"/>
    <col min="12298" max="12298" width="6.5703125" style="66" customWidth="1"/>
    <col min="12299" max="12299" width="7.140625" style="66" customWidth="1"/>
    <col min="12300" max="12300" width="7.5703125" style="66" customWidth="1"/>
    <col min="12301" max="12301" width="6.42578125" style="66" customWidth="1"/>
    <col min="12302" max="12302" width="8.140625" style="66" customWidth="1"/>
    <col min="12303" max="12303" width="7.140625" style="66" customWidth="1"/>
    <col min="12304" max="12304" width="5.5703125" style="66" customWidth="1"/>
    <col min="12305" max="12305" width="11.5703125" style="66" bestFit="1" customWidth="1"/>
    <col min="12306" max="12544" width="9.140625" style="66"/>
    <col min="12545" max="12545" width="2.5703125" style="66" customWidth="1"/>
    <col min="12546" max="12546" width="1.85546875" style="66" customWidth="1"/>
    <col min="12547" max="12547" width="9" style="66" customWidth="1"/>
    <col min="12548" max="12548" width="6" style="66" customWidth="1"/>
    <col min="12549" max="12549" width="5.7109375" style="66" customWidth="1"/>
    <col min="12550" max="12550" width="7.42578125" style="66" customWidth="1"/>
    <col min="12551" max="12551" width="7.7109375" style="66" customWidth="1"/>
    <col min="12552" max="12553" width="6.42578125" style="66" customWidth="1"/>
    <col min="12554" max="12554" width="6.5703125" style="66" customWidth="1"/>
    <col min="12555" max="12555" width="7.140625" style="66" customWidth="1"/>
    <col min="12556" max="12556" width="7.5703125" style="66" customWidth="1"/>
    <col min="12557" max="12557" width="6.42578125" style="66" customWidth="1"/>
    <col min="12558" max="12558" width="8.140625" style="66" customWidth="1"/>
    <col min="12559" max="12559" width="7.140625" style="66" customWidth="1"/>
    <col min="12560" max="12560" width="5.5703125" style="66" customWidth="1"/>
    <col min="12561" max="12561" width="11.5703125" style="66" bestFit="1" customWidth="1"/>
    <col min="12562" max="12800" width="9.140625" style="66"/>
    <col min="12801" max="12801" width="2.5703125" style="66" customWidth="1"/>
    <col min="12802" max="12802" width="1.85546875" style="66" customWidth="1"/>
    <col min="12803" max="12803" width="9" style="66" customWidth="1"/>
    <col min="12804" max="12804" width="6" style="66" customWidth="1"/>
    <col min="12805" max="12805" width="5.7109375" style="66" customWidth="1"/>
    <col min="12806" max="12806" width="7.42578125" style="66" customWidth="1"/>
    <col min="12807" max="12807" width="7.7109375" style="66" customWidth="1"/>
    <col min="12808" max="12809" width="6.42578125" style="66" customWidth="1"/>
    <col min="12810" max="12810" width="6.5703125" style="66" customWidth="1"/>
    <col min="12811" max="12811" width="7.140625" style="66" customWidth="1"/>
    <col min="12812" max="12812" width="7.5703125" style="66" customWidth="1"/>
    <col min="12813" max="12813" width="6.42578125" style="66" customWidth="1"/>
    <col min="12814" max="12814" width="8.140625" style="66" customWidth="1"/>
    <col min="12815" max="12815" width="7.140625" style="66" customWidth="1"/>
    <col min="12816" max="12816" width="5.5703125" style="66" customWidth="1"/>
    <col min="12817" max="12817" width="11.5703125" style="66" bestFit="1" customWidth="1"/>
    <col min="12818" max="13056" width="9.140625" style="66"/>
    <col min="13057" max="13057" width="2.5703125" style="66" customWidth="1"/>
    <col min="13058" max="13058" width="1.85546875" style="66" customWidth="1"/>
    <col min="13059" max="13059" width="9" style="66" customWidth="1"/>
    <col min="13060" max="13060" width="6" style="66" customWidth="1"/>
    <col min="13061" max="13061" width="5.7109375" style="66" customWidth="1"/>
    <col min="13062" max="13062" width="7.42578125" style="66" customWidth="1"/>
    <col min="13063" max="13063" width="7.7109375" style="66" customWidth="1"/>
    <col min="13064" max="13065" width="6.42578125" style="66" customWidth="1"/>
    <col min="13066" max="13066" width="6.5703125" style="66" customWidth="1"/>
    <col min="13067" max="13067" width="7.140625" style="66" customWidth="1"/>
    <col min="13068" max="13068" width="7.5703125" style="66" customWidth="1"/>
    <col min="13069" max="13069" width="6.42578125" style="66" customWidth="1"/>
    <col min="13070" max="13070" width="8.140625" style="66" customWidth="1"/>
    <col min="13071" max="13071" width="7.140625" style="66" customWidth="1"/>
    <col min="13072" max="13072" width="5.5703125" style="66" customWidth="1"/>
    <col min="13073" max="13073" width="11.5703125" style="66" bestFit="1" customWidth="1"/>
    <col min="13074" max="13312" width="9.140625" style="66"/>
    <col min="13313" max="13313" width="2.5703125" style="66" customWidth="1"/>
    <col min="13314" max="13314" width="1.85546875" style="66" customWidth="1"/>
    <col min="13315" max="13315" width="9" style="66" customWidth="1"/>
    <col min="13316" max="13316" width="6" style="66" customWidth="1"/>
    <col min="13317" max="13317" width="5.7109375" style="66" customWidth="1"/>
    <col min="13318" max="13318" width="7.42578125" style="66" customWidth="1"/>
    <col min="13319" max="13319" width="7.7109375" style="66" customWidth="1"/>
    <col min="13320" max="13321" width="6.42578125" style="66" customWidth="1"/>
    <col min="13322" max="13322" width="6.5703125" style="66" customWidth="1"/>
    <col min="13323" max="13323" width="7.140625" style="66" customWidth="1"/>
    <col min="13324" max="13324" width="7.5703125" style="66" customWidth="1"/>
    <col min="13325" max="13325" width="6.42578125" style="66" customWidth="1"/>
    <col min="13326" max="13326" width="8.140625" style="66" customWidth="1"/>
    <col min="13327" max="13327" width="7.140625" style="66" customWidth="1"/>
    <col min="13328" max="13328" width="5.5703125" style="66" customWidth="1"/>
    <col min="13329" max="13329" width="11.5703125" style="66" bestFit="1" customWidth="1"/>
    <col min="13330" max="13568" width="9.140625" style="66"/>
    <col min="13569" max="13569" width="2.5703125" style="66" customWidth="1"/>
    <col min="13570" max="13570" width="1.85546875" style="66" customWidth="1"/>
    <col min="13571" max="13571" width="9" style="66" customWidth="1"/>
    <col min="13572" max="13572" width="6" style="66" customWidth="1"/>
    <col min="13573" max="13573" width="5.7109375" style="66" customWidth="1"/>
    <col min="13574" max="13574" width="7.42578125" style="66" customWidth="1"/>
    <col min="13575" max="13575" width="7.7109375" style="66" customWidth="1"/>
    <col min="13576" max="13577" width="6.42578125" style="66" customWidth="1"/>
    <col min="13578" max="13578" width="6.5703125" style="66" customWidth="1"/>
    <col min="13579" max="13579" width="7.140625" style="66" customWidth="1"/>
    <col min="13580" max="13580" width="7.5703125" style="66" customWidth="1"/>
    <col min="13581" max="13581" width="6.42578125" style="66" customWidth="1"/>
    <col min="13582" max="13582" width="8.140625" style="66" customWidth="1"/>
    <col min="13583" max="13583" width="7.140625" style="66" customWidth="1"/>
    <col min="13584" max="13584" width="5.5703125" style="66" customWidth="1"/>
    <col min="13585" max="13585" width="11.5703125" style="66" bestFit="1" customWidth="1"/>
    <col min="13586" max="13824" width="9.140625" style="66"/>
    <col min="13825" max="13825" width="2.5703125" style="66" customWidth="1"/>
    <col min="13826" max="13826" width="1.85546875" style="66" customWidth="1"/>
    <col min="13827" max="13827" width="9" style="66" customWidth="1"/>
    <col min="13828" max="13828" width="6" style="66" customWidth="1"/>
    <col min="13829" max="13829" width="5.7109375" style="66" customWidth="1"/>
    <col min="13830" max="13830" width="7.42578125" style="66" customWidth="1"/>
    <col min="13831" max="13831" width="7.7109375" style="66" customWidth="1"/>
    <col min="13832" max="13833" width="6.42578125" style="66" customWidth="1"/>
    <col min="13834" max="13834" width="6.5703125" style="66" customWidth="1"/>
    <col min="13835" max="13835" width="7.140625" style="66" customWidth="1"/>
    <col min="13836" max="13836" width="7.5703125" style="66" customWidth="1"/>
    <col min="13837" max="13837" width="6.42578125" style="66" customWidth="1"/>
    <col min="13838" max="13838" width="8.140625" style="66" customWidth="1"/>
    <col min="13839" max="13839" width="7.140625" style="66" customWidth="1"/>
    <col min="13840" max="13840" width="5.5703125" style="66" customWidth="1"/>
    <col min="13841" max="13841" width="11.5703125" style="66" bestFit="1" customWidth="1"/>
    <col min="13842" max="14080" width="9.140625" style="66"/>
    <col min="14081" max="14081" width="2.5703125" style="66" customWidth="1"/>
    <col min="14082" max="14082" width="1.85546875" style="66" customWidth="1"/>
    <col min="14083" max="14083" width="9" style="66" customWidth="1"/>
    <col min="14084" max="14084" width="6" style="66" customWidth="1"/>
    <col min="14085" max="14085" width="5.7109375" style="66" customWidth="1"/>
    <col min="14086" max="14086" width="7.42578125" style="66" customWidth="1"/>
    <col min="14087" max="14087" width="7.7109375" style="66" customWidth="1"/>
    <col min="14088" max="14089" width="6.42578125" style="66" customWidth="1"/>
    <col min="14090" max="14090" width="6.5703125" style="66" customWidth="1"/>
    <col min="14091" max="14091" width="7.140625" style="66" customWidth="1"/>
    <col min="14092" max="14092" width="7.5703125" style="66" customWidth="1"/>
    <col min="14093" max="14093" width="6.42578125" style="66" customWidth="1"/>
    <col min="14094" max="14094" width="8.140625" style="66" customWidth="1"/>
    <col min="14095" max="14095" width="7.140625" style="66" customWidth="1"/>
    <col min="14096" max="14096" width="5.5703125" style="66" customWidth="1"/>
    <col min="14097" max="14097" width="11.5703125" style="66" bestFit="1" customWidth="1"/>
    <col min="14098" max="14336" width="9.140625" style="66"/>
    <col min="14337" max="14337" width="2.5703125" style="66" customWidth="1"/>
    <col min="14338" max="14338" width="1.85546875" style="66" customWidth="1"/>
    <col min="14339" max="14339" width="9" style="66" customWidth="1"/>
    <col min="14340" max="14340" width="6" style="66" customWidth="1"/>
    <col min="14341" max="14341" width="5.7109375" style="66" customWidth="1"/>
    <col min="14342" max="14342" width="7.42578125" style="66" customWidth="1"/>
    <col min="14343" max="14343" width="7.7109375" style="66" customWidth="1"/>
    <col min="14344" max="14345" width="6.42578125" style="66" customWidth="1"/>
    <col min="14346" max="14346" width="6.5703125" style="66" customWidth="1"/>
    <col min="14347" max="14347" width="7.140625" style="66" customWidth="1"/>
    <col min="14348" max="14348" width="7.5703125" style="66" customWidth="1"/>
    <col min="14349" max="14349" width="6.42578125" style="66" customWidth="1"/>
    <col min="14350" max="14350" width="8.140625" style="66" customWidth="1"/>
    <col min="14351" max="14351" width="7.140625" style="66" customWidth="1"/>
    <col min="14352" max="14352" width="5.5703125" style="66" customWidth="1"/>
    <col min="14353" max="14353" width="11.5703125" style="66" bestFit="1" customWidth="1"/>
    <col min="14354" max="14592" width="9.140625" style="66"/>
    <col min="14593" max="14593" width="2.5703125" style="66" customWidth="1"/>
    <col min="14594" max="14594" width="1.85546875" style="66" customWidth="1"/>
    <col min="14595" max="14595" width="9" style="66" customWidth="1"/>
    <col min="14596" max="14596" width="6" style="66" customWidth="1"/>
    <col min="14597" max="14597" width="5.7109375" style="66" customWidth="1"/>
    <col min="14598" max="14598" width="7.42578125" style="66" customWidth="1"/>
    <col min="14599" max="14599" width="7.7109375" style="66" customWidth="1"/>
    <col min="14600" max="14601" width="6.42578125" style="66" customWidth="1"/>
    <col min="14602" max="14602" width="6.5703125" style="66" customWidth="1"/>
    <col min="14603" max="14603" width="7.140625" style="66" customWidth="1"/>
    <col min="14604" max="14604" width="7.5703125" style="66" customWidth="1"/>
    <col min="14605" max="14605" width="6.42578125" style="66" customWidth="1"/>
    <col min="14606" max="14606" width="8.140625" style="66" customWidth="1"/>
    <col min="14607" max="14607" width="7.140625" style="66" customWidth="1"/>
    <col min="14608" max="14608" width="5.5703125" style="66" customWidth="1"/>
    <col min="14609" max="14609" width="11.5703125" style="66" bestFit="1" customWidth="1"/>
    <col min="14610" max="14848" width="9.140625" style="66"/>
    <col min="14849" max="14849" width="2.5703125" style="66" customWidth="1"/>
    <col min="14850" max="14850" width="1.85546875" style="66" customWidth="1"/>
    <col min="14851" max="14851" width="9" style="66" customWidth="1"/>
    <col min="14852" max="14852" width="6" style="66" customWidth="1"/>
    <col min="14853" max="14853" width="5.7109375" style="66" customWidth="1"/>
    <col min="14854" max="14854" width="7.42578125" style="66" customWidth="1"/>
    <col min="14855" max="14855" width="7.7109375" style="66" customWidth="1"/>
    <col min="14856" max="14857" width="6.42578125" style="66" customWidth="1"/>
    <col min="14858" max="14858" width="6.5703125" style="66" customWidth="1"/>
    <col min="14859" max="14859" width="7.140625" style="66" customWidth="1"/>
    <col min="14860" max="14860" width="7.5703125" style="66" customWidth="1"/>
    <col min="14861" max="14861" width="6.42578125" style="66" customWidth="1"/>
    <col min="14862" max="14862" width="8.140625" style="66" customWidth="1"/>
    <col min="14863" max="14863" width="7.140625" style="66" customWidth="1"/>
    <col min="14864" max="14864" width="5.5703125" style="66" customWidth="1"/>
    <col min="14865" max="14865" width="11.5703125" style="66" bestFit="1" customWidth="1"/>
    <col min="14866" max="15104" width="9.140625" style="66"/>
    <col min="15105" max="15105" width="2.5703125" style="66" customWidth="1"/>
    <col min="15106" max="15106" width="1.85546875" style="66" customWidth="1"/>
    <col min="15107" max="15107" width="9" style="66" customWidth="1"/>
    <col min="15108" max="15108" width="6" style="66" customWidth="1"/>
    <col min="15109" max="15109" width="5.7109375" style="66" customWidth="1"/>
    <col min="15110" max="15110" width="7.42578125" style="66" customWidth="1"/>
    <col min="15111" max="15111" width="7.7109375" style="66" customWidth="1"/>
    <col min="15112" max="15113" width="6.42578125" style="66" customWidth="1"/>
    <col min="15114" max="15114" width="6.5703125" style="66" customWidth="1"/>
    <col min="15115" max="15115" width="7.140625" style="66" customWidth="1"/>
    <col min="15116" max="15116" width="7.5703125" style="66" customWidth="1"/>
    <col min="15117" max="15117" width="6.42578125" style="66" customWidth="1"/>
    <col min="15118" max="15118" width="8.140625" style="66" customWidth="1"/>
    <col min="15119" max="15119" width="7.140625" style="66" customWidth="1"/>
    <col min="15120" max="15120" width="5.5703125" style="66" customWidth="1"/>
    <col min="15121" max="15121" width="11.5703125" style="66" bestFit="1" customWidth="1"/>
    <col min="15122" max="15360" width="9.140625" style="66"/>
    <col min="15361" max="15361" width="2.5703125" style="66" customWidth="1"/>
    <col min="15362" max="15362" width="1.85546875" style="66" customWidth="1"/>
    <col min="15363" max="15363" width="9" style="66" customWidth="1"/>
    <col min="15364" max="15364" width="6" style="66" customWidth="1"/>
    <col min="15365" max="15365" width="5.7109375" style="66" customWidth="1"/>
    <col min="15366" max="15366" width="7.42578125" style="66" customWidth="1"/>
    <col min="15367" max="15367" width="7.7109375" style="66" customWidth="1"/>
    <col min="15368" max="15369" width="6.42578125" style="66" customWidth="1"/>
    <col min="15370" max="15370" width="6.5703125" style="66" customWidth="1"/>
    <col min="15371" max="15371" width="7.140625" style="66" customWidth="1"/>
    <col min="15372" max="15372" width="7.5703125" style="66" customWidth="1"/>
    <col min="15373" max="15373" width="6.42578125" style="66" customWidth="1"/>
    <col min="15374" max="15374" width="8.140625" style="66" customWidth="1"/>
    <col min="15375" max="15375" width="7.140625" style="66" customWidth="1"/>
    <col min="15376" max="15376" width="5.5703125" style="66" customWidth="1"/>
    <col min="15377" max="15377" width="11.5703125" style="66" bestFit="1" customWidth="1"/>
    <col min="15378" max="15616" width="9.140625" style="66"/>
    <col min="15617" max="15617" width="2.5703125" style="66" customWidth="1"/>
    <col min="15618" max="15618" width="1.85546875" style="66" customWidth="1"/>
    <col min="15619" max="15619" width="9" style="66" customWidth="1"/>
    <col min="15620" max="15620" width="6" style="66" customWidth="1"/>
    <col min="15621" max="15621" width="5.7109375" style="66" customWidth="1"/>
    <col min="15622" max="15622" width="7.42578125" style="66" customWidth="1"/>
    <col min="15623" max="15623" width="7.7109375" style="66" customWidth="1"/>
    <col min="15624" max="15625" width="6.42578125" style="66" customWidth="1"/>
    <col min="15626" max="15626" width="6.5703125" style="66" customWidth="1"/>
    <col min="15627" max="15627" width="7.140625" style="66" customWidth="1"/>
    <col min="15628" max="15628" width="7.5703125" style="66" customWidth="1"/>
    <col min="15629" max="15629" width="6.42578125" style="66" customWidth="1"/>
    <col min="15630" max="15630" width="8.140625" style="66" customWidth="1"/>
    <col min="15631" max="15631" width="7.140625" style="66" customWidth="1"/>
    <col min="15632" max="15632" width="5.5703125" style="66" customWidth="1"/>
    <col min="15633" max="15633" width="11.5703125" style="66" bestFit="1" customWidth="1"/>
    <col min="15634" max="15872" width="9.140625" style="66"/>
    <col min="15873" max="15873" width="2.5703125" style="66" customWidth="1"/>
    <col min="15874" max="15874" width="1.85546875" style="66" customWidth="1"/>
    <col min="15875" max="15875" width="9" style="66" customWidth="1"/>
    <col min="15876" max="15876" width="6" style="66" customWidth="1"/>
    <col min="15877" max="15877" width="5.7109375" style="66" customWidth="1"/>
    <col min="15878" max="15878" width="7.42578125" style="66" customWidth="1"/>
    <col min="15879" max="15879" width="7.7109375" style="66" customWidth="1"/>
    <col min="15880" max="15881" width="6.42578125" style="66" customWidth="1"/>
    <col min="15882" max="15882" width="6.5703125" style="66" customWidth="1"/>
    <col min="15883" max="15883" width="7.140625" style="66" customWidth="1"/>
    <col min="15884" max="15884" width="7.5703125" style="66" customWidth="1"/>
    <col min="15885" max="15885" width="6.42578125" style="66" customWidth="1"/>
    <col min="15886" max="15886" width="8.140625" style="66" customWidth="1"/>
    <col min="15887" max="15887" width="7.140625" style="66" customWidth="1"/>
    <col min="15888" max="15888" width="5.5703125" style="66" customWidth="1"/>
    <col min="15889" max="15889" width="11.5703125" style="66" bestFit="1" customWidth="1"/>
    <col min="15890" max="16128" width="9.140625" style="66"/>
    <col min="16129" max="16129" width="2.5703125" style="66" customWidth="1"/>
    <col min="16130" max="16130" width="1.85546875" style="66" customWidth="1"/>
    <col min="16131" max="16131" width="9" style="66" customWidth="1"/>
    <col min="16132" max="16132" width="6" style="66" customWidth="1"/>
    <col min="16133" max="16133" width="5.7109375" style="66" customWidth="1"/>
    <col min="16134" max="16134" width="7.42578125" style="66" customWidth="1"/>
    <col min="16135" max="16135" width="7.7109375" style="66" customWidth="1"/>
    <col min="16136" max="16137" width="6.42578125" style="66" customWidth="1"/>
    <col min="16138" max="16138" width="6.5703125" style="66" customWidth="1"/>
    <col min="16139" max="16139" width="7.140625" style="66" customWidth="1"/>
    <col min="16140" max="16140" width="7.5703125" style="66" customWidth="1"/>
    <col min="16141" max="16141" width="6.42578125" style="66" customWidth="1"/>
    <col min="16142" max="16142" width="8.140625" style="66" customWidth="1"/>
    <col min="16143" max="16143" width="7.140625" style="66" customWidth="1"/>
    <col min="16144" max="16144" width="5.5703125" style="66" customWidth="1"/>
    <col min="16145" max="16145" width="11.5703125" style="66" bestFit="1" customWidth="1"/>
    <col min="16146" max="16384" width="9.140625" style="66"/>
  </cols>
  <sheetData>
    <row r="32" ht="14.25" customHeight="1"/>
    <row r="33" spans="1:18" ht="14.25" customHeight="1"/>
    <row r="34" spans="1:18" ht="14.25" customHeight="1"/>
    <row r="35" spans="1:18" ht="18.75" customHeight="1"/>
    <row r="36" spans="1:18" ht="26.25" customHeight="1">
      <c r="C36" s="415" t="s">
        <v>88</v>
      </c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</row>
    <row r="37" spans="1:18" ht="12.75" customHeight="1">
      <c r="C37" s="415" t="s">
        <v>89</v>
      </c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</row>
    <row r="38" spans="1:18" ht="23.25" customHeight="1">
      <c r="C38" s="68" t="s">
        <v>90</v>
      </c>
      <c r="J38" s="69" t="s">
        <v>91</v>
      </c>
      <c r="K38" s="69"/>
      <c r="L38" s="69"/>
      <c r="M38" s="69"/>
    </row>
    <row r="39" spans="1:18" s="70" customFormat="1" ht="31.5" customHeight="1">
      <c r="A39" s="416" t="s">
        <v>92</v>
      </c>
      <c r="B39" s="416" t="s">
        <v>3</v>
      </c>
      <c r="C39" s="416"/>
      <c r="D39" s="417" t="s">
        <v>93</v>
      </c>
      <c r="E39" s="417"/>
      <c r="F39" s="417" t="s">
        <v>94</v>
      </c>
      <c r="G39" s="417"/>
      <c r="H39" s="417" t="s">
        <v>95</v>
      </c>
      <c r="I39" s="417"/>
      <c r="J39" s="418" t="s">
        <v>96</v>
      </c>
      <c r="K39" s="419"/>
      <c r="L39" s="418" t="s">
        <v>97</v>
      </c>
      <c r="M39" s="419"/>
      <c r="N39" s="417" t="s">
        <v>98</v>
      </c>
      <c r="O39" s="417"/>
      <c r="P39" s="417"/>
    </row>
    <row r="40" spans="1:18" s="70" customFormat="1" ht="37.5" customHeight="1">
      <c r="A40" s="392"/>
      <c r="B40" s="416"/>
      <c r="C40" s="416"/>
      <c r="D40" s="71">
        <v>2014</v>
      </c>
      <c r="E40" s="71">
        <v>2015</v>
      </c>
      <c r="F40" s="71">
        <v>2014</v>
      </c>
      <c r="G40" s="71">
        <v>2015</v>
      </c>
      <c r="H40" s="71">
        <v>2014</v>
      </c>
      <c r="I40" s="71">
        <v>2015</v>
      </c>
      <c r="J40" s="71">
        <v>2014</v>
      </c>
      <c r="K40" s="71">
        <v>2015</v>
      </c>
      <c r="L40" s="71">
        <v>2014</v>
      </c>
      <c r="M40" s="72">
        <v>2015</v>
      </c>
      <c r="N40" s="71">
        <v>2014</v>
      </c>
      <c r="O40" s="73">
        <v>2015</v>
      </c>
      <c r="P40" s="74" t="s">
        <v>99</v>
      </c>
    </row>
    <row r="41" spans="1:18" s="78" customFormat="1" ht="43.5" customHeight="1">
      <c r="A41" s="411">
        <v>1</v>
      </c>
      <c r="B41" s="413" t="s">
        <v>100</v>
      </c>
      <c r="C41" s="75" t="s">
        <v>101</v>
      </c>
      <c r="D41" s="76">
        <v>0</v>
      </c>
      <c r="E41" s="76">
        <v>0</v>
      </c>
      <c r="F41" s="76">
        <v>6555</v>
      </c>
      <c r="G41" s="76">
        <v>5908.35</v>
      </c>
      <c r="H41" s="76">
        <v>1187.4000000000001</v>
      </c>
      <c r="I41" s="76">
        <v>409.3</v>
      </c>
      <c r="J41" s="76">
        <v>0</v>
      </c>
      <c r="K41" s="76">
        <v>1484</v>
      </c>
      <c r="L41" s="76">
        <v>7189.5</v>
      </c>
      <c r="M41" s="77">
        <v>6097.3</v>
      </c>
      <c r="N41" s="76">
        <f>SUM(D41+F41+H41+J41+L41)</f>
        <v>14931.9</v>
      </c>
      <c r="O41" s="76">
        <f>SUM(E41+G41+I41+K41+M41)</f>
        <v>13898.95</v>
      </c>
      <c r="P41" s="76">
        <f>O41/N41*100</f>
        <v>93.082260127646194</v>
      </c>
    </row>
    <row r="42" spans="1:18" s="78" customFormat="1" ht="27" customHeight="1">
      <c r="A42" s="412"/>
      <c r="B42" s="414"/>
      <c r="C42" s="79" t="s">
        <v>102</v>
      </c>
      <c r="D42" s="80">
        <v>0.253</v>
      </c>
      <c r="E42" s="80">
        <v>0.36</v>
      </c>
      <c r="F42" s="80">
        <v>98719.4</v>
      </c>
      <c r="G42" s="80">
        <v>94789.4</v>
      </c>
      <c r="H42" s="80">
        <v>8026.6</v>
      </c>
      <c r="I42" s="80">
        <v>12693.7</v>
      </c>
      <c r="J42" s="80">
        <v>0</v>
      </c>
      <c r="K42" s="80">
        <v>1916.8</v>
      </c>
      <c r="L42" s="80">
        <v>54812.4</v>
      </c>
      <c r="M42" s="81">
        <v>50360.800000000003</v>
      </c>
      <c r="N42" s="80">
        <f t="shared" ref="N42:N48" si="0">SUM(D42+F42+H42+J42+L42)</f>
        <v>161558.65299999999</v>
      </c>
      <c r="O42" s="80">
        <f t="shared" ref="O42:O48" si="1">SUM(E42+G42+I42+K42+M42)</f>
        <v>159761.06</v>
      </c>
      <c r="P42" s="80">
        <f t="shared" ref="P42:P48" si="2">O42/N42*100</f>
        <v>98.887343409578946</v>
      </c>
    </row>
    <row r="43" spans="1:18" s="78" customFormat="1" ht="33.75" customHeight="1">
      <c r="A43" s="412">
        <v>2</v>
      </c>
      <c r="B43" s="414" t="s">
        <v>103</v>
      </c>
      <c r="C43" s="79" t="s">
        <v>104</v>
      </c>
      <c r="D43" s="80">
        <v>0</v>
      </c>
      <c r="E43" s="80">
        <v>0</v>
      </c>
      <c r="F43" s="80">
        <v>6867</v>
      </c>
      <c r="G43" s="80">
        <v>5269.1</v>
      </c>
      <c r="H43" s="80">
        <v>1879.1</v>
      </c>
      <c r="I43" s="80">
        <v>1529</v>
      </c>
      <c r="J43" s="80">
        <v>0</v>
      </c>
      <c r="K43" s="80">
        <v>75.5</v>
      </c>
      <c r="L43" s="80">
        <v>1882.2</v>
      </c>
      <c r="M43" s="81">
        <v>2006.5</v>
      </c>
      <c r="N43" s="80">
        <f t="shared" si="0"/>
        <v>10628.300000000001</v>
      </c>
      <c r="O43" s="80">
        <f t="shared" si="1"/>
        <v>8880.1</v>
      </c>
      <c r="P43" s="80">
        <f t="shared" si="2"/>
        <v>83.551461663671517</v>
      </c>
    </row>
    <row r="44" spans="1:18" s="78" customFormat="1" ht="24" customHeight="1">
      <c r="A44" s="412"/>
      <c r="B44" s="414"/>
      <c r="C44" s="79" t="s">
        <v>105</v>
      </c>
      <c r="D44" s="80">
        <v>0.312</v>
      </c>
      <c r="E44" s="80">
        <v>0.57799999999999996</v>
      </c>
      <c r="F44" s="80">
        <v>98912.6</v>
      </c>
      <c r="G44" s="80">
        <v>96033.4</v>
      </c>
      <c r="H44" s="80">
        <v>7696.3</v>
      </c>
      <c r="I44" s="80">
        <v>12517.9</v>
      </c>
      <c r="J44" s="80">
        <v>0</v>
      </c>
      <c r="K44" s="80">
        <v>3306.6</v>
      </c>
      <c r="L44" s="80">
        <v>59694.9</v>
      </c>
      <c r="M44" s="81">
        <v>53980.98</v>
      </c>
      <c r="N44" s="80">
        <f t="shared" si="0"/>
        <v>166304.11200000002</v>
      </c>
      <c r="O44" s="80">
        <f t="shared" si="1"/>
        <v>165839.45799999998</v>
      </c>
      <c r="P44" s="80">
        <f t="shared" si="2"/>
        <v>99.720599812949885</v>
      </c>
    </row>
    <row r="45" spans="1:18" s="78" customFormat="1" ht="34.5" customHeight="1">
      <c r="A45" s="82">
        <v>3</v>
      </c>
      <c r="B45" s="409" t="s">
        <v>106</v>
      </c>
      <c r="C45" s="409"/>
      <c r="D45" s="80">
        <v>0</v>
      </c>
      <c r="E45" s="80">
        <v>0</v>
      </c>
      <c r="F45" s="80">
        <v>43592.3</v>
      </c>
      <c r="G45" s="80">
        <v>49427.6</v>
      </c>
      <c r="H45" s="80">
        <v>5990.5</v>
      </c>
      <c r="I45" s="80">
        <v>6340</v>
      </c>
      <c r="J45" s="80">
        <v>0</v>
      </c>
      <c r="K45" s="80">
        <v>1612.75</v>
      </c>
      <c r="L45" s="80">
        <v>14166.6</v>
      </c>
      <c r="M45" s="81">
        <v>15769.2</v>
      </c>
      <c r="N45" s="80">
        <f t="shared" si="0"/>
        <v>63749.4</v>
      </c>
      <c r="O45" s="80">
        <f t="shared" si="1"/>
        <v>73149.55</v>
      </c>
      <c r="P45" s="80">
        <f t="shared" si="2"/>
        <v>114.74547211424735</v>
      </c>
      <c r="Q45" s="83"/>
      <c r="R45" s="83"/>
    </row>
    <row r="46" spans="1:18" s="78" customFormat="1" ht="32.25" customHeight="1">
      <c r="A46" s="82"/>
      <c r="B46" s="409" t="s">
        <v>107</v>
      </c>
      <c r="C46" s="409"/>
      <c r="D46" s="80">
        <v>0</v>
      </c>
      <c r="E46" s="80">
        <v>0</v>
      </c>
      <c r="F46" s="80">
        <v>49.5</v>
      </c>
      <c r="G46" s="80">
        <v>102.8</v>
      </c>
      <c r="H46" s="80">
        <v>10.7</v>
      </c>
      <c r="I46" s="80">
        <v>216.2</v>
      </c>
      <c r="J46" s="80">
        <v>0</v>
      </c>
      <c r="K46" s="80">
        <v>0</v>
      </c>
      <c r="L46" s="80">
        <v>13.5</v>
      </c>
      <c r="M46" s="81">
        <v>79.599999999999994</v>
      </c>
      <c r="N46" s="80">
        <f t="shared" si="0"/>
        <v>73.7</v>
      </c>
      <c r="O46" s="80">
        <f t="shared" si="1"/>
        <v>398.6</v>
      </c>
      <c r="P46" s="80">
        <f t="shared" si="2"/>
        <v>540.84124830393489</v>
      </c>
      <c r="Q46" s="83"/>
    </row>
    <row r="47" spans="1:18" s="78" customFormat="1" ht="24" customHeight="1">
      <c r="A47" s="82"/>
      <c r="B47" s="409" t="s">
        <v>108</v>
      </c>
      <c r="C47" s="409"/>
      <c r="D47" s="80">
        <v>0</v>
      </c>
      <c r="E47" s="80">
        <v>0</v>
      </c>
      <c r="F47" s="80">
        <v>36.5</v>
      </c>
      <c r="G47" s="80">
        <v>103.5</v>
      </c>
      <c r="H47" s="80">
        <v>3.8</v>
      </c>
      <c r="I47" s="80">
        <v>101.6</v>
      </c>
      <c r="J47" s="80">
        <v>0</v>
      </c>
      <c r="K47" s="80">
        <v>6.15</v>
      </c>
      <c r="L47" s="80">
        <v>25.8</v>
      </c>
      <c r="M47" s="81">
        <v>16.8</v>
      </c>
      <c r="N47" s="80">
        <f t="shared" si="0"/>
        <v>66.099999999999994</v>
      </c>
      <c r="O47" s="80">
        <f t="shared" si="1"/>
        <v>228.05</v>
      </c>
      <c r="P47" s="80">
        <f t="shared" si="2"/>
        <v>345.00756429652046</v>
      </c>
    </row>
    <row r="48" spans="1:18" s="78" customFormat="1" ht="45" customHeight="1" thickBot="1">
      <c r="A48" s="84">
        <v>4</v>
      </c>
      <c r="B48" s="410" t="s">
        <v>109</v>
      </c>
      <c r="C48" s="410"/>
      <c r="D48" s="85">
        <v>0</v>
      </c>
      <c r="E48" s="85">
        <v>0</v>
      </c>
      <c r="F48" s="85">
        <v>15709.5</v>
      </c>
      <c r="G48" s="85">
        <v>17040.599999999999</v>
      </c>
      <c r="H48" s="85">
        <v>3035.4</v>
      </c>
      <c r="I48" s="85">
        <v>3308.4</v>
      </c>
      <c r="J48" s="85">
        <v>0</v>
      </c>
      <c r="K48" s="85">
        <v>85.63</v>
      </c>
      <c r="L48" s="85">
        <v>7127.7</v>
      </c>
      <c r="M48" s="86">
        <v>7898.8</v>
      </c>
      <c r="N48" s="85">
        <f t="shared" si="0"/>
        <v>25872.600000000002</v>
      </c>
      <c r="O48" s="85">
        <f t="shared" si="1"/>
        <v>28333.43</v>
      </c>
      <c r="P48" s="85">
        <f t="shared" si="2"/>
        <v>109.51133631718497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C36:N36"/>
    <mergeCell ref="C37:N37"/>
    <mergeCell ref="A39:A40"/>
    <mergeCell ref="B39:C40"/>
    <mergeCell ref="D39:E39"/>
    <mergeCell ref="F39:G39"/>
    <mergeCell ref="H39:I39"/>
    <mergeCell ref="J39:K39"/>
    <mergeCell ref="L39:M39"/>
    <mergeCell ref="N39:P39"/>
    <mergeCell ref="B47:C47"/>
    <mergeCell ref="B48:C48"/>
    <mergeCell ref="A41:A42"/>
    <mergeCell ref="B41:B42"/>
    <mergeCell ref="A43:A44"/>
    <mergeCell ref="B43:B44"/>
    <mergeCell ref="B45:C45"/>
    <mergeCell ref="B46:C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I17" sqref="I17:I18"/>
    </sheetView>
  </sheetViews>
  <sheetFormatPr defaultRowHeight="14.25"/>
  <cols>
    <col min="1" max="1" width="16.140625" style="101" customWidth="1"/>
    <col min="2" max="3" width="18.140625" style="101" customWidth="1"/>
    <col min="4" max="4" width="15.7109375" style="101" customWidth="1"/>
    <col min="5" max="5" width="12.7109375" style="101" customWidth="1"/>
    <col min="6" max="6" width="17.42578125" style="101" customWidth="1"/>
    <col min="7" max="256" width="9.140625" style="87"/>
    <col min="257" max="257" width="16.140625" style="87" customWidth="1"/>
    <col min="258" max="259" width="18.140625" style="87" customWidth="1"/>
    <col min="260" max="260" width="15.7109375" style="87" customWidth="1"/>
    <col min="261" max="261" width="12.7109375" style="87" customWidth="1"/>
    <col min="262" max="262" width="17.42578125" style="87" customWidth="1"/>
    <col min="263" max="512" width="9.140625" style="87"/>
    <col min="513" max="513" width="16.140625" style="87" customWidth="1"/>
    <col min="514" max="515" width="18.140625" style="87" customWidth="1"/>
    <col min="516" max="516" width="15.7109375" style="87" customWidth="1"/>
    <col min="517" max="517" width="12.7109375" style="87" customWidth="1"/>
    <col min="518" max="518" width="17.42578125" style="87" customWidth="1"/>
    <col min="519" max="768" width="9.140625" style="87"/>
    <col min="769" max="769" width="16.140625" style="87" customWidth="1"/>
    <col min="770" max="771" width="18.140625" style="87" customWidth="1"/>
    <col min="772" max="772" width="15.7109375" style="87" customWidth="1"/>
    <col min="773" max="773" width="12.7109375" style="87" customWidth="1"/>
    <col min="774" max="774" width="17.42578125" style="87" customWidth="1"/>
    <col min="775" max="1024" width="9.140625" style="87"/>
    <col min="1025" max="1025" width="16.140625" style="87" customWidth="1"/>
    <col min="1026" max="1027" width="18.140625" style="87" customWidth="1"/>
    <col min="1028" max="1028" width="15.7109375" style="87" customWidth="1"/>
    <col min="1029" max="1029" width="12.7109375" style="87" customWidth="1"/>
    <col min="1030" max="1030" width="17.42578125" style="87" customWidth="1"/>
    <col min="1031" max="1280" width="9.140625" style="87"/>
    <col min="1281" max="1281" width="16.140625" style="87" customWidth="1"/>
    <col min="1282" max="1283" width="18.140625" style="87" customWidth="1"/>
    <col min="1284" max="1284" width="15.7109375" style="87" customWidth="1"/>
    <col min="1285" max="1285" width="12.7109375" style="87" customWidth="1"/>
    <col min="1286" max="1286" width="17.42578125" style="87" customWidth="1"/>
    <col min="1287" max="1536" width="9.140625" style="87"/>
    <col min="1537" max="1537" width="16.140625" style="87" customWidth="1"/>
    <col min="1538" max="1539" width="18.140625" style="87" customWidth="1"/>
    <col min="1540" max="1540" width="15.7109375" style="87" customWidth="1"/>
    <col min="1541" max="1541" width="12.7109375" style="87" customWidth="1"/>
    <col min="1542" max="1542" width="17.42578125" style="87" customWidth="1"/>
    <col min="1543" max="1792" width="9.140625" style="87"/>
    <col min="1793" max="1793" width="16.140625" style="87" customWidth="1"/>
    <col min="1794" max="1795" width="18.140625" style="87" customWidth="1"/>
    <col min="1796" max="1796" width="15.7109375" style="87" customWidth="1"/>
    <col min="1797" max="1797" width="12.7109375" style="87" customWidth="1"/>
    <col min="1798" max="1798" width="17.42578125" style="87" customWidth="1"/>
    <col min="1799" max="2048" width="9.140625" style="87"/>
    <col min="2049" max="2049" width="16.140625" style="87" customWidth="1"/>
    <col min="2050" max="2051" width="18.140625" style="87" customWidth="1"/>
    <col min="2052" max="2052" width="15.7109375" style="87" customWidth="1"/>
    <col min="2053" max="2053" width="12.7109375" style="87" customWidth="1"/>
    <col min="2054" max="2054" width="17.42578125" style="87" customWidth="1"/>
    <col min="2055" max="2304" width="9.140625" style="87"/>
    <col min="2305" max="2305" width="16.140625" style="87" customWidth="1"/>
    <col min="2306" max="2307" width="18.140625" style="87" customWidth="1"/>
    <col min="2308" max="2308" width="15.7109375" style="87" customWidth="1"/>
    <col min="2309" max="2309" width="12.7109375" style="87" customWidth="1"/>
    <col min="2310" max="2310" width="17.42578125" style="87" customWidth="1"/>
    <col min="2311" max="2560" width="9.140625" style="87"/>
    <col min="2561" max="2561" width="16.140625" style="87" customWidth="1"/>
    <col min="2562" max="2563" width="18.140625" style="87" customWidth="1"/>
    <col min="2564" max="2564" width="15.7109375" style="87" customWidth="1"/>
    <col min="2565" max="2565" width="12.7109375" style="87" customWidth="1"/>
    <col min="2566" max="2566" width="17.42578125" style="87" customWidth="1"/>
    <col min="2567" max="2816" width="9.140625" style="87"/>
    <col min="2817" max="2817" width="16.140625" style="87" customWidth="1"/>
    <col min="2818" max="2819" width="18.140625" style="87" customWidth="1"/>
    <col min="2820" max="2820" width="15.7109375" style="87" customWidth="1"/>
    <col min="2821" max="2821" width="12.7109375" style="87" customWidth="1"/>
    <col min="2822" max="2822" width="17.42578125" style="87" customWidth="1"/>
    <col min="2823" max="3072" width="9.140625" style="87"/>
    <col min="3073" max="3073" width="16.140625" style="87" customWidth="1"/>
    <col min="3074" max="3075" width="18.140625" style="87" customWidth="1"/>
    <col min="3076" max="3076" width="15.7109375" style="87" customWidth="1"/>
    <col min="3077" max="3077" width="12.7109375" style="87" customWidth="1"/>
    <col min="3078" max="3078" width="17.42578125" style="87" customWidth="1"/>
    <col min="3079" max="3328" width="9.140625" style="87"/>
    <col min="3329" max="3329" width="16.140625" style="87" customWidth="1"/>
    <col min="3330" max="3331" width="18.140625" style="87" customWidth="1"/>
    <col min="3332" max="3332" width="15.7109375" style="87" customWidth="1"/>
    <col min="3333" max="3333" width="12.7109375" style="87" customWidth="1"/>
    <col min="3334" max="3334" width="17.42578125" style="87" customWidth="1"/>
    <col min="3335" max="3584" width="9.140625" style="87"/>
    <col min="3585" max="3585" width="16.140625" style="87" customWidth="1"/>
    <col min="3586" max="3587" width="18.140625" style="87" customWidth="1"/>
    <col min="3588" max="3588" width="15.7109375" style="87" customWidth="1"/>
    <col min="3589" max="3589" width="12.7109375" style="87" customWidth="1"/>
    <col min="3590" max="3590" width="17.42578125" style="87" customWidth="1"/>
    <col min="3591" max="3840" width="9.140625" style="87"/>
    <col min="3841" max="3841" width="16.140625" style="87" customWidth="1"/>
    <col min="3842" max="3843" width="18.140625" style="87" customWidth="1"/>
    <col min="3844" max="3844" width="15.7109375" style="87" customWidth="1"/>
    <col min="3845" max="3845" width="12.7109375" style="87" customWidth="1"/>
    <col min="3846" max="3846" width="17.42578125" style="87" customWidth="1"/>
    <col min="3847" max="4096" width="9.140625" style="87"/>
    <col min="4097" max="4097" width="16.140625" style="87" customWidth="1"/>
    <col min="4098" max="4099" width="18.140625" style="87" customWidth="1"/>
    <col min="4100" max="4100" width="15.7109375" style="87" customWidth="1"/>
    <col min="4101" max="4101" width="12.7109375" style="87" customWidth="1"/>
    <col min="4102" max="4102" width="17.42578125" style="87" customWidth="1"/>
    <col min="4103" max="4352" width="9.140625" style="87"/>
    <col min="4353" max="4353" width="16.140625" style="87" customWidth="1"/>
    <col min="4354" max="4355" width="18.140625" style="87" customWidth="1"/>
    <col min="4356" max="4356" width="15.7109375" style="87" customWidth="1"/>
    <col min="4357" max="4357" width="12.7109375" style="87" customWidth="1"/>
    <col min="4358" max="4358" width="17.42578125" style="87" customWidth="1"/>
    <col min="4359" max="4608" width="9.140625" style="87"/>
    <col min="4609" max="4609" width="16.140625" style="87" customWidth="1"/>
    <col min="4610" max="4611" width="18.140625" style="87" customWidth="1"/>
    <col min="4612" max="4612" width="15.7109375" style="87" customWidth="1"/>
    <col min="4613" max="4613" width="12.7109375" style="87" customWidth="1"/>
    <col min="4614" max="4614" width="17.42578125" style="87" customWidth="1"/>
    <col min="4615" max="4864" width="9.140625" style="87"/>
    <col min="4865" max="4865" width="16.140625" style="87" customWidth="1"/>
    <col min="4866" max="4867" width="18.140625" style="87" customWidth="1"/>
    <col min="4868" max="4868" width="15.7109375" style="87" customWidth="1"/>
    <col min="4869" max="4869" width="12.7109375" style="87" customWidth="1"/>
    <col min="4870" max="4870" width="17.42578125" style="87" customWidth="1"/>
    <col min="4871" max="5120" width="9.140625" style="87"/>
    <col min="5121" max="5121" width="16.140625" style="87" customWidth="1"/>
    <col min="5122" max="5123" width="18.140625" style="87" customWidth="1"/>
    <col min="5124" max="5124" width="15.7109375" style="87" customWidth="1"/>
    <col min="5125" max="5125" width="12.7109375" style="87" customWidth="1"/>
    <col min="5126" max="5126" width="17.42578125" style="87" customWidth="1"/>
    <col min="5127" max="5376" width="9.140625" style="87"/>
    <col min="5377" max="5377" width="16.140625" style="87" customWidth="1"/>
    <col min="5378" max="5379" width="18.140625" style="87" customWidth="1"/>
    <col min="5380" max="5380" width="15.7109375" style="87" customWidth="1"/>
    <col min="5381" max="5381" width="12.7109375" style="87" customWidth="1"/>
    <col min="5382" max="5382" width="17.42578125" style="87" customWidth="1"/>
    <col min="5383" max="5632" width="9.140625" style="87"/>
    <col min="5633" max="5633" width="16.140625" style="87" customWidth="1"/>
    <col min="5634" max="5635" width="18.140625" style="87" customWidth="1"/>
    <col min="5636" max="5636" width="15.7109375" style="87" customWidth="1"/>
    <col min="5637" max="5637" width="12.7109375" style="87" customWidth="1"/>
    <col min="5638" max="5638" width="17.42578125" style="87" customWidth="1"/>
    <col min="5639" max="5888" width="9.140625" style="87"/>
    <col min="5889" max="5889" width="16.140625" style="87" customWidth="1"/>
    <col min="5890" max="5891" width="18.140625" style="87" customWidth="1"/>
    <col min="5892" max="5892" width="15.7109375" style="87" customWidth="1"/>
    <col min="5893" max="5893" width="12.7109375" style="87" customWidth="1"/>
    <col min="5894" max="5894" width="17.42578125" style="87" customWidth="1"/>
    <col min="5895" max="6144" width="9.140625" style="87"/>
    <col min="6145" max="6145" width="16.140625" style="87" customWidth="1"/>
    <col min="6146" max="6147" width="18.140625" style="87" customWidth="1"/>
    <col min="6148" max="6148" width="15.7109375" style="87" customWidth="1"/>
    <col min="6149" max="6149" width="12.7109375" style="87" customWidth="1"/>
    <col min="6150" max="6150" width="17.42578125" style="87" customWidth="1"/>
    <col min="6151" max="6400" width="9.140625" style="87"/>
    <col min="6401" max="6401" width="16.140625" style="87" customWidth="1"/>
    <col min="6402" max="6403" width="18.140625" style="87" customWidth="1"/>
    <col min="6404" max="6404" width="15.7109375" style="87" customWidth="1"/>
    <col min="6405" max="6405" width="12.7109375" style="87" customWidth="1"/>
    <col min="6406" max="6406" width="17.42578125" style="87" customWidth="1"/>
    <col min="6407" max="6656" width="9.140625" style="87"/>
    <col min="6657" max="6657" width="16.140625" style="87" customWidth="1"/>
    <col min="6658" max="6659" width="18.140625" style="87" customWidth="1"/>
    <col min="6660" max="6660" width="15.7109375" style="87" customWidth="1"/>
    <col min="6661" max="6661" width="12.7109375" style="87" customWidth="1"/>
    <col min="6662" max="6662" width="17.42578125" style="87" customWidth="1"/>
    <col min="6663" max="6912" width="9.140625" style="87"/>
    <col min="6913" max="6913" width="16.140625" style="87" customWidth="1"/>
    <col min="6914" max="6915" width="18.140625" style="87" customWidth="1"/>
    <col min="6916" max="6916" width="15.7109375" style="87" customWidth="1"/>
    <col min="6917" max="6917" width="12.7109375" style="87" customWidth="1"/>
    <col min="6918" max="6918" width="17.42578125" style="87" customWidth="1"/>
    <col min="6919" max="7168" width="9.140625" style="87"/>
    <col min="7169" max="7169" width="16.140625" style="87" customWidth="1"/>
    <col min="7170" max="7171" width="18.140625" style="87" customWidth="1"/>
    <col min="7172" max="7172" width="15.7109375" style="87" customWidth="1"/>
    <col min="7173" max="7173" width="12.7109375" style="87" customWidth="1"/>
    <col min="7174" max="7174" width="17.42578125" style="87" customWidth="1"/>
    <col min="7175" max="7424" width="9.140625" style="87"/>
    <col min="7425" max="7425" width="16.140625" style="87" customWidth="1"/>
    <col min="7426" max="7427" width="18.140625" style="87" customWidth="1"/>
    <col min="7428" max="7428" width="15.7109375" style="87" customWidth="1"/>
    <col min="7429" max="7429" width="12.7109375" style="87" customWidth="1"/>
    <col min="7430" max="7430" width="17.42578125" style="87" customWidth="1"/>
    <col min="7431" max="7680" width="9.140625" style="87"/>
    <col min="7681" max="7681" width="16.140625" style="87" customWidth="1"/>
    <col min="7682" max="7683" width="18.140625" style="87" customWidth="1"/>
    <col min="7684" max="7684" width="15.7109375" style="87" customWidth="1"/>
    <col min="7685" max="7685" width="12.7109375" style="87" customWidth="1"/>
    <col min="7686" max="7686" width="17.42578125" style="87" customWidth="1"/>
    <col min="7687" max="7936" width="9.140625" style="87"/>
    <col min="7937" max="7937" width="16.140625" style="87" customWidth="1"/>
    <col min="7938" max="7939" width="18.140625" style="87" customWidth="1"/>
    <col min="7940" max="7940" width="15.7109375" style="87" customWidth="1"/>
    <col min="7941" max="7941" width="12.7109375" style="87" customWidth="1"/>
    <col min="7942" max="7942" width="17.42578125" style="87" customWidth="1"/>
    <col min="7943" max="8192" width="9.140625" style="87"/>
    <col min="8193" max="8193" width="16.140625" style="87" customWidth="1"/>
    <col min="8194" max="8195" width="18.140625" style="87" customWidth="1"/>
    <col min="8196" max="8196" width="15.7109375" style="87" customWidth="1"/>
    <col min="8197" max="8197" width="12.7109375" style="87" customWidth="1"/>
    <col min="8198" max="8198" width="17.42578125" style="87" customWidth="1"/>
    <col min="8199" max="8448" width="9.140625" style="87"/>
    <col min="8449" max="8449" width="16.140625" style="87" customWidth="1"/>
    <col min="8450" max="8451" width="18.140625" style="87" customWidth="1"/>
    <col min="8452" max="8452" width="15.7109375" style="87" customWidth="1"/>
    <col min="8453" max="8453" width="12.7109375" style="87" customWidth="1"/>
    <col min="8454" max="8454" width="17.42578125" style="87" customWidth="1"/>
    <col min="8455" max="8704" width="9.140625" style="87"/>
    <col min="8705" max="8705" width="16.140625" style="87" customWidth="1"/>
    <col min="8706" max="8707" width="18.140625" style="87" customWidth="1"/>
    <col min="8708" max="8708" width="15.7109375" style="87" customWidth="1"/>
    <col min="8709" max="8709" width="12.7109375" style="87" customWidth="1"/>
    <col min="8710" max="8710" width="17.42578125" style="87" customWidth="1"/>
    <col min="8711" max="8960" width="9.140625" style="87"/>
    <col min="8961" max="8961" width="16.140625" style="87" customWidth="1"/>
    <col min="8962" max="8963" width="18.140625" style="87" customWidth="1"/>
    <col min="8964" max="8964" width="15.7109375" style="87" customWidth="1"/>
    <col min="8965" max="8965" width="12.7109375" style="87" customWidth="1"/>
    <col min="8966" max="8966" width="17.42578125" style="87" customWidth="1"/>
    <col min="8967" max="9216" width="9.140625" style="87"/>
    <col min="9217" max="9217" width="16.140625" style="87" customWidth="1"/>
    <col min="9218" max="9219" width="18.140625" style="87" customWidth="1"/>
    <col min="9220" max="9220" width="15.7109375" style="87" customWidth="1"/>
    <col min="9221" max="9221" width="12.7109375" style="87" customWidth="1"/>
    <col min="9222" max="9222" width="17.42578125" style="87" customWidth="1"/>
    <col min="9223" max="9472" width="9.140625" style="87"/>
    <col min="9473" max="9473" width="16.140625" style="87" customWidth="1"/>
    <col min="9474" max="9475" width="18.140625" style="87" customWidth="1"/>
    <col min="9476" max="9476" width="15.7109375" style="87" customWidth="1"/>
    <col min="9477" max="9477" width="12.7109375" style="87" customWidth="1"/>
    <col min="9478" max="9478" width="17.42578125" style="87" customWidth="1"/>
    <col min="9479" max="9728" width="9.140625" style="87"/>
    <col min="9729" max="9729" width="16.140625" style="87" customWidth="1"/>
    <col min="9730" max="9731" width="18.140625" style="87" customWidth="1"/>
    <col min="9732" max="9732" width="15.7109375" style="87" customWidth="1"/>
    <col min="9733" max="9733" width="12.7109375" style="87" customWidth="1"/>
    <col min="9734" max="9734" width="17.42578125" style="87" customWidth="1"/>
    <col min="9735" max="9984" width="9.140625" style="87"/>
    <col min="9985" max="9985" width="16.140625" style="87" customWidth="1"/>
    <col min="9986" max="9987" width="18.140625" style="87" customWidth="1"/>
    <col min="9988" max="9988" width="15.7109375" style="87" customWidth="1"/>
    <col min="9989" max="9989" width="12.7109375" style="87" customWidth="1"/>
    <col min="9990" max="9990" width="17.42578125" style="87" customWidth="1"/>
    <col min="9991" max="10240" width="9.140625" style="87"/>
    <col min="10241" max="10241" width="16.140625" style="87" customWidth="1"/>
    <col min="10242" max="10243" width="18.140625" style="87" customWidth="1"/>
    <col min="10244" max="10244" width="15.7109375" style="87" customWidth="1"/>
    <col min="10245" max="10245" width="12.7109375" style="87" customWidth="1"/>
    <col min="10246" max="10246" width="17.42578125" style="87" customWidth="1"/>
    <col min="10247" max="10496" width="9.140625" style="87"/>
    <col min="10497" max="10497" width="16.140625" style="87" customWidth="1"/>
    <col min="10498" max="10499" width="18.140625" style="87" customWidth="1"/>
    <col min="10500" max="10500" width="15.7109375" style="87" customWidth="1"/>
    <col min="10501" max="10501" width="12.7109375" style="87" customWidth="1"/>
    <col min="10502" max="10502" width="17.42578125" style="87" customWidth="1"/>
    <col min="10503" max="10752" width="9.140625" style="87"/>
    <col min="10753" max="10753" width="16.140625" style="87" customWidth="1"/>
    <col min="10754" max="10755" width="18.140625" style="87" customWidth="1"/>
    <col min="10756" max="10756" width="15.7109375" style="87" customWidth="1"/>
    <col min="10757" max="10757" width="12.7109375" style="87" customWidth="1"/>
    <col min="10758" max="10758" width="17.42578125" style="87" customWidth="1"/>
    <col min="10759" max="11008" width="9.140625" style="87"/>
    <col min="11009" max="11009" width="16.140625" style="87" customWidth="1"/>
    <col min="11010" max="11011" width="18.140625" style="87" customWidth="1"/>
    <col min="11012" max="11012" width="15.7109375" style="87" customWidth="1"/>
    <col min="11013" max="11013" width="12.7109375" style="87" customWidth="1"/>
    <col min="11014" max="11014" width="17.42578125" style="87" customWidth="1"/>
    <col min="11015" max="11264" width="9.140625" style="87"/>
    <col min="11265" max="11265" width="16.140625" style="87" customWidth="1"/>
    <col min="11266" max="11267" width="18.140625" style="87" customWidth="1"/>
    <col min="11268" max="11268" width="15.7109375" style="87" customWidth="1"/>
    <col min="11269" max="11269" width="12.7109375" style="87" customWidth="1"/>
    <col min="11270" max="11270" width="17.42578125" style="87" customWidth="1"/>
    <col min="11271" max="11520" width="9.140625" style="87"/>
    <col min="11521" max="11521" width="16.140625" style="87" customWidth="1"/>
    <col min="11522" max="11523" width="18.140625" style="87" customWidth="1"/>
    <col min="11524" max="11524" width="15.7109375" style="87" customWidth="1"/>
    <col min="11525" max="11525" width="12.7109375" style="87" customWidth="1"/>
    <col min="11526" max="11526" width="17.42578125" style="87" customWidth="1"/>
    <col min="11527" max="11776" width="9.140625" style="87"/>
    <col min="11777" max="11777" width="16.140625" style="87" customWidth="1"/>
    <col min="11778" max="11779" width="18.140625" style="87" customWidth="1"/>
    <col min="11780" max="11780" width="15.7109375" style="87" customWidth="1"/>
    <col min="11781" max="11781" width="12.7109375" style="87" customWidth="1"/>
    <col min="11782" max="11782" width="17.42578125" style="87" customWidth="1"/>
    <col min="11783" max="12032" width="9.140625" style="87"/>
    <col min="12033" max="12033" width="16.140625" style="87" customWidth="1"/>
    <col min="12034" max="12035" width="18.140625" style="87" customWidth="1"/>
    <col min="12036" max="12036" width="15.7109375" style="87" customWidth="1"/>
    <col min="12037" max="12037" width="12.7109375" style="87" customWidth="1"/>
    <col min="12038" max="12038" width="17.42578125" style="87" customWidth="1"/>
    <col min="12039" max="12288" width="9.140625" style="87"/>
    <col min="12289" max="12289" width="16.140625" style="87" customWidth="1"/>
    <col min="12290" max="12291" width="18.140625" style="87" customWidth="1"/>
    <col min="12292" max="12292" width="15.7109375" style="87" customWidth="1"/>
    <col min="12293" max="12293" width="12.7109375" style="87" customWidth="1"/>
    <col min="12294" max="12294" width="17.42578125" style="87" customWidth="1"/>
    <col min="12295" max="12544" width="9.140625" style="87"/>
    <col min="12545" max="12545" width="16.140625" style="87" customWidth="1"/>
    <col min="12546" max="12547" width="18.140625" style="87" customWidth="1"/>
    <col min="12548" max="12548" width="15.7109375" style="87" customWidth="1"/>
    <col min="12549" max="12549" width="12.7109375" style="87" customWidth="1"/>
    <col min="12550" max="12550" width="17.42578125" style="87" customWidth="1"/>
    <col min="12551" max="12800" width="9.140625" style="87"/>
    <col min="12801" max="12801" width="16.140625" style="87" customWidth="1"/>
    <col min="12802" max="12803" width="18.140625" style="87" customWidth="1"/>
    <col min="12804" max="12804" width="15.7109375" style="87" customWidth="1"/>
    <col min="12805" max="12805" width="12.7109375" style="87" customWidth="1"/>
    <col min="12806" max="12806" width="17.42578125" style="87" customWidth="1"/>
    <col min="12807" max="13056" width="9.140625" style="87"/>
    <col min="13057" max="13057" width="16.140625" style="87" customWidth="1"/>
    <col min="13058" max="13059" width="18.140625" style="87" customWidth="1"/>
    <col min="13060" max="13060" width="15.7109375" style="87" customWidth="1"/>
    <col min="13061" max="13061" width="12.7109375" style="87" customWidth="1"/>
    <col min="13062" max="13062" width="17.42578125" style="87" customWidth="1"/>
    <col min="13063" max="13312" width="9.140625" style="87"/>
    <col min="13313" max="13313" width="16.140625" style="87" customWidth="1"/>
    <col min="13314" max="13315" width="18.140625" style="87" customWidth="1"/>
    <col min="13316" max="13316" width="15.7109375" style="87" customWidth="1"/>
    <col min="13317" max="13317" width="12.7109375" style="87" customWidth="1"/>
    <col min="13318" max="13318" width="17.42578125" style="87" customWidth="1"/>
    <col min="13319" max="13568" width="9.140625" style="87"/>
    <col min="13569" max="13569" width="16.140625" style="87" customWidth="1"/>
    <col min="13570" max="13571" width="18.140625" style="87" customWidth="1"/>
    <col min="13572" max="13572" width="15.7109375" style="87" customWidth="1"/>
    <col min="13573" max="13573" width="12.7109375" style="87" customWidth="1"/>
    <col min="13574" max="13574" width="17.42578125" style="87" customWidth="1"/>
    <col min="13575" max="13824" width="9.140625" style="87"/>
    <col min="13825" max="13825" width="16.140625" style="87" customWidth="1"/>
    <col min="13826" max="13827" width="18.140625" style="87" customWidth="1"/>
    <col min="13828" max="13828" width="15.7109375" style="87" customWidth="1"/>
    <col min="13829" max="13829" width="12.7109375" style="87" customWidth="1"/>
    <col min="13830" max="13830" width="17.42578125" style="87" customWidth="1"/>
    <col min="13831" max="14080" width="9.140625" style="87"/>
    <col min="14081" max="14081" width="16.140625" style="87" customWidth="1"/>
    <col min="14082" max="14083" width="18.140625" style="87" customWidth="1"/>
    <col min="14084" max="14084" width="15.7109375" style="87" customWidth="1"/>
    <col min="14085" max="14085" width="12.7109375" style="87" customWidth="1"/>
    <col min="14086" max="14086" width="17.42578125" style="87" customWidth="1"/>
    <col min="14087" max="14336" width="9.140625" style="87"/>
    <col min="14337" max="14337" width="16.140625" style="87" customWidth="1"/>
    <col min="14338" max="14339" width="18.140625" style="87" customWidth="1"/>
    <col min="14340" max="14340" width="15.7109375" style="87" customWidth="1"/>
    <col min="14341" max="14341" width="12.7109375" style="87" customWidth="1"/>
    <col min="14342" max="14342" width="17.42578125" style="87" customWidth="1"/>
    <col min="14343" max="14592" width="9.140625" style="87"/>
    <col min="14593" max="14593" width="16.140625" style="87" customWidth="1"/>
    <col min="14594" max="14595" width="18.140625" style="87" customWidth="1"/>
    <col min="14596" max="14596" width="15.7109375" style="87" customWidth="1"/>
    <col min="14597" max="14597" width="12.7109375" style="87" customWidth="1"/>
    <col min="14598" max="14598" width="17.42578125" style="87" customWidth="1"/>
    <col min="14599" max="14848" width="9.140625" style="87"/>
    <col min="14849" max="14849" width="16.140625" style="87" customWidth="1"/>
    <col min="14850" max="14851" width="18.140625" style="87" customWidth="1"/>
    <col min="14852" max="14852" width="15.7109375" style="87" customWidth="1"/>
    <col min="14853" max="14853" width="12.7109375" style="87" customWidth="1"/>
    <col min="14854" max="14854" width="17.42578125" style="87" customWidth="1"/>
    <col min="14855" max="15104" width="9.140625" style="87"/>
    <col min="15105" max="15105" width="16.140625" style="87" customWidth="1"/>
    <col min="15106" max="15107" width="18.140625" style="87" customWidth="1"/>
    <col min="15108" max="15108" width="15.7109375" style="87" customWidth="1"/>
    <col min="15109" max="15109" width="12.7109375" style="87" customWidth="1"/>
    <col min="15110" max="15110" width="17.42578125" style="87" customWidth="1"/>
    <col min="15111" max="15360" width="9.140625" style="87"/>
    <col min="15361" max="15361" width="16.140625" style="87" customWidth="1"/>
    <col min="15362" max="15363" width="18.140625" style="87" customWidth="1"/>
    <col min="15364" max="15364" width="15.7109375" style="87" customWidth="1"/>
    <col min="15365" max="15365" width="12.7109375" style="87" customWidth="1"/>
    <col min="15366" max="15366" width="17.42578125" style="87" customWidth="1"/>
    <col min="15367" max="15616" width="9.140625" style="87"/>
    <col min="15617" max="15617" width="16.140625" style="87" customWidth="1"/>
    <col min="15618" max="15619" width="18.140625" style="87" customWidth="1"/>
    <col min="15620" max="15620" width="15.7109375" style="87" customWidth="1"/>
    <col min="15621" max="15621" width="12.7109375" style="87" customWidth="1"/>
    <col min="15622" max="15622" width="17.42578125" style="87" customWidth="1"/>
    <col min="15623" max="15872" width="9.140625" style="87"/>
    <col min="15873" max="15873" width="16.140625" style="87" customWidth="1"/>
    <col min="15874" max="15875" width="18.140625" style="87" customWidth="1"/>
    <col min="15876" max="15876" width="15.7109375" style="87" customWidth="1"/>
    <col min="15877" max="15877" width="12.7109375" style="87" customWidth="1"/>
    <col min="15878" max="15878" width="17.42578125" style="87" customWidth="1"/>
    <col min="15879" max="16128" width="9.140625" style="87"/>
    <col min="16129" max="16129" width="16.140625" style="87" customWidth="1"/>
    <col min="16130" max="16131" width="18.140625" style="87" customWidth="1"/>
    <col min="16132" max="16132" width="15.7109375" style="87" customWidth="1"/>
    <col min="16133" max="16133" width="12.7109375" style="87" customWidth="1"/>
    <col min="16134" max="16134" width="17.42578125" style="87" customWidth="1"/>
    <col min="16135" max="16384" width="9.140625" style="87"/>
  </cols>
  <sheetData>
    <row r="1" spans="1:11">
      <c r="A1" s="420" t="s">
        <v>110</v>
      </c>
      <c r="B1" s="420"/>
      <c r="C1" s="420"/>
      <c r="D1" s="420"/>
      <c r="E1" s="420"/>
      <c r="F1" s="420"/>
    </row>
    <row r="2" spans="1:11">
      <c r="A2" s="88" t="s">
        <v>111</v>
      </c>
      <c r="B2" s="88"/>
      <c r="C2" s="88"/>
      <c r="D2" s="88"/>
      <c r="E2" s="88"/>
      <c r="F2" s="88"/>
    </row>
    <row r="3" spans="1:11" ht="13.5" customHeight="1">
      <c r="A3" s="88"/>
      <c r="B3" s="88"/>
      <c r="C3" s="88"/>
      <c r="D3" s="88"/>
      <c r="E3" s="88"/>
      <c r="F3" s="88"/>
    </row>
    <row r="4" spans="1:11" ht="13.5" customHeight="1">
      <c r="A4" s="421" t="s">
        <v>112</v>
      </c>
      <c r="B4" s="421" t="s">
        <v>113</v>
      </c>
      <c r="C4" s="421" t="s">
        <v>114</v>
      </c>
      <c r="D4" s="421" t="s">
        <v>115</v>
      </c>
      <c r="E4" s="421" t="s">
        <v>116</v>
      </c>
      <c r="F4" s="421" t="s">
        <v>117</v>
      </c>
    </row>
    <row r="5" spans="1:11" s="89" customFormat="1" ht="44.25" customHeight="1">
      <c r="A5" s="422"/>
      <c r="B5" s="422"/>
      <c r="C5" s="422"/>
      <c r="D5" s="422"/>
      <c r="E5" s="422"/>
      <c r="F5" s="422"/>
    </row>
    <row r="6" spans="1:11" s="90" customFormat="1" ht="2.25" customHeight="1">
      <c r="A6" s="422"/>
      <c r="B6" s="423"/>
      <c r="C6" s="422"/>
      <c r="D6" s="422"/>
      <c r="E6" s="422"/>
      <c r="F6" s="422"/>
    </row>
    <row r="7" spans="1:11" s="90" customFormat="1" ht="13.5" customHeight="1">
      <c r="A7" s="91" t="s">
        <v>51</v>
      </c>
      <c r="B7" s="90">
        <v>1043</v>
      </c>
      <c r="C7" s="92">
        <v>29</v>
      </c>
      <c r="D7" s="92">
        <v>35</v>
      </c>
      <c r="E7" s="92">
        <v>20</v>
      </c>
      <c r="F7" s="93">
        <f>D7/B7*10000</f>
        <v>335.57046979865771</v>
      </c>
      <c r="J7" s="94"/>
      <c r="K7" s="95"/>
    </row>
    <row r="8" spans="1:11" s="90" customFormat="1" ht="13.5" customHeight="1">
      <c r="A8" s="96" t="s">
        <v>52</v>
      </c>
      <c r="B8" s="97">
        <v>1347</v>
      </c>
      <c r="C8" s="98">
        <v>47</v>
      </c>
      <c r="D8" s="98">
        <v>45</v>
      </c>
      <c r="E8" s="98">
        <v>28</v>
      </c>
      <c r="F8" s="99">
        <f>D8/B8*10000</f>
        <v>334.075723830735</v>
      </c>
      <c r="J8" s="94"/>
      <c r="K8" s="95"/>
    </row>
    <row r="9" spans="1:11" s="90" customFormat="1" ht="13.5" customHeight="1">
      <c r="A9" s="96" t="s">
        <v>53</v>
      </c>
      <c r="B9" s="90">
        <v>1054</v>
      </c>
      <c r="C9" s="98">
        <v>48</v>
      </c>
      <c r="D9" s="98">
        <v>46</v>
      </c>
      <c r="E9" s="98">
        <v>23</v>
      </c>
      <c r="F9" s="99">
        <f t="shared" ref="F9:F22" si="0">D9/B9*10000</f>
        <v>436.43263757115744</v>
      </c>
      <c r="J9" s="94"/>
      <c r="K9" s="95"/>
    </row>
    <row r="10" spans="1:11" s="90" customFormat="1" ht="13.5" customHeight="1">
      <c r="A10" s="96" t="s">
        <v>54</v>
      </c>
      <c r="B10" s="90">
        <v>673</v>
      </c>
      <c r="C10" s="98">
        <v>9</v>
      </c>
      <c r="D10" s="98">
        <v>9</v>
      </c>
      <c r="E10" s="98">
        <v>5</v>
      </c>
      <c r="F10" s="99">
        <f t="shared" si="0"/>
        <v>133.72956909361068</v>
      </c>
      <c r="J10" s="94"/>
      <c r="K10" s="95"/>
    </row>
    <row r="11" spans="1:11" s="90" customFormat="1" ht="13.5" customHeight="1">
      <c r="A11" s="96" t="s">
        <v>55</v>
      </c>
      <c r="B11" s="90">
        <v>744</v>
      </c>
      <c r="C11" s="98">
        <v>36</v>
      </c>
      <c r="D11" s="98">
        <v>5</v>
      </c>
      <c r="E11" s="98">
        <v>2</v>
      </c>
      <c r="F11" s="99">
        <f t="shared" si="0"/>
        <v>67.204301075268816</v>
      </c>
      <c r="J11" s="94"/>
      <c r="K11" s="95"/>
    </row>
    <row r="12" spans="1:11" s="90" customFormat="1" ht="13.5" customHeight="1">
      <c r="A12" s="96" t="s">
        <v>56</v>
      </c>
      <c r="B12" s="90">
        <v>963</v>
      </c>
      <c r="C12" s="98">
        <v>18</v>
      </c>
      <c r="D12" s="98">
        <v>45</v>
      </c>
      <c r="E12" s="98">
        <v>23</v>
      </c>
      <c r="F12" s="99">
        <f t="shared" si="0"/>
        <v>467.28971962616822</v>
      </c>
      <c r="J12" s="94"/>
      <c r="K12" s="95"/>
    </row>
    <row r="13" spans="1:11" s="90" customFormat="1" ht="13.5" customHeight="1">
      <c r="A13" s="96" t="s">
        <v>57</v>
      </c>
      <c r="B13" s="90">
        <v>1418</v>
      </c>
      <c r="C13" s="98">
        <v>83</v>
      </c>
      <c r="D13" s="98">
        <v>80</v>
      </c>
      <c r="E13" s="98">
        <v>36</v>
      </c>
      <c r="F13" s="99">
        <f t="shared" si="0"/>
        <v>564.17489421720734</v>
      </c>
      <c r="J13" s="94"/>
      <c r="K13" s="95"/>
    </row>
    <row r="14" spans="1:11" s="90" customFormat="1" ht="13.5" customHeight="1">
      <c r="A14" s="96" t="s">
        <v>58</v>
      </c>
      <c r="B14" s="90">
        <v>1586</v>
      </c>
      <c r="C14" s="98">
        <v>23</v>
      </c>
      <c r="D14" s="98">
        <v>26</v>
      </c>
      <c r="E14" s="98">
        <v>19</v>
      </c>
      <c r="F14" s="99">
        <f t="shared" si="0"/>
        <v>163.9344262295082</v>
      </c>
      <c r="J14" s="94"/>
      <c r="K14" s="95"/>
    </row>
    <row r="15" spans="1:11" s="90" customFormat="1" ht="13.5" customHeight="1">
      <c r="A15" s="96" t="s">
        <v>59</v>
      </c>
      <c r="B15" s="90">
        <v>1553</v>
      </c>
      <c r="C15" s="98">
        <v>18</v>
      </c>
      <c r="D15" s="98">
        <v>20</v>
      </c>
      <c r="E15" s="98">
        <v>17</v>
      </c>
      <c r="F15" s="99">
        <f t="shared" si="0"/>
        <v>128.78300064391499</v>
      </c>
      <c r="J15" s="94"/>
      <c r="K15" s="95"/>
    </row>
    <row r="16" spans="1:11" s="90" customFormat="1" ht="13.5" customHeight="1">
      <c r="A16" s="96" t="s">
        <v>60</v>
      </c>
      <c r="B16" s="90">
        <v>1232</v>
      </c>
      <c r="C16" s="98">
        <v>6</v>
      </c>
      <c r="D16" s="98">
        <v>6</v>
      </c>
      <c r="E16" s="98">
        <v>2</v>
      </c>
      <c r="F16" s="99">
        <f t="shared" si="0"/>
        <v>48.701298701298697</v>
      </c>
      <c r="J16" s="94"/>
      <c r="K16" s="95"/>
    </row>
    <row r="17" spans="1:11" s="90" customFormat="1" ht="13.5" customHeight="1">
      <c r="A17" s="96" t="s">
        <v>61</v>
      </c>
      <c r="B17" s="90">
        <v>1433</v>
      </c>
      <c r="C17" s="98">
        <v>22</v>
      </c>
      <c r="D17" s="98">
        <v>22</v>
      </c>
      <c r="E17" s="98">
        <v>8</v>
      </c>
      <c r="F17" s="99">
        <f t="shared" si="0"/>
        <v>153.52407536636426</v>
      </c>
      <c r="J17" s="94"/>
      <c r="K17" s="95"/>
    </row>
    <row r="18" spans="1:11" s="90" customFormat="1" ht="13.5" customHeight="1">
      <c r="A18" s="96" t="s">
        <v>62</v>
      </c>
      <c r="B18" s="90">
        <v>1474</v>
      </c>
      <c r="C18" s="98">
        <v>34</v>
      </c>
      <c r="D18" s="98">
        <v>34</v>
      </c>
      <c r="E18" s="98">
        <v>12</v>
      </c>
      <c r="F18" s="99">
        <f t="shared" si="0"/>
        <v>230.66485753052916</v>
      </c>
      <c r="J18" s="94"/>
      <c r="K18" s="95"/>
    </row>
    <row r="19" spans="1:11" s="90" customFormat="1" ht="13.5" customHeight="1">
      <c r="A19" s="96" t="s">
        <v>63</v>
      </c>
      <c r="B19" s="90">
        <v>3685</v>
      </c>
      <c r="C19" s="98">
        <v>127</v>
      </c>
      <c r="D19" s="98">
        <v>127</v>
      </c>
      <c r="E19" s="98">
        <v>70</v>
      </c>
      <c r="F19" s="99">
        <f t="shared" si="0"/>
        <v>344.64043419267301</v>
      </c>
      <c r="J19" s="94"/>
      <c r="K19" s="95"/>
    </row>
    <row r="20" spans="1:11" s="90" customFormat="1" ht="13.5" customHeight="1">
      <c r="A20" s="96" t="s">
        <v>64</v>
      </c>
      <c r="B20" s="90">
        <v>9430</v>
      </c>
      <c r="C20" s="98">
        <v>282</v>
      </c>
      <c r="D20" s="98">
        <v>227</v>
      </c>
      <c r="E20" s="98">
        <v>102</v>
      </c>
      <c r="F20" s="99">
        <f t="shared" si="0"/>
        <v>240.72110286320253</v>
      </c>
      <c r="J20" s="94"/>
      <c r="K20" s="95"/>
    </row>
    <row r="21" spans="1:11" s="90" customFormat="1" ht="13.5" customHeight="1">
      <c r="A21" s="96" t="s">
        <v>65</v>
      </c>
      <c r="B21" s="90">
        <v>1886</v>
      </c>
      <c r="C21" s="98">
        <v>48</v>
      </c>
      <c r="D21" s="98">
        <v>62</v>
      </c>
      <c r="E21" s="98">
        <v>42</v>
      </c>
      <c r="F21" s="99">
        <f t="shared" si="0"/>
        <v>328.73806998939557</v>
      </c>
      <c r="J21" s="94"/>
      <c r="K21" s="95"/>
    </row>
    <row r="22" spans="1:11" ht="13.5" customHeight="1">
      <c r="A22" s="100" t="s">
        <v>67</v>
      </c>
      <c r="B22" s="100">
        <f>SUM(B7:B21)</f>
        <v>29521</v>
      </c>
      <c r="C22" s="100">
        <v>830</v>
      </c>
      <c r="D22" s="100">
        <f>SUM(D7:D21)</f>
        <v>789</v>
      </c>
      <c r="E22" s="100">
        <f>SUM(E7:E21)</f>
        <v>409</v>
      </c>
      <c r="F22" s="100">
        <f t="shared" si="0"/>
        <v>267.26736899156532</v>
      </c>
    </row>
    <row r="23" spans="1:11" ht="13.5" customHeight="1"/>
    <row r="32" spans="1:11">
      <c r="B32" s="102"/>
      <c r="C32" s="102"/>
    </row>
    <row r="33" spans="2:3">
      <c r="B33" s="102"/>
      <c r="C33" s="102"/>
    </row>
    <row r="34" spans="2:3">
      <c r="B34" s="102"/>
      <c r="C34" s="102"/>
    </row>
    <row r="35" spans="2:3">
      <c r="B35" s="102"/>
      <c r="C35" s="102"/>
    </row>
    <row r="36" spans="2:3">
      <c r="B36" s="102"/>
      <c r="C36" s="102"/>
    </row>
    <row r="37" spans="2:3">
      <c r="B37" s="102"/>
      <c r="C37" s="102"/>
    </row>
    <row r="38" spans="2:3">
      <c r="B38" s="102"/>
      <c r="C38" s="102"/>
    </row>
    <row r="39" spans="2:3">
      <c r="B39" s="102"/>
      <c r="C39" s="102"/>
    </row>
    <row r="40" spans="2:3">
      <c r="B40" s="102"/>
      <c r="C40" s="102"/>
    </row>
    <row r="41" spans="2:3">
      <c r="B41" s="102"/>
      <c r="C41" s="102"/>
    </row>
    <row r="42" spans="2:3">
      <c r="B42" s="102"/>
      <c r="C42" s="102"/>
    </row>
    <row r="43" spans="2:3">
      <c r="B43" s="102"/>
      <c r="C43" s="102"/>
    </row>
    <row r="44" spans="2:3">
      <c r="B44" s="102"/>
      <c r="C44" s="102"/>
    </row>
    <row r="45" spans="2:3">
      <c r="B45" s="102"/>
      <c r="C45" s="102"/>
    </row>
    <row r="46" spans="2:3">
      <c r="B46" s="102"/>
      <c r="C46" s="102"/>
    </row>
    <row r="47" spans="2:3">
      <c r="B47" s="102"/>
      <c r="C47" s="102"/>
    </row>
    <row r="48" spans="2:3">
      <c r="B48" s="102"/>
      <c r="C48" s="102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1"/>
  <sheetViews>
    <sheetView topLeftCell="A43" workbookViewId="0">
      <selection activeCell="H67" sqref="H67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2.75" customHeight="1"/>
    <row r="37" spans="1:3" ht="13.5" customHeight="1">
      <c r="A37" s="424" t="s">
        <v>118</v>
      </c>
      <c r="B37" s="424"/>
      <c r="C37" s="424"/>
    </row>
    <row r="38" spans="1:3" ht="12.75" customHeight="1">
      <c r="A38" s="41" t="s">
        <v>119</v>
      </c>
      <c r="B38" s="41"/>
      <c r="C38" s="41"/>
    </row>
    <row r="39" spans="1:3" ht="49.5" customHeight="1">
      <c r="A39" s="36" t="s">
        <v>120</v>
      </c>
      <c r="B39" s="103" t="s">
        <v>121</v>
      </c>
      <c r="C39" s="103" t="s">
        <v>122</v>
      </c>
    </row>
    <row r="40" spans="1:3" ht="13.5" customHeight="1">
      <c r="A40" s="104" t="s">
        <v>123</v>
      </c>
      <c r="B40" s="105">
        <v>101</v>
      </c>
      <c r="C40" s="106">
        <f>B40/B61*100</f>
        <v>32.063492063492063</v>
      </c>
    </row>
    <row r="41" spans="1:3" ht="13.5" customHeight="1">
      <c r="A41" s="104" t="s">
        <v>124</v>
      </c>
      <c r="B41" s="105">
        <v>1</v>
      </c>
      <c r="C41" s="106">
        <f>B41/B61*100</f>
        <v>0.31746031746031744</v>
      </c>
    </row>
    <row r="42" spans="1:3" ht="13.5" customHeight="1">
      <c r="A42" s="104" t="s">
        <v>125</v>
      </c>
      <c r="B42" s="105">
        <v>112</v>
      </c>
      <c r="C42" s="106">
        <f>B42/$B$61*100</f>
        <v>35.555555555555557</v>
      </c>
    </row>
    <row r="43" spans="1:3" ht="13.5" customHeight="1">
      <c r="A43" s="104" t="s">
        <v>126</v>
      </c>
      <c r="B43" s="105">
        <v>4</v>
      </c>
      <c r="C43" s="106">
        <f>B43/$B$61*100</f>
        <v>1.2698412698412698</v>
      </c>
    </row>
    <row r="44" spans="1:3" ht="13.5" customHeight="1">
      <c r="A44" s="104" t="s">
        <v>127</v>
      </c>
      <c r="B44" s="105">
        <v>1</v>
      </c>
      <c r="C44" s="106">
        <f>B44/$B$61*100</f>
        <v>0.31746031746031744</v>
      </c>
    </row>
    <row r="45" spans="1:3" ht="12" customHeight="1">
      <c r="A45" s="104" t="s">
        <v>128</v>
      </c>
      <c r="B45" s="105">
        <v>4</v>
      </c>
      <c r="C45" s="106">
        <f t="shared" ref="C45:C60" si="0">B45/$B$61*100</f>
        <v>1.2698412698412698</v>
      </c>
    </row>
    <row r="46" spans="1:3" ht="13.5" customHeight="1">
      <c r="A46" s="104" t="s">
        <v>129</v>
      </c>
      <c r="B46" s="105">
        <v>5</v>
      </c>
      <c r="C46" s="106">
        <f t="shared" si="0"/>
        <v>1.5873015873015872</v>
      </c>
    </row>
    <row r="47" spans="1:3" ht="13.5" customHeight="1">
      <c r="A47" s="104" t="s">
        <v>130</v>
      </c>
      <c r="B47" s="105">
        <v>0</v>
      </c>
      <c r="C47" s="106">
        <f t="shared" si="0"/>
        <v>0</v>
      </c>
    </row>
    <row r="48" spans="1:3" ht="13.5" customHeight="1">
      <c r="A48" s="104" t="s">
        <v>131</v>
      </c>
      <c r="B48" s="105">
        <v>2</v>
      </c>
      <c r="C48" s="106">
        <f t="shared" si="0"/>
        <v>0.63492063492063489</v>
      </c>
    </row>
    <row r="49" spans="1:3" ht="13.5" customHeight="1">
      <c r="A49" s="104" t="s">
        <v>132</v>
      </c>
      <c r="B49" s="105">
        <v>0</v>
      </c>
      <c r="C49" s="106">
        <f t="shared" si="0"/>
        <v>0</v>
      </c>
    </row>
    <row r="50" spans="1:3" ht="13.5" customHeight="1">
      <c r="A50" s="104" t="s">
        <v>133</v>
      </c>
      <c r="B50" s="105">
        <v>1</v>
      </c>
      <c r="C50" s="106">
        <f t="shared" si="0"/>
        <v>0.31746031746031744</v>
      </c>
    </row>
    <row r="51" spans="1:3" ht="13.5" customHeight="1">
      <c r="A51" s="104" t="s">
        <v>134</v>
      </c>
      <c r="B51" s="105">
        <v>0</v>
      </c>
      <c r="C51" s="106">
        <f t="shared" si="0"/>
        <v>0</v>
      </c>
    </row>
    <row r="52" spans="1:3" ht="14.25" customHeight="1">
      <c r="A52" s="104" t="s">
        <v>135</v>
      </c>
      <c r="B52" s="105">
        <v>0</v>
      </c>
      <c r="C52" s="106">
        <f t="shared" si="0"/>
        <v>0</v>
      </c>
    </row>
    <row r="53" spans="1:3" ht="15" customHeight="1">
      <c r="A53" s="104" t="s">
        <v>136</v>
      </c>
      <c r="B53" s="105">
        <v>2</v>
      </c>
      <c r="C53" s="106">
        <f t="shared" si="0"/>
        <v>0.63492063492063489</v>
      </c>
    </row>
    <row r="54" spans="1:3" ht="15" customHeight="1">
      <c r="A54" s="104" t="s">
        <v>137</v>
      </c>
      <c r="B54" s="105">
        <v>14</v>
      </c>
      <c r="C54" s="106">
        <f t="shared" si="0"/>
        <v>4.4444444444444446</v>
      </c>
    </row>
    <row r="55" spans="1:3" ht="13.5" customHeight="1">
      <c r="A55" s="104" t="s">
        <v>138</v>
      </c>
      <c r="B55" s="105">
        <v>29</v>
      </c>
      <c r="C55" s="106">
        <f t="shared" si="0"/>
        <v>9.2063492063492074</v>
      </c>
    </row>
    <row r="56" spans="1:3" ht="15" customHeight="1">
      <c r="A56" s="104" t="s">
        <v>139</v>
      </c>
      <c r="B56" s="105">
        <v>8</v>
      </c>
      <c r="C56" s="106">
        <f t="shared" si="0"/>
        <v>2.5396825396825395</v>
      </c>
    </row>
    <row r="57" spans="1:3" ht="13.5" customHeight="1">
      <c r="A57" s="104" t="s">
        <v>140</v>
      </c>
      <c r="B57" s="105">
        <v>2</v>
      </c>
      <c r="C57" s="106">
        <f t="shared" si="0"/>
        <v>0.63492063492063489</v>
      </c>
    </row>
    <row r="58" spans="1:3" ht="13.5" customHeight="1">
      <c r="A58" s="104" t="s">
        <v>141</v>
      </c>
      <c r="B58" s="105">
        <v>7</v>
      </c>
      <c r="C58" s="106">
        <f t="shared" si="0"/>
        <v>2.2222222222222223</v>
      </c>
    </row>
    <row r="59" spans="1:3" ht="13.5" customHeight="1">
      <c r="A59" s="104" t="s">
        <v>142</v>
      </c>
      <c r="B59" s="105">
        <v>22</v>
      </c>
      <c r="C59" s="106">
        <f t="shared" si="0"/>
        <v>6.9841269841269842</v>
      </c>
    </row>
    <row r="60" spans="1:3" ht="12" customHeight="1">
      <c r="A60" s="104" t="s">
        <v>143</v>
      </c>
      <c r="B60" s="105">
        <v>0</v>
      </c>
      <c r="C60" s="36">
        <f t="shared" si="0"/>
        <v>0</v>
      </c>
    </row>
    <row r="61" spans="1:3" ht="13.5" customHeight="1">
      <c r="A61" s="103" t="s">
        <v>144</v>
      </c>
      <c r="B61" s="105">
        <f>SUM(B40:B60)</f>
        <v>315</v>
      </c>
      <c r="C61" s="36">
        <f>SUM(C40:C60)</f>
        <v>99.999999999999986</v>
      </c>
    </row>
  </sheetData>
  <mergeCells count="1">
    <mergeCell ref="A37:C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H10" sqref="H10"/>
    </sheetView>
  </sheetViews>
  <sheetFormatPr defaultColWidth="9.140625" defaultRowHeight="11.25"/>
  <cols>
    <col min="1" max="1" width="4.85546875" style="107" customWidth="1"/>
    <col min="2" max="2" width="6.7109375" style="107" customWidth="1"/>
    <col min="3" max="3" width="31.42578125" style="107" customWidth="1"/>
    <col min="4" max="4" width="9" style="107" customWidth="1"/>
    <col min="5" max="5" width="7.7109375" style="107" customWidth="1"/>
    <col min="6" max="256" width="9.140625" style="107"/>
    <col min="257" max="257" width="4.85546875" style="107" customWidth="1"/>
    <col min="258" max="258" width="6.7109375" style="107" customWidth="1"/>
    <col min="259" max="259" width="31.42578125" style="107" customWidth="1"/>
    <col min="260" max="260" width="9" style="107" customWidth="1"/>
    <col min="261" max="261" width="7.7109375" style="107" customWidth="1"/>
    <col min="262" max="512" width="9.140625" style="107"/>
    <col min="513" max="513" width="4.85546875" style="107" customWidth="1"/>
    <col min="514" max="514" width="6.7109375" style="107" customWidth="1"/>
    <col min="515" max="515" width="31.42578125" style="107" customWidth="1"/>
    <col min="516" max="516" width="9" style="107" customWidth="1"/>
    <col min="517" max="517" width="7.7109375" style="107" customWidth="1"/>
    <col min="518" max="768" width="9.140625" style="107"/>
    <col min="769" max="769" width="4.85546875" style="107" customWidth="1"/>
    <col min="770" max="770" width="6.7109375" style="107" customWidth="1"/>
    <col min="771" max="771" width="31.42578125" style="107" customWidth="1"/>
    <col min="772" max="772" width="9" style="107" customWidth="1"/>
    <col min="773" max="773" width="7.7109375" style="107" customWidth="1"/>
    <col min="774" max="1024" width="9.140625" style="107"/>
    <col min="1025" max="1025" width="4.85546875" style="107" customWidth="1"/>
    <col min="1026" max="1026" width="6.7109375" style="107" customWidth="1"/>
    <col min="1027" max="1027" width="31.42578125" style="107" customWidth="1"/>
    <col min="1028" max="1028" width="9" style="107" customWidth="1"/>
    <col min="1029" max="1029" width="7.7109375" style="107" customWidth="1"/>
    <col min="1030" max="1280" width="9.140625" style="107"/>
    <col min="1281" max="1281" width="4.85546875" style="107" customWidth="1"/>
    <col min="1282" max="1282" width="6.7109375" style="107" customWidth="1"/>
    <col min="1283" max="1283" width="31.42578125" style="107" customWidth="1"/>
    <col min="1284" max="1284" width="9" style="107" customWidth="1"/>
    <col min="1285" max="1285" width="7.7109375" style="107" customWidth="1"/>
    <col min="1286" max="1536" width="9.140625" style="107"/>
    <col min="1537" max="1537" width="4.85546875" style="107" customWidth="1"/>
    <col min="1538" max="1538" width="6.7109375" style="107" customWidth="1"/>
    <col min="1539" max="1539" width="31.42578125" style="107" customWidth="1"/>
    <col min="1540" max="1540" width="9" style="107" customWidth="1"/>
    <col min="1541" max="1541" width="7.7109375" style="107" customWidth="1"/>
    <col min="1542" max="1792" width="9.140625" style="107"/>
    <col min="1793" max="1793" width="4.85546875" style="107" customWidth="1"/>
    <col min="1794" max="1794" width="6.7109375" style="107" customWidth="1"/>
    <col min="1795" max="1795" width="31.42578125" style="107" customWidth="1"/>
    <col min="1796" max="1796" width="9" style="107" customWidth="1"/>
    <col min="1797" max="1797" width="7.7109375" style="107" customWidth="1"/>
    <col min="1798" max="2048" width="9.140625" style="107"/>
    <col min="2049" max="2049" width="4.85546875" style="107" customWidth="1"/>
    <col min="2050" max="2050" width="6.7109375" style="107" customWidth="1"/>
    <col min="2051" max="2051" width="31.42578125" style="107" customWidth="1"/>
    <col min="2052" max="2052" width="9" style="107" customWidth="1"/>
    <col min="2053" max="2053" width="7.7109375" style="107" customWidth="1"/>
    <col min="2054" max="2304" width="9.140625" style="107"/>
    <col min="2305" max="2305" width="4.85546875" style="107" customWidth="1"/>
    <col min="2306" max="2306" width="6.7109375" style="107" customWidth="1"/>
    <col min="2307" max="2307" width="31.42578125" style="107" customWidth="1"/>
    <col min="2308" max="2308" width="9" style="107" customWidth="1"/>
    <col min="2309" max="2309" width="7.7109375" style="107" customWidth="1"/>
    <col min="2310" max="2560" width="9.140625" style="107"/>
    <col min="2561" max="2561" width="4.85546875" style="107" customWidth="1"/>
    <col min="2562" max="2562" width="6.7109375" style="107" customWidth="1"/>
    <col min="2563" max="2563" width="31.42578125" style="107" customWidth="1"/>
    <col min="2564" max="2564" width="9" style="107" customWidth="1"/>
    <col min="2565" max="2565" width="7.7109375" style="107" customWidth="1"/>
    <col min="2566" max="2816" width="9.140625" style="107"/>
    <col min="2817" max="2817" width="4.85546875" style="107" customWidth="1"/>
    <col min="2818" max="2818" width="6.7109375" style="107" customWidth="1"/>
    <col min="2819" max="2819" width="31.42578125" style="107" customWidth="1"/>
    <col min="2820" max="2820" width="9" style="107" customWidth="1"/>
    <col min="2821" max="2821" width="7.7109375" style="107" customWidth="1"/>
    <col min="2822" max="3072" width="9.140625" style="107"/>
    <col min="3073" max="3073" width="4.85546875" style="107" customWidth="1"/>
    <col min="3074" max="3074" width="6.7109375" style="107" customWidth="1"/>
    <col min="3075" max="3075" width="31.42578125" style="107" customWidth="1"/>
    <col min="3076" max="3076" width="9" style="107" customWidth="1"/>
    <col min="3077" max="3077" width="7.7109375" style="107" customWidth="1"/>
    <col min="3078" max="3328" width="9.140625" style="107"/>
    <col min="3329" max="3329" width="4.85546875" style="107" customWidth="1"/>
    <col min="3330" max="3330" width="6.7109375" style="107" customWidth="1"/>
    <col min="3331" max="3331" width="31.42578125" style="107" customWidth="1"/>
    <col min="3332" max="3332" width="9" style="107" customWidth="1"/>
    <col min="3333" max="3333" width="7.7109375" style="107" customWidth="1"/>
    <col min="3334" max="3584" width="9.140625" style="107"/>
    <col min="3585" max="3585" width="4.85546875" style="107" customWidth="1"/>
    <col min="3586" max="3586" width="6.7109375" style="107" customWidth="1"/>
    <col min="3587" max="3587" width="31.42578125" style="107" customWidth="1"/>
    <col min="3588" max="3588" width="9" style="107" customWidth="1"/>
    <col min="3589" max="3589" width="7.7109375" style="107" customWidth="1"/>
    <col min="3590" max="3840" width="9.140625" style="107"/>
    <col min="3841" max="3841" width="4.85546875" style="107" customWidth="1"/>
    <col min="3842" max="3842" width="6.7109375" style="107" customWidth="1"/>
    <col min="3843" max="3843" width="31.42578125" style="107" customWidth="1"/>
    <col min="3844" max="3844" width="9" style="107" customWidth="1"/>
    <col min="3845" max="3845" width="7.7109375" style="107" customWidth="1"/>
    <col min="3846" max="4096" width="9.140625" style="107"/>
    <col min="4097" max="4097" width="4.85546875" style="107" customWidth="1"/>
    <col min="4098" max="4098" width="6.7109375" style="107" customWidth="1"/>
    <col min="4099" max="4099" width="31.42578125" style="107" customWidth="1"/>
    <col min="4100" max="4100" width="9" style="107" customWidth="1"/>
    <col min="4101" max="4101" width="7.7109375" style="107" customWidth="1"/>
    <col min="4102" max="4352" width="9.140625" style="107"/>
    <col min="4353" max="4353" width="4.85546875" style="107" customWidth="1"/>
    <col min="4354" max="4354" width="6.7109375" style="107" customWidth="1"/>
    <col min="4355" max="4355" width="31.42578125" style="107" customWidth="1"/>
    <col min="4356" max="4356" width="9" style="107" customWidth="1"/>
    <col min="4357" max="4357" width="7.7109375" style="107" customWidth="1"/>
    <col min="4358" max="4608" width="9.140625" style="107"/>
    <col min="4609" max="4609" width="4.85546875" style="107" customWidth="1"/>
    <col min="4610" max="4610" width="6.7109375" style="107" customWidth="1"/>
    <col min="4611" max="4611" width="31.42578125" style="107" customWidth="1"/>
    <col min="4612" max="4612" width="9" style="107" customWidth="1"/>
    <col min="4613" max="4613" width="7.7109375" style="107" customWidth="1"/>
    <col min="4614" max="4864" width="9.140625" style="107"/>
    <col min="4865" max="4865" width="4.85546875" style="107" customWidth="1"/>
    <col min="4866" max="4866" width="6.7109375" style="107" customWidth="1"/>
    <col min="4867" max="4867" width="31.42578125" style="107" customWidth="1"/>
    <col min="4868" max="4868" width="9" style="107" customWidth="1"/>
    <col min="4869" max="4869" width="7.7109375" style="107" customWidth="1"/>
    <col min="4870" max="5120" width="9.140625" style="107"/>
    <col min="5121" max="5121" width="4.85546875" style="107" customWidth="1"/>
    <col min="5122" max="5122" width="6.7109375" style="107" customWidth="1"/>
    <col min="5123" max="5123" width="31.42578125" style="107" customWidth="1"/>
    <col min="5124" max="5124" width="9" style="107" customWidth="1"/>
    <col min="5125" max="5125" width="7.7109375" style="107" customWidth="1"/>
    <col min="5126" max="5376" width="9.140625" style="107"/>
    <col min="5377" max="5377" width="4.85546875" style="107" customWidth="1"/>
    <col min="5378" max="5378" width="6.7109375" style="107" customWidth="1"/>
    <col min="5379" max="5379" width="31.42578125" style="107" customWidth="1"/>
    <col min="5380" max="5380" width="9" style="107" customWidth="1"/>
    <col min="5381" max="5381" width="7.7109375" style="107" customWidth="1"/>
    <col min="5382" max="5632" width="9.140625" style="107"/>
    <col min="5633" max="5633" width="4.85546875" style="107" customWidth="1"/>
    <col min="5634" max="5634" width="6.7109375" style="107" customWidth="1"/>
    <col min="5635" max="5635" width="31.42578125" style="107" customWidth="1"/>
    <col min="5636" max="5636" width="9" style="107" customWidth="1"/>
    <col min="5637" max="5637" width="7.7109375" style="107" customWidth="1"/>
    <col min="5638" max="5888" width="9.140625" style="107"/>
    <col min="5889" max="5889" width="4.85546875" style="107" customWidth="1"/>
    <col min="5890" max="5890" width="6.7109375" style="107" customWidth="1"/>
    <col min="5891" max="5891" width="31.42578125" style="107" customWidth="1"/>
    <col min="5892" max="5892" width="9" style="107" customWidth="1"/>
    <col min="5893" max="5893" width="7.7109375" style="107" customWidth="1"/>
    <col min="5894" max="6144" width="9.140625" style="107"/>
    <col min="6145" max="6145" width="4.85546875" style="107" customWidth="1"/>
    <col min="6146" max="6146" width="6.7109375" style="107" customWidth="1"/>
    <col min="6147" max="6147" width="31.42578125" style="107" customWidth="1"/>
    <col min="6148" max="6148" width="9" style="107" customWidth="1"/>
    <col min="6149" max="6149" width="7.7109375" style="107" customWidth="1"/>
    <col min="6150" max="6400" width="9.140625" style="107"/>
    <col min="6401" max="6401" width="4.85546875" style="107" customWidth="1"/>
    <col min="6402" max="6402" width="6.7109375" style="107" customWidth="1"/>
    <col min="6403" max="6403" width="31.42578125" style="107" customWidth="1"/>
    <col min="6404" max="6404" width="9" style="107" customWidth="1"/>
    <col min="6405" max="6405" width="7.7109375" style="107" customWidth="1"/>
    <col min="6406" max="6656" width="9.140625" style="107"/>
    <col min="6657" max="6657" width="4.85546875" style="107" customWidth="1"/>
    <col min="6658" max="6658" width="6.7109375" style="107" customWidth="1"/>
    <col min="6659" max="6659" width="31.42578125" style="107" customWidth="1"/>
    <col min="6660" max="6660" width="9" style="107" customWidth="1"/>
    <col min="6661" max="6661" width="7.7109375" style="107" customWidth="1"/>
    <col min="6662" max="6912" width="9.140625" style="107"/>
    <col min="6913" max="6913" width="4.85546875" style="107" customWidth="1"/>
    <col min="6914" max="6914" width="6.7109375" style="107" customWidth="1"/>
    <col min="6915" max="6915" width="31.42578125" style="107" customWidth="1"/>
    <col min="6916" max="6916" width="9" style="107" customWidth="1"/>
    <col min="6917" max="6917" width="7.7109375" style="107" customWidth="1"/>
    <col min="6918" max="7168" width="9.140625" style="107"/>
    <col min="7169" max="7169" width="4.85546875" style="107" customWidth="1"/>
    <col min="7170" max="7170" width="6.7109375" style="107" customWidth="1"/>
    <col min="7171" max="7171" width="31.42578125" style="107" customWidth="1"/>
    <col min="7172" max="7172" width="9" style="107" customWidth="1"/>
    <col min="7173" max="7173" width="7.7109375" style="107" customWidth="1"/>
    <col min="7174" max="7424" width="9.140625" style="107"/>
    <col min="7425" max="7425" width="4.85546875" style="107" customWidth="1"/>
    <col min="7426" max="7426" width="6.7109375" style="107" customWidth="1"/>
    <col min="7427" max="7427" width="31.42578125" style="107" customWidth="1"/>
    <col min="7428" max="7428" width="9" style="107" customWidth="1"/>
    <col min="7429" max="7429" width="7.7109375" style="107" customWidth="1"/>
    <col min="7430" max="7680" width="9.140625" style="107"/>
    <col min="7681" max="7681" width="4.85546875" style="107" customWidth="1"/>
    <col min="7682" max="7682" width="6.7109375" style="107" customWidth="1"/>
    <col min="7683" max="7683" width="31.42578125" style="107" customWidth="1"/>
    <col min="7684" max="7684" width="9" style="107" customWidth="1"/>
    <col min="7685" max="7685" width="7.7109375" style="107" customWidth="1"/>
    <col min="7686" max="7936" width="9.140625" style="107"/>
    <col min="7937" max="7937" width="4.85546875" style="107" customWidth="1"/>
    <col min="7938" max="7938" width="6.7109375" style="107" customWidth="1"/>
    <col min="7939" max="7939" width="31.42578125" style="107" customWidth="1"/>
    <col min="7940" max="7940" width="9" style="107" customWidth="1"/>
    <col min="7941" max="7941" width="7.7109375" style="107" customWidth="1"/>
    <col min="7942" max="8192" width="9.140625" style="107"/>
    <col min="8193" max="8193" width="4.85546875" style="107" customWidth="1"/>
    <col min="8194" max="8194" width="6.7109375" style="107" customWidth="1"/>
    <col min="8195" max="8195" width="31.42578125" style="107" customWidth="1"/>
    <col min="8196" max="8196" width="9" style="107" customWidth="1"/>
    <col min="8197" max="8197" width="7.7109375" style="107" customWidth="1"/>
    <col min="8198" max="8448" width="9.140625" style="107"/>
    <col min="8449" max="8449" width="4.85546875" style="107" customWidth="1"/>
    <col min="8450" max="8450" width="6.7109375" style="107" customWidth="1"/>
    <col min="8451" max="8451" width="31.42578125" style="107" customWidth="1"/>
    <col min="8452" max="8452" width="9" style="107" customWidth="1"/>
    <col min="8453" max="8453" width="7.7109375" style="107" customWidth="1"/>
    <col min="8454" max="8704" width="9.140625" style="107"/>
    <col min="8705" max="8705" width="4.85546875" style="107" customWidth="1"/>
    <col min="8706" max="8706" width="6.7109375" style="107" customWidth="1"/>
    <col min="8707" max="8707" width="31.42578125" style="107" customWidth="1"/>
    <col min="8708" max="8708" width="9" style="107" customWidth="1"/>
    <col min="8709" max="8709" width="7.7109375" style="107" customWidth="1"/>
    <col min="8710" max="8960" width="9.140625" style="107"/>
    <col min="8961" max="8961" width="4.85546875" style="107" customWidth="1"/>
    <col min="8962" max="8962" width="6.7109375" style="107" customWidth="1"/>
    <col min="8963" max="8963" width="31.42578125" style="107" customWidth="1"/>
    <col min="8964" max="8964" width="9" style="107" customWidth="1"/>
    <col min="8965" max="8965" width="7.7109375" style="107" customWidth="1"/>
    <col min="8966" max="9216" width="9.140625" style="107"/>
    <col min="9217" max="9217" width="4.85546875" style="107" customWidth="1"/>
    <col min="9218" max="9218" width="6.7109375" style="107" customWidth="1"/>
    <col min="9219" max="9219" width="31.42578125" style="107" customWidth="1"/>
    <col min="9220" max="9220" width="9" style="107" customWidth="1"/>
    <col min="9221" max="9221" width="7.7109375" style="107" customWidth="1"/>
    <col min="9222" max="9472" width="9.140625" style="107"/>
    <col min="9473" max="9473" width="4.85546875" style="107" customWidth="1"/>
    <col min="9474" max="9474" width="6.7109375" style="107" customWidth="1"/>
    <col min="9475" max="9475" width="31.42578125" style="107" customWidth="1"/>
    <col min="9476" max="9476" width="9" style="107" customWidth="1"/>
    <col min="9477" max="9477" width="7.7109375" style="107" customWidth="1"/>
    <col min="9478" max="9728" width="9.140625" style="107"/>
    <col min="9729" max="9729" width="4.85546875" style="107" customWidth="1"/>
    <col min="9730" max="9730" width="6.7109375" style="107" customWidth="1"/>
    <col min="9731" max="9731" width="31.42578125" style="107" customWidth="1"/>
    <col min="9732" max="9732" width="9" style="107" customWidth="1"/>
    <col min="9733" max="9733" width="7.7109375" style="107" customWidth="1"/>
    <col min="9734" max="9984" width="9.140625" style="107"/>
    <col min="9985" max="9985" width="4.85546875" style="107" customWidth="1"/>
    <col min="9986" max="9986" width="6.7109375" style="107" customWidth="1"/>
    <col min="9987" max="9987" width="31.42578125" style="107" customWidth="1"/>
    <col min="9988" max="9988" width="9" style="107" customWidth="1"/>
    <col min="9989" max="9989" width="7.7109375" style="107" customWidth="1"/>
    <col min="9990" max="10240" width="9.140625" style="107"/>
    <col min="10241" max="10241" width="4.85546875" style="107" customWidth="1"/>
    <col min="10242" max="10242" width="6.7109375" style="107" customWidth="1"/>
    <col min="10243" max="10243" width="31.42578125" style="107" customWidth="1"/>
    <col min="10244" max="10244" width="9" style="107" customWidth="1"/>
    <col min="10245" max="10245" width="7.7109375" style="107" customWidth="1"/>
    <col min="10246" max="10496" width="9.140625" style="107"/>
    <col min="10497" max="10497" width="4.85546875" style="107" customWidth="1"/>
    <col min="10498" max="10498" width="6.7109375" style="107" customWidth="1"/>
    <col min="10499" max="10499" width="31.42578125" style="107" customWidth="1"/>
    <col min="10500" max="10500" width="9" style="107" customWidth="1"/>
    <col min="10501" max="10501" width="7.7109375" style="107" customWidth="1"/>
    <col min="10502" max="10752" width="9.140625" style="107"/>
    <col min="10753" max="10753" width="4.85546875" style="107" customWidth="1"/>
    <col min="10754" max="10754" width="6.7109375" style="107" customWidth="1"/>
    <col min="10755" max="10755" width="31.42578125" style="107" customWidth="1"/>
    <col min="10756" max="10756" width="9" style="107" customWidth="1"/>
    <col min="10757" max="10757" width="7.7109375" style="107" customWidth="1"/>
    <col min="10758" max="11008" width="9.140625" style="107"/>
    <col min="11009" max="11009" width="4.85546875" style="107" customWidth="1"/>
    <col min="11010" max="11010" width="6.7109375" style="107" customWidth="1"/>
    <col min="11011" max="11011" width="31.42578125" style="107" customWidth="1"/>
    <col min="11012" max="11012" width="9" style="107" customWidth="1"/>
    <col min="11013" max="11013" width="7.7109375" style="107" customWidth="1"/>
    <col min="11014" max="11264" width="9.140625" style="107"/>
    <col min="11265" max="11265" width="4.85546875" style="107" customWidth="1"/>
    <col min="11266" max="11266" width="6.7109375" style="107" customWidth="1"/>
    <col min="11267" max="11267" width="31.42578125" style="107" customWidth="1"/>
    <col min="11268" max="11268" width="9" style="107" customWidth="1"/>
    <col min="11269" max="11269" width="7.7109375" style="107" customWidth="1"/>
    <col min="11270" max="11520" width="9.140625" style="107"/>
    <col min="11521" max="11521" width="4.85546875" style="107" customWidth="1"/>
    <col min="11522" max="11522" width="6.7109375" style="107" customWidth="1"/>
    <col min="11523" max="11523" width="31.42578125" style="107" customWidth="1"/>
    <col min="11524" max="11524" width="9" style="107" customWidth="1"/>
    <col min="11525" max="11525" width="7.7109375" style="107" customWidth="1"/>
    <col min="11526" max="11776" width="9.140625" style="107"/>
    <col min="11777" max="11777" width="4.85546875" style="107" customWidth="1"/>
    <col min="11778" max="11778" width="6.7109375" style="107" customWidth="1"/>
    <col min="11779" max="11779" width="31.42578125" style="107" customWidth="1"/>
    <col min="11780" max="11780" width="9" style="107" customWidth="1"/>
    <col min="11781" max="11781" width="7.7109375" style="107" customWidth="1"/>
    <col min="11782" max="12032" width="9.140625" style="107"/>
    <col min="12033" max="12033" width="4.85546875" style="107" customWidth="1"/>
    <col min="12034" max="12034" width="6.7109375" style="107" customWidth="1"/>
    <col min="12035" max="12035" width="31.42578125" style="107" customWidth="1"/>
    <col min="12036" max="12036" width="9" style="107" customWidth="1"/>
    <col min="12037" max="12037" width="7.7109375" style="107" customWidth="1"/>
    <col min="12038" max="12288" width="9.140625" style="107"/>
    <col min="12289" max="12289" width="4.85546875" style="107" customWidth="1"/>
    <col min="12290" max="12290" width="6.7109375" style="107" customWidth="1"/>
    <col min="12291" max="12291" width="31.42578125" style="107" customWidth="1"/>
    <col min="12292" max="12292" width="9" style="107" customWidth="1"/>
    <col min="12293" max="12293" width="7.7109375" style="107" customWidth="1"/>
    <col min="12294" max="12544" width="9.140625" style="107"/>
    <col min="12545" max="12545" width="4.85546875" style="107" customWidth="1"/>
    <col min="12546" max="12546" width="6.7109375" style="107" customWidth="1"/>
    <col min="12547" max="12547" width="31.42578125" style="107" customWidth="1"/>
    <col min="12548" max="12548" width="9" style="107" customWidth="1"/>
    <col min="12549" max="12549" width="7.7109375" style="107" customWidth="1"/>
    <col min="12550" max="12800" width="9.140625" style="107"/>
    <col min="12801" max="12801" width="4.85546875" style="107" customWidth="1"/>
    <col min="12802" max="12802" width="6.7109375" style="107" customWidth="1"/>
    <col min="12803" max="12803" width="31.42578125" style="107" customWidth="1"/>
    <col min="12804" max="12804" width="9" style="107" customWidth="1"/>
    <col min="12805" max="12805" width="7.7109375" style="107" customWidth="1"/>
    <col min="12806" max="13056" width="9.140625" style="107"/>
    <col min="13057" max="13057" width="4.85546875" style="107" customWidth="1"/>
    <col min="13058" max="13058" width="6.7109375" style="107" customWidth="1"/>
    <col min="13059" max="13059" width="31.42578125" style="107" customWidth="1"/>
    <col min="13060" max="13060" width="9" style="107" customWidth="1"/>
    <col min="13061" max="13061" width="7.7109375" style="107" customWidth="1"/>
    <col min="13062" max="13312" width="9.140625" style="107"/>
    <col min="13313" max="13313" width="4.85546875" style="107" customWidth="1"/>
    <col min="13314" max="13314" width="6.7109375" style="107" customWidth="1"/>
    <col min="13315" max="13315" width="31.42578125" style="107" customWidth="1"/>
    <col min="13316" max="13316" width="9" style="107" customWidth="1"/>
    <col min="13317" max="13317" width="7.7109375" style="107" customWidth="1"/>
    <col min="13318" max="13568" width="9.140625" style="107"/>
    <col min="13569" max="13569" width="4.85546875" style="107" customWidth="1"/>
    <col min="13570" max="13570" width="6.7109375" style="107" customWidth="1"/>
    <col min="13571" max="13571" width="31.42578125" style="107" customWidth="1"/>
    <col min="13572" max="13572" width="9" style="107" customWidth="1"/>
    <col min="13573" max="13573" width="7.7109375" style="107" customWidth="1"/>
    <col min="13574" max="13824" width="9.140625" style="107"/>
    <col min="13825" max="13825" width="4.85546875" style="107" customWidth="1"/>
    <col min="13826" max="13826" width="6.7109375" style="107" customWidth="1"/>
    <col min="13827" max="13827" width="31.42578125" style="107" customWidth="1"/>
    <col min="13828" max="13828" width="9" style="107" customWidth="1"/>
    <col min="13829" max="13829" width="7.7109375" style="107" customWidth="1"/>
    <col min="13830" max="14080" width="9.140625" style="107"/>
    <col min="14081" max="14081" width="4.85546875" style="107" customWidth="1"/>
    <col min="14082" max="14082" width="6.7109375" style="107" customWidth="1"/>
    <col min="14083" max="14083" width="31.42578125" style="107" customWidth="1"/>
    <col min="14084" max="14084" width="9" style="107" customWidth="1"/>
    <col min="14085" max="14085" width="7.7109375" style="107" customWidth="1"/>
    <col min="14086" max="14336" width="9.140625" style="107"/>
    <col min="14337" max="14337" width="4.85546875" style="107" customWidth="1"/>
    <col min="14338" max="14338" width="6.7109375" style="107" customWidth="1"/>
    <col min="14339" max="14339" width="31.42578125" style="107" customWidth="1"/>
    <col min="14340" max="14340" width="9" style="107" customWidth="1"/>
    <col min="14341" max="14341" width="7.7109375" style="107" customWidth="1"/>
    <col min="14342" max="14592" width="9.140625" style="107"/>
    <col min="14593" max="14593" width="4.85546875" style="107" customWidth="1"/>
    <col min="14594" max="14594" width="6.7109375" style="107" customWidth="1"/>
    <col min="14595" max="14595" width="31.42578125" style="107" customWidth="1"/>
    <col min="14596" max="14596" width="9" style="107" customWidth="1"/>
    <col min="14597" max="14597" width="7.7109375" style="107" customWidth="1"/>
    <col min="14598" max="14848" width="9.140625" style="107"/>
    <col min="14849" max="14849" width="4.85546875" style="107" customWidth="1"/>
    <col min="14850" max="14850" width="6.7109375" style="107" customWidth="1"/>
    <col min="14851" max="14851" width="31.42578125" style="107" customWidth="1"/>
    <col min="14852" max="14852" width="9" style="107" customWidth="1"/>
    <col min="14853" max="14853" width="7.7109375" style="107" customWidth="1"/>
    <col min="14854" max="15104" width="9.140625" style="107"/>
    <col min="15105" max="15105" width="4.85546875" style="107" customWidth="1"/>
    <col min="15106" max="15106" width="6.7109375" style="107" customWidth="1"/>
    <col min="15107" max="15107" width="31.42578125" style="107" customWidth="1"/>
    <col min="15108" max="15108" width="9" style="107" customWidth="1"/>
    <col min="15109" max="15109" width="7.7109375" style="107" customWidth="1"/>
    <col min="15110" max="15360" width="9.140625" style="107"/>
    <col min="15361" max="15361" width="4.85546875" style="107" customWidth="1"/>
    <col min="15362" max="15362" width="6.7109375" style="107" customWidth="1"/>
    <col min="15363" max="15363" width="31.42578125" style="107" customWidth="1"/>
    <col min="15364" max="15364" width="9" style="107" customWidth="1"/>
    <col min="15365" max="15365" width="7.7109375" style="107" customWidth="1"/>
    <col min="15366" max="15616" width="9.140625" style="107"/>
    <col min="15617" max="15617" width="4.85546875" style="107" customWidth="1"/>
    <col min="15618" max="15618" width="6.7109375" style="107" customWidth="1"/>
    <col min="15619" max="15619" width="31.42578125" style="107" customWidth="1"/>
    <col min="15620" max="15620" width="9" style="107" customWidth="1"/>
    <col min="15621" max="15621" width="7.7109375" style="107" customWidth="1"/>
    <col min="15622" max="15872" width="9.140625" style="107"/>
    <col min="15873" max="15873" width="4.85546875" style="107" customWidth="1"/>
    <col min="15874" max="15874" width="6.7109375" style="107" customWidth="1"/>
    <col min="15875" max="15875" width="31.42578125" style="107" customWidth="1"/>
    <col min="15876" max="15876" width="9" style="107" customWidth="1"/>
    <col min="15877" max="15877" width="7.7109375" style="107" customWidth="1"/>
    <col min="15878" max="16128" width="9.140625" style="107"/>
    <col min="16129" max="16129" width="4.85546875" style="107" customWidth="1"/>
    <col min="16130" max="16130" width="6.7109375" style="107" customWidth="1"/>
    <col min="16131" max="16131" width="31.42578125" style="107" customWidth="1"/>
    <col min="16132" max="16132" width="9" style="107" customWidth="1"/>
    <col min="16133" max="16133" width="7.7109375" style="107" customWidth="1"/>
    <col min="16134" max="16384" width="9.140625" style="107"/>
  </cols>
  <sheetData>
    <row r="1" spans="1:16">
      <c r="A1" s="461" t="s">
        <v>145</v>
      </c>
      <c r="B1" s="461"/>
      <c r="C1" s="461"/>
      <c r="D1" s="461"/>
      <c r="E1" s="461"/>
    </row>
    <row r="2" spans="1:16">
      <c r="D2" s="107" t="s">
        <v>146</v>
      </c>
    </row>
    <row r="3" spans="1:16" ht="15">
      <c r="A3" s="462" t="s">
        <v>147</v>
      </c>
      <c r="B3" s="463"/>
      <c r="C3" s="464"/>
      <c r="D3" s="468" t="s">
        <v>148</v>
      </c>
      <c r="E3" s="469"/>
      <c r="L3" s="108"/>
      <c r="M3" s="108"/>
      <c r="N3" s="470"/>
      <c r="O3" s="470"/>
      <c r="P3" s="470"/>
    </row>
    <row r="4" spans="1:16" ht="15">
      <c r="A4" s="465"/>
      <c r="B4" s="466"/>
      <c r="C4" s="467"/>
      <c r="D4" s="109" t="s">
        <v>149</v>
      </c>
      <c r="E4" s="109" t="s">
        <v>150</v>
      </c>
      <c r="L4" s="108"/>
      <c r="M4" s="108"/>
      <c r="N4" s="470"/>
      <c r="O4" s="470"/>
      <c r="P4" s="470"/>
    </row>
    <row r="5" spans="1:16" ht="12">
      <c r="A5" s="468" t="s">
        <v>151</v>
      </c>
      <c r="B5" s="471"/>
      <c r="C5" s="471"/>
      <c r="D5" s="471"/>
      <c r="E5" s="469"/>
      <c r="L5" s="472"/>
      <c r="M5" s="472"/>
      <c r="N5" s="472"/>
      <c r="O5" s="110"/>
      <c r="P5" s="110"/>
    </row>
    <row r="6" spans="1:16" ht="12">
      <c r="A6" s="439" t="s">
        <v>152</v>
      </c>
      <c r="B6" s="447" t="s">
        <v>153</v>
      </c>
      <c r="C6" s="448"/>
      <c r="D6" s="111">
        <v>939</v>
      </c>
      <c r="E6" s="112">
        <v>926.3</v>
      </c>
      <c r="G6" s="113"/>
      <c r="H6" s="113"/>
      <c r="L6" s="458"/>
      <c r="M6" s="458"/>
      <c r="N6" s="458"/>
      <c r="O6" s="110"/>
      <c r="P6" s="110"/>
    </row>
    <row r="7" spans="1:16" ht="15">
      <c r="A7" s="440"/>
      <c r="B7" s="447" t="s">
        <v>154</v>
      </c>
      <c r="C7" s="448"/>
      <c r="D7" s="114">
        <f>SUM(D8:D12)</f>
        <v>495</v>
      </c>
      <c r="E7" s="115">
        <f>SUM(E8:E12)</f>
        <v>78.3</v>
      </c>
      <c r="G7" s="116"/>
      <c r="H7" s="117"/>
      <c r="L7" s="108"/>
      <c r="M7" s="108"/>
      <c r="N7" s="108"/>
      <c r="O7" s="108"/>
      <c r="P7" s="108"/>
    </row>
    <row r="8" spans="1:16" ht="15">
      <c r="A8" s="440"/>
      <c r="B8" s="445" t="s">
        <v>155</v>
      </c>
      <c r="C8" s="446"/>
      <c r="D8" s="118">
        <v>0</v>
      </c>
      <c r="E8" s="119">
        <v>0</v>
      </c>
      <c r="G8" s="120"/>
      <c r="H8" s="120"/>
      <c r="L8" s="108"/>
      <c r="M8" s="108"/>
      <c r="N8" s="108"/>
      <c r="O8" s="108"/>
      <c r="P8" s="108"/>
    </row>
    <row r="9" spans="1:16" ht="12">
      <c r="A9" s="440"/>
      <c r="B9" s="442" t="s">
        <v>156</v>
      </c>
      <c r="C9" s="443"/>
      <c r="D9" s="118">
        <v>475</v>
      </c>
      <c r="E9" s="119">
        <v>54.1</v>
      </c>
      <c r="G9" s="120"/>
      <c r="H9" s="120"/>
      <c r="L9" s="459"/>
      <c r="M9" s="459"/>
      <c r="N9" s="460"/>
      <c r="O9" s="457"/>
      <c r="P9" s="457"/>
    </row>
    <row r="10" spans="1:16" ht="12">
      <c r="A10" s="440"/>
      <c r="B10" s="442" t="s">
        <v>157</v>
      </c>
      <c r="C10" s="443"/>
      <c r="D10" s="118">
        <v>7</v>
      </c>
      <c r="E10" s="119">
        <v>7.4</v>
      </c>
      <c r="G10" s="120"/>
      <c r="H10" s="120"/>
      <c r="L10" s="459"/>
      <c r="M10" s="459"/>
      <c r="N10" s="460"/>
      <c r="O10" s="121"/>
      <c r="P10" s="121"/>
    </row>
    <row r="11" spans="1:16" ht="12">
      <c r="A11" s="440"/>
      <c r="B11" s="442" t="s">
        <v>158</v>
      </c>
      <c r="C11" s="443"/>
      <c r="D11" s="118">
        <v>1</v>
      </c>
      <c r="E11" s="119">
        <v>1.2</v>
      </c>
      <c r="G11" s="122"/>
      <c r="H11" s="122"/>
      <c r="L11" s="456"/>
      <c r="M11" s="456"/>
      <c r="N11" s="121"/>
      <c r="O11" s="121"/>
      <c r="P11" s="121"/>
    </row>
    <row r="12" spans="1:16" ht="12">
      <c r="A12" s="440"/>
      <c r="B12" s="442" t="s">
        <v>159</v>
      </c>
      <c r="C12" s="443"/>
      <c r="D12" s="118">
        <v>12</v>
      </c>
      <c r="E12" s="119">
        <v>15.6</v>
      </c>
      <c r="G12" s="123"/>
      <c r="H12" s="123"/>
      <c r="L12" s="431"/>
      <c r="M12" s="431"/>
      <c r="N12" s="124"/>
      <c r="O12" s="125"/>
      <c r="P12" s="125"/>
    </row>
    <row r="13" spans="1:16" ht="12">
      <c r="A13" s="440"/>
      <c r="B13" s="449" t="s">
        <v>160</v>
      </c>
      <c r="C13" s="450"/>
      <c r="D13" s="114">
        <f>SUM(D14:D20)</f>
        <v>781</v>
      </c>
      <c r="E13" s="115">
        <f>SUM(E14:E20)</f>
        <v>304.09999999999997</v>
      </c>
      <c r="G13" s="116"/>
      <c r="H13" s="117"/>
      <c r="L13" s="431"/>
      <c r="M13" s="431"/>
      <c r="N13" s="124"/>
      <c r="O13" s="124"/>
      <c r="P13" s="124"/>
    </row>
    <row r="14" spans="1:16" ht="22.5">
      <c r="A14" s="440"/>
      <c r="B14" s="453" t="s">
        <v>161</v>
      </c>
      <c r="C14" s="126" t="s">
        <v>162</v>
      </c>
      <c r="D14" s="118">
        <v>397</v>
      </c>
      <c r="E14" s="119">
        <v>154.6</v>
      </c>
      <c r="G14" s="120"/>
      <c r="H14" s="120"/>
      <c r="L14" s="456"/>
      <c r="M14" s="456"/>
      <c r="N14" s="124"/>
      <c r="O14" s="120"/>
      <c r="P14" s="120"/>
    </row>
    <row r="15" spans="1:16" ht="22.5">
      <c r="A15" s="440"/>
      <c r="B15" s="454"/>
      <c r="C15" s="126" t="s">
        <v>163</v>
      </c>
      <c r="D15" s="118">
        <v>0</v>
      </c>
      <c r="E15" s="119">
        <v>0</v>
      </c>
      <c r="G15" s="120"/>
      <c r="H15" s="120"/>
      <c r="L15" s="456"/>
      <c r="M15" s="456"/>
      <c r="N15" s="124"/>
      <c r="O15" s="125"/>
      <c r="P15" s="125"/>
    </row>
    <row r="16" spans="1:16" ht="22.5">
      <c r="A16" s="440"/>
      <c r="B16" s="455"/>
      <c r="C16" s="126" t="s">
        <v>164</v>
      </c>
      <c r="D16" s="118">
        <v>138</v>
      </c>
      <c r="E16" s="119">
        <v>53.3</v>
      </c>
      <c r="G16" s="120"/>
      <c r="H16" s="120"/>
      <c r="L16" s="425"/>
      <c r="M16" s="425"/>
      <c r="N16" s="124"/>
      <c r="O16" s="120"/>
      <c r="P16" s="120"/>
    </row>
    <row r="17" spans="1:16" ht="12">
      <c r="A17" s="440"/>
      <c r="B17" s="442" t="s">
        <v>165</v>
      </c>
      <c r="C17" s="443"/>
      <c r="D17" s="118">
        <v>206</v>
      </c>
      <c r="E17" s="119">
        <v>81.8</v>
      </c>
      <c r="G17" s="120"/>
      <c r="H17" s="120"/>
      <c r="L17" s="430"/>
      <c r="M17" s="430"/>
      <c r="N17" s="124"/>
      <c r="O17" s="120"/>
      <c r="P17" s="120"/>
    </row>
    <row r="18" spans="1:16" ht="12">
      <c r="A18" s="440"/>
      <c r="B18" s="442" t="s">
        <v>166</v>
      </c>
      <c r="C18" s="443"/>
      <c r="D18" s="118">
        <v>26</v>
      </c>
      <c r="E18" s="119">
        <v>9.4</v>
      </c>
      <c r="G18" s="120"/>
      <c r="H18" s="120"/>
      <c r="L18" s="425"/>
      <c r="M18" s="425"/>
      <c r="N18" s="124"/>
      <c r="O18" s="120"/>
      <c r="P18" s="120"/>
    </row>
    <row r="19" spans="1:16" ht="12">
      <c r="A19" s="440"/>
      <c r="B19" s="442" t="s">
        <v>167</v>
      </c>
      <c r="C19" s="443"/>
      <c r="D19" s="118">
        <v>6</v>
      </c>
      <c r="E19" s="127">
        <v>2.4</v>
      </c>
      <c r="G19" s="120"/>
      <c r="H19" s="120"/>
      <c r="L19" s="425"/>
      <c r="M19" s="425"/>
      <c r="N19" s="124"/>
      <c r="O19" s="120"/>
      <c r="P19" s="120"/>
    </row>
    <row r="20" spans="1:16" ht="12">
      <c r="A20" s="440"/>
      <c r="B20" s="442" t="s">
        <v>168</v>
      </c>
      <c r="C20" s="443"/>
      <c r="D20" s="118">
        <v>8</v>
      </c>
      <c r="E20" s="119">
        <v>2.6</v>
      </c>
      <c r="G20" s="120"/>
      <c r="H20" s="120"/>
      <c r="L20" s="425"/>
      <c r="M20" s="425"/>
      <c r="N20" s="124"/>
      <c r="O20" s="120"/>
      <c r="P20" s="120"/>
    </row>
    <row r="21" spans="1:16" ht="12">
      <c r="A21" s="440"/>
      <c r="B21" s="449" t="s">
        <v>169</v>
      </c>
      <c r="C21" s="450"/>
      <c r="D21" s="111">
        <v>57</v>
      </c>
      <c r="E21" s="112">
        <v>20.399999999999999</v>
      </c>
      <c r="G21" s="125"/>
      <c r="H21" s="125"/>
      <c r="L21" s="425"/>
      <c r="M21" s="425"/>
      <c r="N21" s="124"/>
      <c r="O21" s="120"/>
      <c r="P21" s="120"/>
    </row>
    <row r="22" spans="1:16" ht="12">
      <c r="A22" s="440"/>
      <c r="B22" s="449" t="s">
        <v>170</v>
      </c>
      <c r="C22" s="450"/>
      <c r="D22" s="114">
        <v>743</v>
      </c>
      <c r="E22" s="128">
        <v>118.4</v>
      </c>
      <c r="G22" s="125"/>
      <c r="H22" s="125"/>
      <c r="L22" s="451"/>
      <c r="M22" s="451"/>
      <c r="N22" s="124"/>
      <c r="O22" s="120"/>
      <c r="P22" s="120"/>
    </row>
    <row r="23" spans="1:16" ht="12">
      <c r="A23" s="441"/>
      <c r="B23" s="449" t="s">
        <v>171</v>
      </c>
      <c r="C23" s="450"/>
      <c r="D23" s="114">
        <v>191</v>
      </c>
      <c r="E23" s="129">
        <v>41.4</v>
      </c>
      <c r="G23" s="125"/>
      <c r="H23" s="125"/>
      <c r="L23" s="452"/>
      <c r="M23" s="452"/>
      <c r="N23" s="124"/>
      <c r="O23" s="120"/>
      <c r="P23" s="120"/>
    </row>
    <row r="24" spans="1:16" ht="12">
      <c r="A24" s="439" t="s">
        <v>172</v>
      </c>
      <c r="B24" s="442" t="s">
        <v>173</v>
      </c>
      <c r="C24" s="443"/>
      <c r="D24" s="118">
        <v>1040</v>
      </c>
      <c r="E24" s="119">
        <v>272.60000000000002</v>
      </c>
      <c r="G24" s="120"/>
      <c r="H24" s="120"/>
      <c r="L24" s="444"/>
      <c r="M24" s="444"/>
      <c r="N24" s="124"/>
      <c r="O24" s="120"/>
      <c r="P24" s="125"/>
    </row>
    <row r="25" spans="1:16" ht="12">
      <c r="A25" s="440"/>
      <c r="B25" s="442" t="s">
        <v>174</v>
      </c>
      <c r="C25" s="443"/>
      <c r="D25" s="118">
        <v>4511</v>
      </c>
      <c r="E25" s="119">
        <v>630.20000000000005</v>
      </c>
      <c r="G25" s="130"/>
      <c r="H25" s="130"/>
      <c r="L25" s="425"/>
      <c r="M25" s="425"/>
      <c r="N25" s="124"/>
      <c r="O25" s="120"/>
      <c r="P25" s="120"/>
    </row>
    <row r="26" spans="1:16" ht="12">
      <c r="A26" s="440"/>
      <c r="B26" s="442" t="s">
        <v>175</v>
      </c>
      <c r="C26" s="443"/>
      <c r="D26" s="118">
        <v>37</v>
      </c>
      <c r="E26" s="119">
        <v>37.4</v>
      </c>
      <c r="G26" s="125"/>
      <c r="H26" s="125"/>
      <c r="L26" s="430"/>
      <c r="M26" s="430"/>
      <c r="N26" s="124"/>
      <c r="O26" s="120"/>
      <c r="P26" s="120"/>
    </row>
    <row r="27" spans="1:16" ht="12">
      <c r="A27" s="440"/>
      <c r="B27" s="445" t="s">
        <v>176</v>
      </c>
      <c r="C27" s="446"/>
      <c r="D27" s="118">
        <v>0</v>
      </c>
      <c r="E27" s="118">
        <v>0</v>
      </c>
      <c r="L27" s="425"/>
      <c r="M27" s="425"/>
      <c r="N27" s="124"/>
      <c r="O27" s="120"/>
      <c r="P27" s="120"/>
    </row>
    <row r="28" spans="1:16" ht="12">
      <c r="A28" s="441"/>
      <c r="B28" s="447" t="s">
        <v>177</v>
      </c>
      <c r="C28" s="448"/>
      <c r="D28" s="118"/>
      <c r="E28" s="119">
        <f>SUM(E24:E27)</f>
        <v>940.2</v>
      </c>
      <c r="L28" s="425"/>
      <c r="M28" s="425"/>
      <c r="N28" s="124"/>
      <c r="O28" s="120"/>
      <c r="P28" s="120"/>
    </row>
    <row r="29" spans="1:16" ht="12">
      <c r="L29" s="425"/>
      <c r="M29" s="425"/>
      <c r="N29" s="124"/>
      <c r="O29" s="120"/>
      <c r="P29" s="120"/>
    </row>
    <row r="30" spans="1:16" ht="12">
      <c r="L30" s="438"/>
      <c r="M30" s="438"/>
      <c r="N30" s="124"/>
      <c r="O30" s="120"/>
      <c r="P30" s="120"/>
    </row>
    <row r="31" spans="1:16" ht="12">
      <c r="L31" s="425"/>
      <c r="M31" s="425"/>
      <c r="N31" s="124"/>
      <c r="O31" s="120"/>
      <c r="P31" s="120"/>
    </row>
    <row r="32" spans="1:16" ht="12">
      <c r="L32" s="425"/>
      <c r="M32" s="425"/>
      <c r="N32" s="124"/>
      <c r="O32" s="120"/>
      <c r="P32" s="120"/>
    </row>
    <row r="33" spans="12:16" ht="12">
      <c r="L33" s="426"/>
      <c r="M33" s="426"/>
      <c r="N33" s="124"/>
      <c r="O33" s="120"/>
      <c r="P33" s="120"/>
    </row>
    <row r="34" spans="12:16" ht="13.5" customHeight="1">
      <c r="L34" s="436"/>
      <c r="M34" s="436"/>
      <c r="N34" s="124"/>
      <c r="O34" s="113"/>
      <c r="P34" s="113"/>
    </row>
    <row r="35" spans="12:16" ht="13.5" customHeight="1">
      <c r="L35" s="437"/>
      <c r="M35" s="437"/>
      <c r="N35" s="124"/>
      <c r="O35" s="113"/>
      <c r="P35" s="113"/>
    </row>
    <row r="36" spans="12:16" ht="12.75" customHeight="1">
      <c r="L36" s="431"/>
      <c r="M36" s="431"/>
      <c r="N36" s="124"/>
      <c r="O36" s="125"/>
      <c r="P36" s="125"/>
    </row>
    <row r="37" spans="12:16" ht="13.5" customHeight="1">
      <c r="L37" s="430"/>
      <c r="M37" s="430"/>
      <c r="N37" s="124"/>
      <c r="O37" s="117"/>
      <c r="P37" s="117"/>
    </row>
    <row r="38" spans="12:16" ht="12.75" customHeight="1">
      <c r="L38" s="430"/>
      <c r="M38" s="430"/>
      <c r="N38" s="124"/>
      <c r="O38" s="117"/>
      <c r="P38" s="117"/>
    </row>
    <row r="39" spans="12:16" ht="49.5" customHeight="1">
      <c r="L39" s="430"/>
      <c r="M39" s="430"/>
      <c r="N39" s="124"/>
      <c r="O39" s="117"/>
      <c r="P39" s="117"/>
    </row>
    <row r="40" spans="12:16" ht="13.5" customHeight="1">
      <c r="L40" s="430"/>
      <c r="M40" s="430"/>
      <c r="N40" s="124"/>
      <c r="O40" s="117"/>
      <c r="P40" s="117"/>
    </row>
    <row r="41" spans="12:16" ht="13.5" customHeight="1">
      <c r="L41" s="430"/>
      <c r="M41" s="430"/>
      <c r="N41" s="124"/>
      <c r="O41" s="117"/>
      <c r="P41" s="117"/>
    </row>
    <row r="42" spans="12:16" ht="13.5" customHeight="1">
      <c r="L42" s="430"/>
      <c r="M42" s="430"/>
      <c r="N42" s="124"/>
      <c r="O42" s="117"/>
      <c r="P42" s="117"/>
    </row>
    <row r="43" spans="12:16" ht="13.5" customHeight="1">
      <c r="L43" s="430"/>
      <c r="M43" s="430"/>
      <c r="N43" s="124"/>
      <c r="O43" s="117"/>
      <c r="P43" s="117"/>
    </row>
    <row r="44" spans="12:16" ht="13.5" customHeight="1">
      <c r="L44" s="435"/>
      <c r="M44" s="435"/>
      <c r="N44" s="124"/>
      <c r="O44" s="120"/>
      <c r="P44" s="120"/>
    </row>
    <row r="45" spans="12:16" ht="12">
      <c r="L45" s="430"/>
      <c r="M45" s="430"/>
      <c r="N45" s="124"/>
      <c r="O45" s="117"/>
      <c r="P45" s="117"/>
    </row>
    <row r="46" spans="12:16" ht="13.5" customHeight="1">
      <c r="L46" s="431"/>
      <c r="M46" s="431"/>
      <c r="N46" s="124"/>
      <c r="O46" s="120"/>
      <c r="P46" s="120"/>
    </row>
    <row r="47" spans="12:16" ht="13.5" customHeight="1">
      <c r="L47" s="431"/>
      <c r="M47" s="431"/>
      <c r="N47" s="124"/>
      <c r="O47" s="117"/>
      <c r="P47" s="117"/>
    </row>
    <row r="48" spans="12:16" ht="13.5" customHeight="1">
      <c r="L48" s="430"/>
      <c r="M48" s="430"/>
      <c r="N48" s="124"/>
      <c r="O48" s="120"/>
      <c r="P48" s="120"/>
    </row>
    <row r="49" spans="12:16" ht="13.5" customHeight="1">
      <c r="L49" s="430"/>
      <c r="M49" s="430"/>
      <c r="N49" s="124"/>
      <c r="O49" s="120"/>
      <c r="P49" s="120"/>
    </row>
    <row r="50" spans="12:16" ht="13.5" customHeight="1">
      <c r="L50" s="430"/>
      <c r="M50" s="430"/>
      <c r="N50" s="124"/>
      <c r="O50" s="120"/>
      <c r="P50" s="120"/>
    </row>
    <row r="51" spans="12:16" ht="13.5" customHeight="1">
      <c r="L51" s="425"/>
      <c r="M51" s="425"/>
      <c r="N51" s="124"/>
      <c r="O51" s="120"/>
      <c r="P51" s="120"/>
    </row>
    <row r="52" spans="12:16" ht="14.25" customHeight="1">
      <c r="L52" s="425"/>
      <c r="M52" s="425"/>
      <c r="N52" s="124"/>
      <c r="O52" s="120"/>
      <c r="P52" s="120"/>
    </row>
    <row r="53" spans="12:16" ht="15" customHeight="1">
      <c r="L53" s="430"/>
      <c r="M53" s="430"/>
      <c r="N53" s="124"/>
      <c r="O53" s="120"/>
      <c r="P53" s="120"/>
    </row>
    <row r="54" spans="12:16" ht="15" customHeight="1">
      <c r="L54" s="435"/>
      <c r="M54" s="435"/>
      <c r="N54" s="124"/>
      <c r="O54" s="120"/>
      <c r="P54" s="120"/>
    </row>
    <row r="55" spans="12:16" ht="13.5" customHeight="1">
      <c r="L55" s="431"/>
      <c r="M55" s="431"/>
      <c r="N55" s="124"/>
      <c r="O55" s="125"/>
      <c r="P55" s="125"/>
    </row>
    <row r="56" spans="12:16" ht="15" customHeight="1">
      <c r="L56" s="430"/>
      <c r="M56" s="430"/>
      <c r="N56" s="124"/>
      <c r="O56" s="120"/>
      <c r="P56" s="120"/>
    </row>
    <row r="57" spans="12:16" ht="13.5" customHeight="1">
      <c r="L57" s="430"/>
      <c r="M57" s="430"/>
      <c r="N57" s="124"/>
      <c r="O57" s="131"/>
      <c r="P57" s="131"/>
    </row>
    <row r="58" spans="12:16" ht="13.5" customHeight="1">
      <c r="L58" s="430"/>
      <c r="M58" s="430"/>
      <c r="N58" s="124"/>
      <c r="O58" s="131"/>
      <c r="P58" s="131"/>
    </row>
    <row r="59" spans="12:16" ht="13.5" customHeight="1">
      <c r="L59" s="430"/>
      <c r="M59" s="430"/>
      <c r="N59" s="124"/>
      <c r="O59" s="131"/>
      <c r="P59" s="131"/>
    </row>
    <row r="60" spans="12:16" ht="12">
      <c r="L60" s="430"/>
      <c r="M60" s="430"/>
      <c r="N60" s="124"/>
      <c r="O60" s="132"/>
      <c r="P60" s="132"/>
    </row>
    <row r="61" spans="12:16" ht="13.5" customHeight="1">
      <c r="L61" s="430"/>
      <c r="M61" s="430"/>
      <c r="N61" s="124"/>
      <c r="O61" s="133"/>
      <c r="P61" s="133"/>
    </row>
    <row r="62" spans="12:16" ht="12">
      <c r="L62" s="435"/>
      <c r="M62" s="435"/>
      <c r="N62" s="124"/>
      <c r="O62" s="117"/>
      <c r="P62" s="117"/>
    </row>
    <row r="63" spans="12:16" ht="12">
      <c r="L63" s="431"/>
      <c r="M63" s="431"/>
      <c r="N63" s="124"/>
      <c r="O63" s="117"/>
      <c r="P63" s="117"/>
    </row>
    <row r="64" spans="12:16" ht="12">
      <c r="L64" s="431"/>
      <c r="M64" s="431"/>
      <c r="N64" s="124"/>
      <c r="O64" s="117"/>
      <c r="P64" s="117"/>
    </row>
    <row r="65" spans="12:16" ht="12">
      <c r="L65" s="432"/>
      <c r="M65" s="432"/>
      <c r="N65" s="124"/>
      <c r="O65" s="117"/>
      <c r="P65" s="117"/>
    </row>
    <row r="66" spans="12:16" ht="12">
      <c r="L66" s="431"/>
      <c r="M66" s="431"/>
      <c r="N66" s="124"/>
      <c r="O66" s="121"/>
      <c r="P66" s="121"/>
    </row>
    <row r="67" spans="12:16" ht="12">
      <c r="L67" s="433"/>
      <c r="M67" s="433"/>
      <c r="N67" s="124"/>
      <c r="O67" s="134"/>
      <c r="P67" s="134"/>
    </row>
    <row r="68" spans="12:16" ht="12">
      <c r="L68" s="434"/>
      <c r="M68" s="434"/>
      <c r="N68" s="124"/>
      <c r="O68" s="134"/>
      <c r="P68" s="134"/>
    </row>
    <row r="69" spans="12:16" ht="12">
      <c r="L69" s="434"/>
      <c r="M69" s="434"/>
      <c r="N69" s="124"/>
      <c r="O69" s="121"/>
      <c r="P69" s="121"/>
    </row>
    <row r="70" spans="12:16" ht="12">
      <c r="L70" s="431"/>
      <c r="M70" s="431"/>
      <c r="N70" s="124"/>
      <c r="O70" s="121"/>
      <c r="P70" s="134"/>
    </row>
    <row r="71" spans="12:16" ht="12">
      <c r="L71" s="425"/>
      <c r="M71" s="425"/>
      <c r="N71" s="124"/>
      <c r="O71" s="121"/>
      <c r="P71" s="135"/>
    </row>
    <row r="72" spans="12:16" ht="12">
      <c r="L72" s="430"/>
      <c r="M72" s="430"/>
      <c r="N72" s="124"/>
      <c r="O72" s="121"/>
      <c r="P72" s="135"/>
    </row>
    <row r="73" spans="12:16" ht="12">
      <c r="L73" s="425"/>
      <c r="M73" s="425"/>
      <c r="N73" s="124"/>
      <c r="O73" s="121"/>
      <c r="P73" s="135"/>
    </row>
    <row r="74" spans="12:16" ht="12">
      <c r="L74" s="425"/>
      <c r="M74" s="425"/>
      <c r="N74" s="124"/>
      <c r="O74" s="121"/>
      <c r="P74" s="135"/>
    </row>
    <row r="75" spans="12:16" ht="12">
      <c r="L75" s="425"/>
      <c r="M75" s="425"/>
      <c r="N75" s="124"/>
      <c r="O75" s="121"/>
      <c r="P75" s="121"/>
    </row>
    <row r="76" spans="12:16" ht="12">
      <c r="L76" s="427"/>
      <c r="M76" s="125"/>
      <c r="N76" s="124"/>
      <c r="O76" s="121"/>
      <c r="P76" s="121"/>
    </row>
    <row r="77" spans="12:16" ht="12">
      <c r="L77" s="427"/>
      <c r="M77" s="120"/>
      <c r="N77" s="124"/>
      <c r="O77" s="121"/>
      <c r="P77" s="121"/>
    </row>
    <row r="78" spans="12:16" ht="12">
      <c r="L78" s="427"/>
      <c r="M78" s="120"/>
      <c r="N78" s="124"/>
      <c r="O78" s="121"/>
      <c r="P78" s="121"/>
    </row>
    <row r="79" spans="12:16" ht="12">
      <c r="L79" s="427"/>
      <c r="M79" s="120"/>
      <c r="N79" s="124"/>
      <c r="O79" s="121"/>
      <c r="P79" s="121"/>
    </row>
    <row r="80" spans="12:16" ht="12">
      <c r="L80" s="427"/>
      <c r="M80" s="120"/>
      <c r="N80" s="124"/>
      <c r="O80" s="121"/>
      <c r="P80" s="121"/>
    </row>
    <row r="81" spans="12:16" ht="12">
      <c r="L81" s="427"/>
      <c r="M81" s="120"/>
      <c r="N81" s="124"/>
      <c r="O81" s="121"/>
      <c r="P81" s="121"/>
    </row>
    <row r="82" spans="12:16" ht="12">
      <c r="L82" s="427"/>
      <c r="M82" s="120"/>
      <c r="N82" s="124"/>
      <c r="O82" s="121"/>
      <c r="P82" s="121"/>
    </row>
    <row r="83" spans="12:16" ht="12">
      <c r="L83" s="427"/>
      <c r="M83" s="120"/>
      <c r="N83" s="124"/>
      <c r="O83" s="121"/>
      <c r="P83" s="121"/>
    </row>
    <row r="84" spans="12:16" ht="12">
      <c r="L84" s="427"/>
      <c r="M84" s="120"/>
      <c r="N84" s="124"/>
      <c r="O84" s="121"/>
      <c r="P84" s="121"/>
    </row>
    <row r="85" spans="12:16" ht="12">
      <c r="L85" s="427"/>
      <c r="M85" s="120"/>
      <c r="N85" s="124"/>
      <c r="O85" s="121"/>
      <c r="P85" s="121"/>
    </row>
    <row r="86" spans="12:16" ht="12">
      <c r="L86" s="428"/>
      <c r="M86" s="428"/>
      <c r="N86" s="124"/>
      <c r="O86" s="124"/>
      <c r="P86" s="124"/>
    </row>
    <row r="87" spans="12:16" ht="12">
      <c r="L87" s="429"/>
      <c r="M87" s="429"/>
      <c r="N87" s="124"/>
      <c r="O87" s="121"/>
      <c r="P87" s="121"/>
    </row>
    <row r="88" spans="12:16" ht="12">
      <c r="L88" s="425"/>
      <c r="M88" s="425"/>
      <c r="N88" s="124"/>
      <c r="O88" s="121"/>
      <c r="P88" s="121"/>
    </row>
    <row r="89" spans="12:16" ht="12">
      <c r="L89" s="430"/>
      <c r="M89" s="430"/>
      <c r="N89" s="124"/>
      <c r="O89" s="121"/>
      <c r="P89" s="121"/>
    </row>
    <row r="90" spans="12:16" ht="12">
      <c r="L90" s="425"/>
      <c r="M90" s="425"/>
      <c r="N90" s="124"/>
      <c r="O90" s="121"/>
      <c r="P90" s="121"/>
    </row>
    <row r="91" spans="12:16" ht="12">
      <c r="L91" s="425"/>
      <c r="M91" s="425"/>
      <c r="N91" s="124"/>
      <c r="O91" s="121"/>
      <c r="P91" s="121"/>
    </row>
    <row r="92" spans="12:16" ht="12">
      <c r="L92" s="425"/>
      <c r="M92" s="425"/>
      <c r="N92" s="124"/>
      <c r="O92" s="121"/>
      <c r="P92" s="121"/>
    </row>
    <row r="93" spans="12:16" ht="12">
      <c r="L93" s="426"/>
      <c r="M93" s="426"/>
      <c r="N93" s="124"/>
      <c r="O93" s="121"/>
      <c r="P93" s="121"/>
    </row>
  </sheetData>
  <mergeCells count="107">
    <mergeCell ref="A1:E1"/>
    <mergeCell ref="A3:C4"/>
    <mergeCell ref="D3:E3"/>
    <mergeCell ref="N3:P4"/>
    <mergeCell ref="A5:E5"/>
    <mergeCell ref="L5:N5"/>
    <mergeCell ref="A6:A23"/>
    <mergeCell ref="B6:C6"/>
    <mergeCell ref="L6:N6"/>
    <mergeCell ref="B7:C7"/>
    <mergeCell ref="B8:C8"/>
    <mergeCell ref="B9:C9"/>
    <mergeCell ref="L9:M10"/>
    <mergeCell ref="N9:N10"/>
    <mergeCell ref="B13:C13"/>
    <mergeCell ref="L13:M13"/>
    <mergeCell ref="B14:B16"/>
    <mergeCell ref="L14:M14"/>
    <mergeCell ref="L15:M15"/>
    <mergeCell ref="L16:M16"/>
    <mergeCell ref="B17:C17"/>
    <mergeCell ref="L17:M17"/>
    <mergeCell ref="O9:P9"/>
    <mergeCell ref="B10:C10"/>
    <mergeCell ref="B11:C11"/>
    <mergeCell ref="L11:M11"/>
    <mergeCell ref="B12:C12"/>
    <mergeCell ref="L12:M12"/>
    <mergeCell ref="B21:C21"/>
    <mergeCell ref="L21:M21"/>
    <mergeCell ref="B22:C22"/>
    <mergeCell ref="L22:M22"/>
    <mergeCell ref="B23:C23"/>
    <mergeCell ref="L23:M23"/>
    <mergeCell ref="B18:C18"/>
    <mergeCell ref="L18:M18"/>
    <mergeCell ref="B19:C19"/>
    <mergeCell ref="L19:M19"/>
    <mergeCell ref="B20:C20"/>
    <mergeCell ref="L20:M20"/>
    <mergeCell ref="A24:A28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34:M34"/>
    <mergeCell ref="L35:M35"/>
    <mergeCell ref="L36:M36"/>
    <mergeCell ref="L37:M37"/>
    <mergeCell ref="L38:M38"/>
    <mergeCell ref="L39:M39"/>
    <mergeCell ref="L28:M28"/>
    <mergeCell ref="L29:M29"/>
    <mergeCell ref="L30:M30"/>
    <mergeCell ref="L31:M31"/>
    <mergeCell ref="L32:M32"/>
    <mergeCell ref="L33:M33"/>
    <mergeCell ref="L46:M46"/>
    <mergeCell ref="L47:M47"/>
    <mergeCell ref="L48:M48"/>
    <mergeCell ref="L49:M49"/>
    <mergeCell ref="L50:M50"/>
    <mergeCell ref="L51:M51"/>
    <mergeCell ref="L40:M40"/>
    <mergeCell ref="L41:M41"/>
    <mergeCell ref="L42:M42"/>
    <mergeCell ref="L43:M43"/>
    <mergeCell ref="L44:M44"/>
    <mergeCell ref="L45:M45"/>
    <mergeCell ref="L58:M58"/>
    <mergeCell ref="L59:M59"/>
    <mergeCell ref="L60:M60"/>
    <mergeCell ref="L61:M61"/>
    <mergeCell ref="L62:M62"/>
    <mergeCell ref="L63:M63"/>
    <mergeCell ref="L52:M52"/>
    <mergeCell ref="L53:M53"/>
    <mergeCell ref="L54:M54"/>
    <mergeCell ref="L55:M55"/>
    <mergeCell ref="L56:M56"/>
    <mergeCell ref="L57:M57"/>
    <mergeCell ref="L70:M70"/>
    <mergeCell ref="L71:M71"/>
    <mergeCell ref="L72:M72"/>
    <mergeCell ref="L73:M73"/>
    <mergeCell ref="L74:M74"/>
    <mergeCell ref="L75:M75"/>
    <mergeCell ref="L64:M64"/>
    <mergeCell ref="L65:M65"/>
    <mergeCell ref="L66:M66"/>
    <mergeCell ref="L67:M67"/>
    <mergeCell ref="L68:M68"/>
    <mergeCell ref="L69:M69"/>
    <mergeCell ref="L91:M91"/>
    <mergeCell ref="L92:M92"/>
    <mergeCell ref="L93:M93"/>
    <mergeCell ref="L76:L85"/>
    <mergeCell ref="L86:M86"/>
    <mergeCell ref="L87:M87"/>
    <mergeCell ref="L88:M88"/>
    <mergeCell ref="L89:M89"/>
    <mergeCell ref="L90:M9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H16" sqref="H16"/>
    </sheetView>
  </sheetViews>
  <sheetFormatPr defaultRowHeight="14.25"/>
  <cols>
    <col min="1" max="1" width="3.85546875" style="136" customWidth="1"/>
    <col min="2" max="2" width="32.7109375" style="136" customWidth="1"/>
    <col min="3" max="3" width="9.85546875" style="136" customWidth="1"/>
    <col min="4" max="4" width="11.28515625" style="136" customWidth="1"/>
    <col min="5" max="5" width="11.140625" style="136" customWidth="1"/>
    <col min="6" max="6" width="10.7109375" style="136" customWidth="1"/>
    <col min="7" max="7" width="11.140625" style="136" customWidth="1"/>
    <col min="8" max="16384" width="9.140625" style="136"/>
  </cols>
  <sheetData>
    <row r="2" spans="1:7">
      <c r="A2" s="473" t="s">
        <v>178</v>
      </c>
      <c r="B2" s="473"/>
      <c r="C2" s="473"/>
      <c r="D2" s="473"/>
      <c r="E2" s="473"/>
      <c r="F2" s="473"/>
      <c r="G2" s="473"/>
    </row>
    <row r="3" spans="1:7">
      <c r="A3" s="137"/>
      <c r="B3" s="137"/>
      <c r="C3" s="474"/>
      <c r="D3" s="474"/>
      <c r="E3" s="137"/>
      <c r="F3" s="475" t="s">
        <v>179</v>
      </c>
      <c r="G3" s="475"/>
    </row>
    <row r="4" spans="1:7">
      <c r="A4" s="476"/>
      <c r="B4" s="476"/>
      <c r="C4" s="477" t="s">
        <v>180</v>
      </c>
      <c r="D4" s="478" t="s">
        <v>181</v>
      </c>
      <c r="E4" s="478"/>
      <c r="F4" s="478"/>
      <c r="G4" s="477" t="s">
        <v>182</v>
      </c>
    </row>
    <row r="5" spans="1:7">
      <c r="A5" s="476"/>
      <c r="B5" s="476"/>
      <c r="C5" s="477"/>
      <c r="D5" s="138" t="s">
        <v>183</v>
      </c>
      <c r="E5" s="139" t="s">
        <v>184</v>
      </c>
      <c r="F5" s="138" t="s">
        <v>185</v>
      </c>
      <c r="G5" s="477"/>
    </row>
    <row r="6" spans="1:7">
      <c r="A6" s="140" t="s">
        <v>186</v>
      </c>
      <c r="B6" s="140"/>
      <c r="C6" s="141">
        <f>C8+C9+C10+C11+C12</f>
        <v>11948.300000000001</v>
      </c>
      <c r="D6" s="141">
        <f t="shared" ref="D6" si="0">D8+D9+D10+D11+D12</f>
        <v>5475.7</v>
      </c>
      <c r="E6" s="141">
        <f>E8+E9+E10+E11+E12</f>
        <v>14235.699999999999</v>
      </c>
      <c r="F6" s="142">
        <f t="shared" ref="F6:F19" si="1">E6/D6*100</f>
        <v>259.97954599411946</v>
      </c>
      <c r="G6" s="142">
        <f t="shared" ref="G6:G19" si="2">E6/C6*100</f>
        <v>119.14414602914221</v>
      </c>
    </row>
    <row r="7" spans="1:7">
      <c r="A7" s="140" t="s">
        <v>187</v>
      </c>
      <c r="B7" s="140"/>
      <c r="C7" s="140"/>
      <c r="D7" s="140"/>
      <c r="E7" s="140"/>
      <c r="F7" s="142"/>
      <c r="G7" s="142"/>
    </row>
    <row r="8" spans="1:7">
      <c r="A8" s="143"/>
      <c r="B8" s="143" t="s">
        <v>188</v>
      </c>
      <c r="C8" s="144">
        <v>9945.6</v>
      </c>
      <c r="D8" s="144">
        <v>3513.3</v>
      </c>
      <c r="E8" s="144">
        <v>11849.4</v>
      </c>
      <c r="F8" s="142">
        <f>E8/D8*100</f>
        <v>337.27264964563227</v>
      </c>
      <c r="G8" s="142">
        <f>E8/C8*100</f>
        <v>119.14213320463321</v>
      </c>
    </row>
    <row r="9" spans="1:7">
      <c r="A9" s="143"/>
      <c r="B9" s="143" t="s">
        <v>189</v>
      </c>
      <c r="C9" s="144">
        <v>410.9</v>
      </c>
      <c r="D9" s="144">
        <v>405.1</v>
      </c>
      <c r="E9" s="144">
        <v>515.9</v>
      </c>
      <c r="F9" s="142">
        <f t="shared" si="1"/>
        <v>127.35127129103925</v>
      </c>
      <c r="G9" s="142">
        <f t="shared" si="2"/>
        <v>125.55366269165246</v>
      </c>
    </row>
    <row r="10" spans="1:7">
      <c r="A10" s="143"/>
      <c r="B10" s="143" t="s">
        <v>190</v>
      </c>
      <c r="C10" s="144">
        <v>1163</v>
      </c>
      <c r="D10" s="144">
        <v>1160.5999999999999</v>
      </c>
      <c r="E10" s="144">
        <v>1340.2</v>
      </c>
      <c r="F10" s="142">
        <f t="shared" si="1"/>
        <v>115.47475443735999</v>
      </c>
      <c r="G10" s="142">
        <f t="shared" si="2"/>
        <v>115.23645743766122</v>
      </c>
    </row>
    <row r="11" spans="1:7">
      <c r="A11" s="143"/>
      <c r="B11" s="143" t="s">
        <v>191</v>
      </c>
      <c r="C11" s="144">
        <v>251.7</v>
      </c>
      <c r="D11" s="144">
        <v>308.7</v>
      </c>
      <c r="E11" s="144">
        <v>310.39999999999998</v>
      </c>
      <c r="F11" s="142">
        <f t="shared" si="1"/>
        <v>100.55069646906381</v>
      </c>
      <c r="G11" s="142">
        <f t="shared" si="2"/>
        <v>123.32141438220103</v>
      </c>
    </row>
    <row r="12" spans="1:7">
      <c r="A12" s="143"/>
      <c r="B12" s="143" t="s">
        <v>192</v>
      </c>
      <c r="C12" s="144">
        <v>177.1</v>
      </c>
      <c r="D12" s="144">
        <v>88</v>
      </c>
      <c r="E12" s="144">
        <v>219.8</v>
      </c>
      <c r="F12" s="142">
        <f t="shared" si="1"/>
        <v>249.77272727272731</v>
      </c>
      <c r="G12" s="142">
        <f t="shared" si="2"/>
        <v>124.11067193675891</v>
      </c>
    </row>
    <row r="13" spans="1:7">
      <c r="A13" s="143" t="s">
        <v>193</v>
      </c>
      <c r="B13" s="143"/>
      <c r="C13" s="144">
        <f>C15+C16+C17+C18+C19</f>
        <v>11595.900000000001</v>
      </c>
      <c r="D13" s="144">
        <f t="shared" ref="D13" si="3">D15+D16+D17+D18+D19</f>
        <v>12957.2</v>
      </c>
      <c r="E13" s="144">
        <f>E15+E16+E17+E18+E19</f>
        <v>13424.7</v>
      </c>
      <c r="F13" s="142">
        <f t="shared" si="1"/>
        <v>103.60803259963572</v>
      </c>
      <c r="G13" s="142">
        <f t="shared" si="2"/>
        <v>115.77109150648073</v>
      </c>
    </row>
    <row r="14" spans="1:7">
      <c r="A14" s="143" t="s">
        <v>187</v>
      </c>
      <c r="B14" s="143"/>
      <c r="C14" s="143"/>
      <c r="D14" s="143"/>
      <c r="E14" s="143"/>
      <c r="F14" s="142"/>
      <c r="G14" s="142"/>
    </row>
    <row r="15" spans="1:7">
      <c r="A15" s="140"/>
      <c r="B15" s="140" t="s">
        <v>188</v>
      </c>
      <c r="C15" s="144">
        <v>9735.7000000000007</v>
      </c>
      <c r="D15" s="141">
        <v>10955.2</v>
      </c>
      <c r="E15" s="141">
        <v>11259.6</v>
      </c>
      <c r="F15" s="142">
        <f t="shared" si="1"/>
        <v>102.77858916313714</v>
      </c>
      <c r="G15" s="142">
        <f t="shared" si="2"/>
        <v>115.652700884374</v>
      </c>
    </row>
    <row r="16" spans="1:7">
      <c r="A16" s="140"/>
      <c r="B16" s="140" t="s">
        <v>189</v>
      </c>
      <c r="C16" s="144">
        <v>423.7</v>
      </c>
      <c r="D16" s="141">
        <v>473</v>
      </c>
      <c r="E16" s="141">
        <v>535.5</v>
      </c>
      <c r="F16" s="142">
        <f t="shared" si="1"/>
        <v>113.21353065539112</v>
      </c>
      <c r="G16" s="142">
        <f t="shared" si="2"/>
        <v>126.38659428841162</v>
      </c>
    </row>
    <row r="17" spans="1:7">
      <c r="A17" s="140"/>
      <c r="B17" s="140" t="s">
        <v>190</v>
      </c>
      <c r="C17" s="141">
        <v>1189.0999999999999</v>
      </c>
      <c r="D17" s="141">
        <v>1364.3</v>
      </c>
      <c r="E17" s="141">
        <v>1228</v>
      </c>
      <c r="F17" s="142">
        <f t="shared" si="1"/>
        <v>90.009528696034607</v>
      </c>
      <c r="G17" s="142">
        <f t="shared" si="2"/>
        <v>103.27138171726517</v>
      </c>
    </row>
    <row r="18" spans="1:7">
      <c r="A18" s="140"/>
      <c r="B18" s="140" t="s">
        <v>191</v>
      </c>
      <c r="C18" s="141">
        <v>185</v>
      </c>
      <c r="D18" s="141">
        <v>93.5</v>
      </c>
      <c r="E18" s="141">
        <v>220.4</v>
      </c>
      <c r="F18" s="142">
        <f t="shared" si="1"/>
        <v>235.72192513368987</v>
      </c>
      <c r="G18" s="142">
        <f t="shared" si="2"/>
        <v>119.13513513513514</v>
      </c>
    </row>
    <row r="19" spans="1:7">
      <c r="A19" s="145"/>
      <c r="B19" s="145" t="s">
        <v>192</v>
      </c>
      <c r="C19" s="146">
        <v>62.4</v>
      </c>
      <c r="D19" s="146">
        <v>71.2</v>
      </c>
      <c r="E19" s="146">
        <v>181.2</v>
      </c>
      <c r="F19" s="146">
        <f t="shared" si="1"/>
        <v>254.49438202247188</v>
      </c>
      <c r="G19" s="146">
        <f t="shared" si="2"/>
        <v>290.38461538461536</v>
      </c>
    </row>
    <row r="20" spans="1:7">
      <c r="A20" s="147"/>
      <c r="B20" s="147"/>
      <c r="C20" s="147"/>
      <c r="D20" s="147"/>
      <c r="E20" s="147"/>
      <c r="F20" s="147"/>
      <c r="G20" s="147"/>
    </row>
    <row r="21" spans="1:7">
      <c r="A21" s="136" t="s">
        <v>194</v>
      </c>
    </row>
  </sheetData>
  <mergeCells count="7"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L20" sqref="L20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479" t="s">
        <v>195</v>
      </c>
      <c r="B1" s="479"/>
      <c r="C1" s="479"/>
      <c r="D1" s="479"/>
      <c r="E1" s="479"/>
      <c r="F1" s="479"/>
      <c r="G1" s="479"/>
    </row>
    <row r="2" spans="1:7">
      <c r="A2" s="34"/>
      <c r="B2" s="148"/>
      <c r="C2" s="149"/>
      <c r="D2" s="149"/>
      <c r="E2" s="149"/>
      <c r="F2" s="150"/>
      <c r="G2" s="150"/>
    </row>
    <row r="3" spans="1:7">
      <c r="A3" s="34" t="s">
        <v>196</v>
      </c>
      <c r="B3" s="148"/>
      <c r="C3" s="149"/>
      <c r="D3" s="149"/>
      <c r="E3" s="149"/>
      <c r="F3" s="150"/>
      <c r="G3" s="150" t="s">
        <v>197</v>
      </c>
    </row>
    <row r="4" spans="1:7">
      <c r="A4" s="404" t="s">
        <v>48</v>
      </c>
      <c r="B4" s="481" t="s">
        <v>198</v>
      </c>
      <c r="C4" s="482"/>
      <c r="D4" s="483"/>
      <c r="E4" s="484" t="s">
        <v>199</v>
      </c>
      <c r="F4" s="485"/>
      <c r="G4" s="486"/>
    </row>
    <row r="5" spans="1:7">
      <c r="A5" s="480"/>
      <c r="B5" s="151" t="s">
        <v>9</v>
      </c>
      <c r="C5" s="152" t="s">
        <v>10</v>
      </c>
      <c r="D5" s="153" t="s">
        <v>11</v>
      </c>
      <c r="E5" s="151" t="s">
        <v>200</v>
      </c>
      <c r="F5" s="152" t="s">
        <v>201</v>
      </c>
      <c r="G5" s="152" t="s">
        <v>11</v>
      </c>
    </row>
    <row r="6" spans="1:7">
      <c r="A6" s="154" t="s">
        <v>51</v>
      </c>
      <c r="B6" s="155">
        <v>119425</v>
      </c>
      <c r="C6" s="155">
        <v>111315.9</v>
      </c>
      <c r="D6" s="155">
        <f>(C6/B6)*100</f>
        <v>93.209880678249945</v>
      </c>
      <c r="E6" s="155">
        <v>462745.59999999998</v>
      </c>
      <c r="F6" s="155">
        <v>462745.59999999998</v>
      </c>
      <c r="G6" s="155">
        <f>(F6/E6)*100</f>
        <v>100</v>
      </c>
    </row>
    <row r="7" spans="1:7">
      <c r="A7" s="37" t="s">
        <v>202</v>
      </c>
      <c r="B7" s="153">
        <v>124492.8</v>
      </c>
      <c r="C7" s="153">
        <v>119499.5</v>
      </c>
      <c r="D7" s="153">
        <f t="shared" ref="D7:D20" si="0">(C7/B7)*100</f>
        <v>95.989085312564256</v>
      </c>
      <c r="E7" s="153">
        <v>506231.7</v>
      </c>
      <c r="F7" s="153">
        <v>506231.7</v>
      </c>
      <c r="G7" s="153">
        <f>(F7/E7)*100</f>
        <v>100</v>
      </c>
    </row>
    <row r="8" spans="1:7">
      <c r="A8" s="37" t="s">
        <v>53</v>
      </c>
      <c r="B8" s="153">
        <v>174605.9</v>
      </c>
      <c r="C8" s="153">
        <v>142539.79999999999</v>
      </c>
      <c r="D8" s="153">
        <f t="shared" si="0"/>
        <v>81.635156658509246</v>
      </c>
      <c r="E8" s="153">
        <v>397774</v>
      </c>
      <c r="F8" s="153">
        <v>397774</v>
      </c>
      <c r="G8" s="153">
        <f t="shared" ref="G8:G21" si="1">(F8/E8)*100</f>
        <v>100</v>
      </c>
    </row>
    <row r="9" spans="1:7">
      <c r="A9" s="37" t="s">
        <v>54</v>
      </c>
      <c r="B9" s="153">
        <v>95347.8</v>
      </c>
      <c r="C9" s="153">
        <v>92073.9</v>
      </c>
      <c r="D9" s="153">
        <f>(C9/B9)*100</f>
        <v>96.566360209674457</v>
      </c>
      <c r="E9" s="153">
        <v>237685.7</v>
      </c>
      <c r="F9" s="153">
        <v>237685.7</v>
      </c>
      <c r="G9" s="153">
        <f t="shared" si="1"/>
        <v>100</v>
      </c>
    </row>
    <row r="10" spans="1:7">
      <c r="A10" s="37" t="s">
        <v>55</v>
      </c>
      <c r="B10" s="153">
        <v>129149.2</v>
      </c>
      <c r="C10" s="153">
        <v>110445.2</v>
      </c>
      <c r="D10" s="153">
        <f t="shared" si="0"/>
        <v>85.517525466669554</v>
      </c>
      <c r="E10" s="153">
        <v>256590.9</v>
      </c>
      <c r="F10" s="153">
        <v>256590.9</v>
      </c>
      <c r="G10" s="153">
        <f t="shared" si="1"/>
        <v>100</v>
      </c>
    </row>
    <row r="11" spans="1:7">
      <c r="A11" s="37" t="s">
        <v>56</v>
      </c>
      <c r="B11" s="153">
        <v>135964.4</v>
      </c>
      <c r="C11" s="153">
        <v>126735.5</v>
      </c>
      <c r="D11" s="153">
        <f t="shared" si="0"/>
        <v>93.212267328800777</v>
      </c>
      <c r="E11" s="153">
        <v>306721.3</v>
      </c>
      <c r="F11" s="153">
        <v>306721.3</v>
      </c>
      <c r="G11" s="153">
        <f t="shared" si="1"/>
        <v>100</v>
      </c>
    </row>
    <row r="12" spans="1:7">
      <c r="A12" s="37" t="s">
        <v>57</v>
      </c>
      <c r="B12" s="153">
        <v>190246.1</v>
      </c>
      <c r="C12" s="153">
        <v>240183.1</v>
      </c>
      <c r="D12" s="153">
        <f t="shared" si="0"/>
        <v>126.2486326920762</v>
      </c>
      <c r="E12" s="153">
        <v>467685.5</v>
      </c>
      <c r="F12" s="153">
        <v>467685.5</v>
      </c>
      <c r="G12" s="153">
        <f>(F12/E12)*100</f>
        <v>100</v>
      </c>
    </row>
    <row r="13" spans="1:7">
      <c r="A13" s="37" t="s">
        <v>58</v>
      </c>
      <c r="B13" s="153">
        <v>151236.70000000001</v>
      </c>
      <c r="C13" s="153">
        <v>140944.1</v>
      </c>
      <c r="D13" s="153">
        <f t="shared" si="0"/>
        <v>93.194376761725167</v>
      </c>
      <c r="E13" s="153">
        <v>506361.59999999998</v>
      </c>
      <c r="F13" s="153">
        <v>506361.59999999998</v>
      </c>
      <c r="G13" s="153">
        <f t="shared" si="1"/>
        <v>100</v>
      </c>
    </row>
    <row r="14" spans="1:7">
      <c r="A14" s="37" t="s">
        <v>59</v>
      </c>
      <c r="B14" s="153">
        <v>178160.1</v>
      </c>
      <c r="C14" s="153">
        <v>158298.1</v>
      </c>
      <c r="D14" s="153">
        <f t="shared" si="0"/>
        <v>88.851600330264745</v>
      </c>
      <c r="E14" s="153">
        <v>463731.9</v>
      </c>
      <c r="F14" s="153">
        <v>463731.9</v>
      </c>
      <c r="G14" s="153">
        <f t="shared" si="1"/>
        <v>100</v>
      </c>
    </row>
    <row r="15" spans="1:7">
      <c r="A15" s="37" t="s">
        <v>60</v>
      </c>
      <c r="B15" s="153">
        <v>132988.20000000001</v>
      </c>
      <c r="C15" s="153">
        <v>134637.70000000001</v>
      </c>
      <c r="D15" s="153">
        <f t="shared" si="0"/>
        <v>101.24033560872319</v>
      </c>
      <c r="E15" s="153">
        <v>416812.7</v>
      </c>
      <c r="F15" s="153">
        <v>416812.7</v>
      </c>
      <c r="G15" s="153">
        <f t="shared" si="1"/>
        <v>100</v>
      </c>
    </row>
    <row r="16" spans="1:7">
      <c r="A16" s="37" t="s">
        <v>61</v>
      </c>
      <c r="B16" s="153">
        <v>169957.3</v>
      </c>
      <c r="C16" s="153">
        <v>156271.1</v>
      </c>
      <c r="D16" s="153">
        <f t="shared" si="0"/>
        <v>91.947271461714223</v>
      </c>
      <c r="E16" s="153">
        <v>569054.4</v>
      </c>
      <c r="F16" s="153">
        <v>569054.4</v>
      </c>
      <c r="G16" s="153">
        <f t="shared" si="1"/>
        <v>100</v>
      </c>
    </row>
    <row r="17" spans="1:7">
      <c r="A17" s="37" t="s">
        <v>62</v>
      </c>
      <c r="B17" s="153">
        <v>130796</v>
      </c>
      <c r="C17" s="153">
        <v>123740.8</v>
      </c>
      <c r="D17" s="153">
        <f t="shared" si="0"/>
        <v>94.605951252331877</v>
      </c>
      <c r="E17" s="153">
        <v>423983</v>
      </c>
      <c r="F17" s="153">
        <v>423983</v>
      </c>
      <c r="G17" s="153">
        <f t="shared" si="1"/>
        <v>100</v>
      </c>
    </row>
    <row r="18" spans="1:7">
      <c r="A18" s="37" t="s">
        <v>63</v>
      </c>
      <c r="B18" s="153">
        <v>348738.3</v>
      </c>
      <c r="C18" s="153">
        <v>343327.8</v>
      </c>
      <c r="D18" s="153">
        <f t="shared" si="0"/>
        <v>98.44855010189589</v>
      </c>
      <c r="E18" s="153">
        <v>1406792.2</v>
      </c>
      <c r="F18" s="153">
        <v>1406792.2</v>
      </c>
      <c r="G18" s="153">
        <f t="shared" si="1"/>
        <v>100</v>
      </c>
    </row>
    <row r="19" spans="1:7">
      <c r="A19" s="37" t="s">
        <v>65</v>
      </c>
      <c r="B19" s="153">
        <v>159449.29999999999</v>
      </c>
      <c r="C19" s="153">
        <v>153628.29999999999</v>
      </c>
      <c r="D19" s="153">
        <f t="shared" si="0"/>
        <v>96.349309780601118</v>
      </c>
      <c r="E19" s="153">
        <v>618384.30000000005</v>
      </c>
      <c r="F19" s="153">
        <v>618384.30000000005</v>
      </c>
      <c r="G19" s="153">
        <f t="shared" si="1"/>
        <v>100</v>
      </c>
    </row>
    <row r="20" spans="1:7">
      <c r="A20" s="37" t="s">
        <v>64</v>
      </c>
      <c r="B20" s="153">
        <v>3235228.8</v>
      </c>
      <c r="C20" s="153">
        <v>3100319</v>
      </c>
      <c r="D20" s="153">
        <f t="shared" si="0"/>
        <v>95.829976538289969</v>
      </c>
      <c r="E20" s="153">
        <v>4273751.7</v>
      </c>
      <c r="F20" s="153">
        <v>4273751.7</v>
      </c>
      <c r="G20" s="153">
        <f t="shared" si="1"/>
        <v>100</v>
      </c>
    </row>
    <row r="21" spans="1:7">
      <c r="A21" s="156" t="s">
        <v>67</v>
      </c>
      <c r="B21" s="157">
        <f>SUM(B6:B20)</f>
        <v>5475785.9000000004</v>
      </c>
      <c r="C21" s="157">
        <f>SUM(C6:C20)</f>
        <v>5253959.8000000007</v>
      </c>
      <c r="D21" s="157">
        <f>(C21/B21)*100</f>
        <v>95.948963234665555</v>
      </c>
      <c r="E21" s="157">
        <f>SUM(E6:E20)</f>
        <v>11314306.5</v>
      </c>
      <c r="F21" s="157">
        <f>SUM(F6:F20)</f>
        <v>11314306.5</v>
      </c>
      <c r="G21" s="157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TO1A-2</vt:lpstr>
      <vt:lpstr>TOSUM1302</vt:lpstr>
      <vt:lpstr>ONT-2012-2</vt:lpstr>
      <vt:lpstr>ZR-1-1</vt:lpstr>
      <vt:lpstr>AX-3CGP-ah3</vt:lpstr>
      <vt:lpstr>AX-3CGP-2-shab</vt:lpstr>
      <vt:lpstr>Niigmiin halamj </vt:lpstr>
      <vt:lpstr>daatgal-2015-nds2015</vt:lpstr>
      <vt:lpstr>daatgal-2015-nd2015</vt:lpstr>
      <vt:lpstr>daatgal-2015</vt:lpstr>
      <vt:lpstr>CPI</vt:lpstr>
      <vt:lpstr>Une_2</vt:lpstr>
      <vt:lpstr>ХАА une</vt:lpstr>
      <vt:lpstr>HUMAN-hvnam</vt:lpstr>
      <vt:lpstr>HUMAN-emd</vt:lpstr>
      <vt:lpstr>HUMAN-h-ovchin</vt:lpstr>
      <vt:lpstr>AY12013-2-GOLNER</vt:lpstr>
      <vt:lpstr>AY12013-2-NB</vt:lpstr>
      <vt:lpstr>GEMT2015-7-2015sun</vt:lpstr>
      <vt:lpstr>GEMT2015-7-gemt2015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2021-01-19T09:34:52Z</dcterms:created>
  <dcterms:modified xsi:type="dcterms:W3CDTF">2021-01-20T04:34:46Z</dcterms:modified>
</cp:coreProperties>
</file>