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12" activeTab="15"/>
  </bookViews>
  <sheets>
    <sheet name="TO1A-2" sheetId="1" r:id="rId1"/>
    <sheet name="TOSUM1302" sheetId="2" r:id="rId2"/>
    <sheet name="ONT-2012-2" sheetId="3" r:id="rId3"/>
    <sheet name="ZR-1-1" sheetId="4" r:id="rId4"/>
    <sheet name="AX-3CGP-2-shab" sheetId="5" r:id="rId5"/>
    <sheet name="AX-3CGP-2-ah3" sheetId="6" r:id="rId6"/>
    <sheet name="Niigmiin halamj" sheetId="7" r:id="rId7"/>
    <sheet name="daatgal2015-ndt15" sheetId="8" r:id="rId8"/>
    <sheet name="daatgal2015-nds2015" sheetId="9" r:id="rId9"/>
    <sheet name="daatgal2015-nd2015" sheetId="10" r:id="rId10"/>
    <sheet name="CPI" sheetId="11" r:id="rId11"/>
    <sheet name="Une_02" sheetId="12" r:id="rId12"/>
    <sheet name="ХАА une" sheetId="13" r:id="rId13"/>
    <sheet name="HUMAN-hvnam" sheetId="14" r:id="rId14"/>
    <sheet name="HUMAN-emd" sheetId="15" r:id="rId15"/>
    <sheet name="HUMAN-h-ovchin" sheetId="16" r:id="rId16"/>
    <sheet name="AY12013-02-GOLNER" sheetId="17" r:id="rId17"/>
    <sheet name="AY2013-02-NB" sheetId="18" r:id="rId18"/>
    <sheet name="GEMT2015-7-2015sum" sheetId="19" r:id="rId19"/>
    <sheet name="GEMT2015-7-gemt2015" sheetId="2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0" l="1"/>
  <c r="E34" i="20"/>
  <c r="E33" i="20"/>
  <c r="E32" i="20"/>
  <c r="E31" i="20"/>
  <c r="E30" i="20"/>
  <c r="E29" i="20"/>
  <c r="E28" i="20"/>
  <c r="E27" i="20"/>
  <c r="E25" i="20"/>
  <c r="E24" i="20"/>
  <c r="E23" i="20"/>
  <c r="E22" i="20"/>
  <c r="E21" i="20"/>
  <c r="E18" i="20"/>
  <c r="E16" i="20"/>
  <c r="E15" i="20"/>
  <c r="E14" i="20"/>
  <c r="E13" i="20"/>
  <c r="E9" i="20"/>
  <c r="D6" i="20"/>
  <c r="D35" i="20" s="1"/>
  <c r="E35" i="20" s="1"/>
  <c r="C6" i="20"/>
  <c r="E5" i="20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B54" i="19"/>
  <c r="D53" i="19"/>
  <c r="D52" i="19"/>
  <c r="C52" i="19" s="1"/>
  <c r="D51" i="19"/>
  <c r="C51" i="19"/>
  <c r="D50" i="19"/>
  <c r="C50" i="19" s="1"/>
  <c r="D49" i="19"/>
  <c r="C49" i="19"/>
  <c r="D48" i="19"/>
  <c r="C48" i="19" s="1"/>
  <c r="D47" i="19"/>
  <c r="C47" i="19"/>
  <c r="D46" i="19"/>
  <c r="C46" i="19" s="1"/>
  <c r="D45" i="19"/>
  <c r="C45" i="19"/>
  <c r="D44" i="19"/>
  <c r="C44" i="19" s="1"/>
  <c r="D43" i="19"/>
  <c r="C43" i="19"/>
  <c r="D42" i="19"/>
  <c r="C42" i="19" s="1"/>
  <c r="D41" i="19"/>
  <c r="C41" i="19"/>
  <c r="D40" i="19"/>
  <c r="C40" i="19" s="1"/>
  <c r="D39" i="19"/>
  <c r="C39" i="19"/>
  <c r="D38" i="19"/>
  <c r="D54" i="19" s="1"/>
  <c r="C54" i="19" s="1"/>
  <c r="E16" i="18"/>
  <c r="E15" i="18"/>
  <c r="D14" i="18"/>
  <c r="E14" i="18" s="1"/>
  <c r="C14" i="18"/>
  <c r="E13" i="18"/>
  <c r="E12" i="18"/>
  <c r="E11" i="18"/>
  <c r="D10" i="18"/>
  <c r="E10" i="18" s="1"/>
  <c r="C10" i="18"/>
  <c r="E9" i="18"/>
  <c r="E7" i="18"/>
  <c r="D6" i="18"/>
  <c r="E6" i="18" s="1"/>
  <c r="C6" i="18"/>
  <c r="C5" i="18" s="1"/>
  <c r="M24" i="17"/>
  <c r="M23" i="17"/>
  <c r="M22" i="17"/>
  <c r="M21" i="17"/>
  <c r="M20" i="17"/>
  <c r="M18" i="17"/>
  <c r="M17" i="17"/>
  <c r="M16" i="17"/>
  <c r="M15" i="17"/>
  <c r="M14" i="17"/>
  <c r="M13" i="17"/>
  <c r="M12" i="17"/>
  <c r="M11" i="17"/>
  <c r="M10" i="17"/>
  <c r="M9" i="17"/>
  <c r="M8" i="17"/>
  <c r="M6" i="17"/>
  <c r="M5" i="17"/>
  <c r="J23" i="16"/>
  <c r="D23" i="16"/>
  <c r="I21" i="16"/>
  <c r="I20" i="16"/>
  <c r="H19" i="16"/>
  <c r="J18" i="16"/>
  <c r="I18" i="16"/>
  <c r="J17" i="16"/>
  <c r="I17" i="16"/>
  <c r="D17" i="16"/>
  <c r="J16" i="16"/>
  <c r="I16" i="16"/>
  <c r="F16" i="16"/>
  <c r="J15" i="16"/>
  <c r="I15" i="16"/>
  <c r="H15" i="16"/>
  <c r="I14" i="16"/>
  <c r="H14" i="16"/>
  <c r="J13" i="16"/>
  <c r="H13" i="16"/>
  <c r="J12" i="16"/>
  <c r="H12" i="16"/>
  <c r="J11" i="16"/>
  <c r="H11" i="16"/>
  <c r="J10" i="16"/>
  <c r="I10" i="16"/>
  <c r="J9" i="16"/>
  <c r="I9" i="16"/>
  <c r="D9" i="16"/>
  <c r="J7" i="16"/>
  <c r="I7" i="16"/>
  <c r="D7" i="16"/>
  <c r="J6" i="16"/>
  <c r="I6" i="16"/>
  <c r="F6" i="16"/>
  <c r="G5" i="16"/>
  <c r="H22" i="16" s="1"/>
  <c r="E5" i="16"/>
  <c r="F19" i="16" s="1"/>
  <c r="C5" i="16"/>
  <c r="D16" i="16" s="1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M22" i="14"/>
  <c r="L22" i="14"/>
  <c r="K22" i="14"/>
  <c r="J22" i="14"/>
  <c r="I22" i="14"/>
  <c r="H22" i="14"/>
  <c r="G22" i="14"/>
  <c r="F22" i="14"/>
  <c r="E22" i="14"/>
  <c r="D22" i="14"/>
  <c r="C22" i="14"/>
  <c r="B22" i="14"/>
  <c r="F21" i="10"/>
  <c r="G21" i="10" s="1"/>
  <c r="E21" i="10"/>
  <c r="D21" i="10"/>
  <c r="C21" i="10"/>
  <c r="B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19" i="9"/>
  <c r="F19" i="9"/>
  <c r="G18" i="9"/>
  <c r="F18" i="9"/>
  <c r="G17" i="9"/>
  <c r="F17" i="9"/>
  <c r="G16" i="9"/>
  <c r="F16" i="9"/>
  <c r="G15" i="9"/>
  <c r="F15" i="9"/>
  <c r="F13" i="9"/>
  <c r="E13" i="9"/>
  <c r="G13" i="9" s="1"/>
  <c r="D13" i="9"/>
  <c r="C13" i="9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47" i="8"/>
  <c r="F46" i="8"/>
  <c r="F45" i="8"/>
  <c r="F44" i="8"/>
  <c r="E42" i="8"/>
  <c r="F42" i="8" s="1"/>
  <c r="D42" i="8"/>
  <c r="C42" i="8"/>
  <c r="F41" i="8"/>
  <c r="F40" i="8"/>
  <c r="F39" i="8"/>
  <c r="F37" i="8"/>
  <c r="E37" i="8"/>
  <c r="D37" i="8"/>
  <c r="C37" i="8"/>
  <c r="E6" i="20" l="1"/>
  <c r="C38" i="19"/>
  <c r="D5" i="18"/>
  <c r="E5" i="18" s="1"/>
  <c r="I5" i="16"/>
  <c r="H6" i="16"/>
  <c r="F7" i="16"/>
  <c r="F5" i="16" s="1"/>
  <c r="D8" i="16"/>
  <c r="F9" i="16"/>
  <c r="D10" i="16"/>
  <c r="H16" i="16"/>
  <c r="F17" i="16"/>
  <c r="D18" i="16"/>
  <c r="D20" i="16"/>
  <c r="D21" i="16"/>
  <c r="D22" i="16"/>
  <c r="F23" i="16"/>
  <c r="J5" i="16"/>
  <c r="H7" i="16"/>
  <c r="F8" i="16"/>
  <c r="H9" i="16"/>
  <c r="F10" i="16"/>
  <c r="D11" i="16"/>
  <c r="D12" i="16"/>
  <c r="D13" i="16"/>
  <c r="D14" i="16"/>
  <c r="D15" i="16"/>
  <c r="H17" i="16"/>
  <c r="F18" i="16"/>
  <c r="D19" i="16"/>
  <c r="F20" i="16"/>
  <c r="F21" i="16"/>
  <c r="F22" i="16"/>
  <c r="H23" i="16"/>
  <c r="D6" i="16"/>
  <c r="D5" i="16" s="1"/>
  <c r="H8" i="16"/>
  <c r="H10" i="16"/>
  <c r="F11" i="16"/>
  <c r="F12" i="16"/>
  <c r="F13" i="16"/>
  <c r="F14" i="16"/>
  <c r="F15" i="16"/>
  <c r="H18" i="16"/>
  <c r="H20" i="16"/>
  <c r="H21" i="16"/>
  <c r="F6" i="9"/>
  <c r="H5" i="16" l="1"/>
  <c r="E29" i="7"/>
  <c r="D29" i="7"/>
  <c r="E13" i="7"/>
  <c r="D13" i="7"/>
  <c r="E7" i="7"/>
  <c r="D7" i="7"/>
  <c r="E5" i="7"/>
  <c r="D5" i="7"/>
  <c r="E22" i="6"/>
  <c r="D22" i="6"/>
  <c r="F22" i="6" s="1"/>
  <c r="B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B60" i="5"/>
  <c r="C57" i="5" s="1"/>
  <c r="C58" i="5"/>
  <c r="C56" i="5"/>
  <c r="C54" i="5"/>
  <c r="C52" i="5"/>
  <c r="C50" i="5"/>
  <c r="C48" i="5"/>
  <c r="C46" i="5"/>
  <c r="C44" i="5"/>
  <c r="C42" i="5"/>
  <c r="C41" i="5"/>
  <c r="C40" i="5"/>
  <c r="C39" i="5"/>
  <c r="O49" i="4"/>
  <c r="P49" i="4" s="1"/>
  <c r="N49" i="4"/>
  <c r="P48" i="4"/>
  <c r="O48" i="4"/>
  <c r="N48" i="4"/>
  <c r="O47" i="4"/>
  <c r="P47" i="4" s="1"/>
  <c r="N47" i="4"/>
  <c r="O46" i="4"/>
  <c r="P46" i="4" s="1"/>
  <c r="N46" i="4"/>
  <c r="O45" i="4"/>
  <c r="P45" i="4" s="1"/>
  <c r="N45" i="4"/>
  <c r="P44" i="4"/>
  <c r="O44" i="4"/>
  <c r="N44" i="4"/>
  <c r="O43" i="4"/>
  <c r="P43" i="4" s="1"/>
  <c r="N43" i="4"/>
  <c r="O42" i="4"/>
  <c r="P42" i="4" s="1"/>
  <c r="N42" i="4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D5" i="3"/>
  <c r="F5" i="3" s="1"/>
  <c r="C5" i="3"/>
  <c r="F22" i="2"/>
  <c r="G22" i="2" s="1"/>
  <c r="E22" i="2"/>
  <c r="D22" i="2"/>
  <c r="C22" i="2"/>
  <c r="B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35" i="1"/>
  <c r="F35" i="1"/>
  <c r="G30" i="1"/>
  <c r="F30" i="1"/>
  <c r="E29" i="1"/>
  <c r="G29" i="1" s="1"/>
  <c r="D29" i="1"/>
  <c r="G28" i="1"/>
  <c r="G27" i="1"/>
  <c r="F27" i="1"/>
  <c r="G25" i="1"/>
  <c r="E25" i="1"/>
  <c r="F25" i="1" s="1"/>
  <c r="D25" i="1"/>
  <c r="F24" i="1"/>
  <c r="G20" i="1"/>
  <c r="F20" i="1"/>
  <c r="G19" i="1"/>
  <c r="G18" i="1"/>
  <c r="F18" i="1"/>
  <c r="E17" i="1"/>
  <c r="G17" i="1" s="1"/>
  <c r="D17" i="1"/>
  <c r="G16" i="1"/>
  <c r="G15" i="1"/>
  <c r="F15" i="1"/>
  <c r="G13" i="1"/>
  <c r="F13" i="1"/>
  <c r="G9" i="1"/>
  <c r="F9" i="1"/>
  <c r="E8" i="1"/>
  <c r="G8" i="1" s="1"/>
  <c r="D8" i="1"/>
  <c r="D7" i="1" s="1"/>
  <c r="D6" i="1" s="1"/>
  <c r="D5" i="1" s="1"/>
  <c r="D34" i="1" s="1"/>
  <c r="D36" i="1" s="1"/>
  <c r="C43" i="5" l="1"/>
  <c r="C60" i="5" s="1"/>
  <c r="C47" i="5"/>
  <c r="C51" i="5"/>
  <c r="C55" i="5"/>
  <c r="C59" i="5"/>
  <c r="C45" i="5"/>
  <c r="C49" i="5"/>
  <c r="C53" i="5"/>
  <c r="E5" i="3"/>
  <c r="E7" i="1"/>
  <c r="F17" i="1"/>
  <c r="F8" i="1"/>
  <c r="F29" i="1"/>
  <c r="G7" i="1" l="1"/>
  <c r="F7" i="1"/>
  <c r="E6" i="1"/>
  <c r="G6" i="1" l="1"/>
  <c r="F6" i="1"/>
  <c r="E5" i="1"/>
  <c r="E34" i="1" l="1"/>
  <c r="G5" i="1"/>
  <c r="F5" i="1"/>
  <c r="F34" i="1" l="1"/>
  <c r="E36" i="1"/>
  <c r="G34" i="1"/>
  <c r="G36" i="1" l="1"/>
  <c r="F36" i="1"/>
</calcChain>
</file>

<file path=xl/sharedStrings.xml><?xml version="1.0" encoding="utf-8"?>
<sst xmlns="http://schemas.openxmlformats.org/spreadsheetml/2006/main" count="887" uniqueCount="542">
  <si>
    <t>ÎÐÎÍ ÍÓÒÃÈÉÍ ÒªÑÂÈÉÍ ÎÐËÎÃÛÍ Ã¯ÉÖÝÒÃÝËÈÉÍ ÌÝÄÝÝ</t>
  </si>
  <si>
    <t xml:space="preserve">   2015.09.09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</si>
  <si>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</si>
  <si>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</si>
  <si>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</si>
  <si>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</si>
  <si>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</si>
  <si>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</si>
  <si>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</si>
  <si>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</si>
  <si>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</si>
  <si>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</si>
  <si>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</si>
  <si>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</si>
  <si>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</si>
  <si>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</si>
  <si>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</si>
  <si>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</si>
  <si>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</si>
  <si>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</si>
  <si>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</si>
  <si>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</si>
  <si>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</si>
  <si>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</si>
  <si>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</si>
  <si>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</si>
  <si>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</si>
  <si>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</si>
  <si>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</si>
  <si>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</si>
  <si>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</si>
  <si>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</si>
  <si>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</si>
  <si>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</si>
  <si>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</si>
  <si>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</si>
  <si>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</si>
  <si>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</si>
  <si>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</si>
  <si>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</si>
  <si>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</si>
  <si>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</si>
  <si>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</si>
  <si>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</si>
  <si>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</si>
  <si>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</si>
  <si>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2015.09.08</t>
  </si>
  <si>
    <t xml:space="preserve">                                    /ìÿí.òºã/</t>
  </si>
  <si>
    <t>Ñóìä</t>
  </si>
  <si>
    <t xml:space="preserve"> Æèëèéí ýõíýýñ</t>
  </si>
  <si>
    <t>8-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</si>
  <si>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</si>
  <si>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</si>
  <si>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</si>
  <si>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</si>
  <si>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</si>
  <si>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</si>
  <si>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</si>
  <si>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</si>
  <si>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</si>
  <si>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</si>
  <si>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</si>
  <si>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</si>
  <si>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</si>
  <si>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</si>
  <si>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</si>
  <si>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</si>
  <si>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</si>
  <si>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</si>
  <si>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2015.08.09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</si>
  <si>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</si>
  <si>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</si>
  <si>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</si>
  <si>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</si>
  <si>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</si>
  <si>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</si>
  <si>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</si>
  <si>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</si>
  <si>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</si>
  <si>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</si>
  <si>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</si>
  <si>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</si>
  <si>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</si>
  <si>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</si>
  <si>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</si>
  <si>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</si>
  <si>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</si>
  <si>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</si>
  <si>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</si>
  <si>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</si>
  <si>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2015-09-07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</si>
  <si>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</si>
  <si>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</si>
  <si>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</si>
  <si>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</si>
  <si>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</si>
  <si>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</si>
  <si>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</si>
  <si>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</si>
  <si>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</si>
  <si>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</si>
  <si>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</si>
  <si>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</si>
  <si>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</si>
  <si>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</si>
  <si>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</si>
  <si>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</si>
  <si>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</si>
  <si>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</si>
  <si>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</si>
  <si>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 xml:space="preserve"> Аæëûí áàéðíû çóó÷ëàë</t>
  </si>
  <si>
    <t xml:space="preserve"> 2015.09.04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</si>
  <si>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</si>
  <si>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</si>
  <si>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</si>
  <si>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</si>
  <si>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</si>
  <si>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</si>
  <si>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</si>
  <si>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</si>
  <si>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</si>
  <si>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</si>
  <si>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</si>
  <si>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</si>
  <si>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</si>
  <si>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</si>
  <si>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</si>
  <si>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</si>
  <si>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</si>
  <si>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</si>
  <si>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</si>
  <si>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</si>
  <si>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</si>
  <si>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</si>
  <si>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</si>
  <si>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</si>
  <si>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</si>
  <si>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ÀÉÌÃÈÉÍ Á¯ÐÒÃÝËÒÝÉ ÀÆÈËÃ¯É×¯¯ÄÈÉÍ ÌÝÄÝÝ</t>
  </si>
  <si>
    <t>2015.09.06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</si>
  <si>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</si>
  <si>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</si>
  <si>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</si>
  <si>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</si>
  <si>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</si>
  <si>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</si>
  <si>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</si>
  <si>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2015.09.08</t>
  </si>
  <si>
    <t>Үзүүлэлт</t>
  </si>
  <si>
    <t>2015 он I-VIII сар</t>
  </si>
  <si>
    <t>Хүн тоо</t>
  </si>
  <si>
    <t>зарлага сая.  төг</t>
  </si>
  <si>
    <t xml:space="preserve">                                                                                    Санхүүжилт                                              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</si>
  <si>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</si>
  <si>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</si>
  <si>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</si>
  <si>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</si>
  <si>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</si>
  <si>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</si>
  <si>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</si>
  <si>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</si>
  <si>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</si>
  <si>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</si>
  <si>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</si>
  <si>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</si>
  <si>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</si>
  <si>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</si>
  <si>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</si>
  <si>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</si>
  <si>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</si>
  <si>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16 хүртэлх насны байнгын асаргаа шаардлагатай хүүхдэд олгох мөнгөн тэтгэмж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</si>
  <si>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</si>
  <si>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</si>
  <si>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</si>
  <si>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</si>
  <si>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</si>
  <si>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</si>
  <si>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</si>
  <si>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</si>
  <si>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</si>
  <si>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ÄÀÀÒÃÀËÄ ÇÀÀÂÀË ÄÀÀÒÃÓÓËÀÃ×ÈÉÍ ÒÎÎ, ÎËÃÎÑÎÍ ÒÝÒÃÝÂÝÐÈÉÍ ÕÝÌÆÝÝ</t>
  </si>
  <si>
    <t>2015.09.04</t>
  </si>
  <si>
    <t>Үзүүлэлтүүд</t>
  </si>
  <si>
    <t>2013 оны       YIII сар</t>
  </si>
  <si>
    <t>2014 оны       YIII сар</t>
  </si>
  <si>
    <t>2015 оны       YIII сар</t>
  </si>
  <si>
    <r>
      <rPr>
        <u/>
        <sz val="10"/>
        <color theme="1"/>
        <rFont val="Arial Mon"/>
        <family val="2"/>
      </rPr>
      <t>2015  YIII</t>
    </r>
    <r>
      <rPr>
        <sz val="10"/>
        <color theme="1"/>
        <rFont val="Arial Mon"/>
        <family val="2"/>
      </rPr>
      <t xml:space="preserve">     2014 YIII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</si>
  <si>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</si>
  <si>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</si>
  <si>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</si>
  <si>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</si>
  <si>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</si>
  <si>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</si>
  <si>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</si>
  <si>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</si>
  <si>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</si>
  <si>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</si>
  <si>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ÍÈÉÃÌÈÉÍ ÄÀÀÒÃÀËÛÍ ÑÀÍÃÈÉÍ ÎÐËÎÃÎ, ÇÀÐËÀÃÀ /ñàÿ.òºã/</t>
  </si>
  <si>
    <t>2015.09.03</t>
  </si>
  <si>
    <t>2014 оны                   YIII сар</t>
  </si>
  <si>
    <t>2015 оны YIII сар</t>
  </si>
  <si>
    <r>
      <rPr>
        <u/>
        <sz val="11"/>
        <color theme="1"/>
        <rFont val="Arial Mon"/>
        <family val="2"/>
      </rPr>
      <t xml:space="preserve">2015   YIII </t>
    </r>
    <r>
      <rPr>
        <sz val="11"/>
        <color theme="1"/>
        <rFont val="Arial Mon"/>
        <family val="2"/>
      </rPr>
      <t>2014   YIII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</si>
  <si>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</si>
  <si>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</si>
  <si>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</si>
  <si>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</si>
  <si>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</si>
  <si>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</si>
  <si>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</si>
  <si>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</si>
  <si>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</si>
  <si>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</si>
  <si>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</si>
  <si>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</si>
  <si>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ÄÀÀÒÃÀËÛÍ ØÈÌÒÃÝËÈÉÍ ÎÐËÎÃÎ, ÒÝÒÃÝÂÝÐÈÉÍ ÑÀÍÕ¯¯ÆÈËÒ</t>
  </si>
  <si>
    <t xml:space="preserve">   2015.09.04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</si>
  <si>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</si>
  <si>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</si>
  <si>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</si>
  <si>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</si>
  <si>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</si>
  <si>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</si>
  <si>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 xml:space="preserve"> ÀÉÌÃÈÉÍ ÕÝÐÝÃËÝÝÍÈÉ ¯ÍÈÉÍ ÈÍÄÅÊÑ</t>
  </si>
  <si>
    <t>Áàðààíû á¿ëãýýð</t>
  </si>
  <si>
    <t>2015-08</t>
  </si>
  <si>
    <t>2014-08</t>
  </si>
  <si>
    <t>2014-12</t>
  </si>
  <si>
    <t>2015-07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</si>
  <si>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</si>
  <si>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</si>
  <si>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</si>
  <si>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</si>
  <si>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</si>
  <si>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</si>
  <si>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</si>
  <si>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</si>
  <si>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</si>
  <si>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</si>
  <si>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</si>
  <si>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</si>
  <si>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</si>
  <si>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</si>
  <si>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</si>
  <si>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</si>
  <si>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</si>
  <si>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</si>
  <si>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</si>
  <si>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</si>
  <si>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</si>
  <si>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</si>
  <si>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</si>
  <si>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</si>
  <si>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</si>
  <si>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</si>
  <si>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</si>
  <si>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</si>
  <si>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</si>
  <si>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</si>
  <si>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</si>
  <si>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</si>
  <si>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</si>
  <si>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</si>
  <si>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</si>
  <si>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</si>
  <si>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</si>
  <si>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</si>
  <si>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</si>
  <si>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</si>
  <si>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</si>
  <si>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</si>
  <si>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</si>
  <si>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</si>
  <si>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</si>
  <si>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</si>
  <si>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</si>
  <si>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</si>
  <si>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</si>
  <si>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</si>
  <si>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</si>
  <si>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</si>
  <si>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</si>
  <si>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</si>
  <si>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8-ð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</si>
  <si>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</si>
  <si>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</si>
  <si>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</si>
  <si>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</si>
  <si>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</si>
  <si>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</si>
  <si>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</si>
  <si>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</si>
  <si>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</si>
  <si>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</si>
  <si>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</si>
  <si>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</si>
  <si>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</si>
  <si>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</si>
  <si>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</si>
  <si>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</si>
  <si>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</si>
  <si>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</si>
  <si>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</si>
  <si>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</si>
  <si>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</si>
  <si>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</si>
  <si>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</si>
  <si>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</si>
  <si>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</si>
  <si>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</si>
  <si>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</si>
  <si>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</si>
  <si>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</si>
  <si>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</si>
  <si>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</si>
  <si>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</si>
  <si>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</si>
  <si>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</si>
  <si>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</si>
  <si>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</si>
  <si>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</si>
  <si>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</si>
  <si>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</si>
  <si>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</si>
  <si>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</si>
  <si>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</si>
  <si>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</si>
  <si>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</si>
  <si>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</si>
  <si>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</si>
  <si>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</si>
  <si>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</si>
  <si>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</si>
  <si>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</si>
  <si>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</si>
  <si>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</si>
  <si>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</si>
  <si>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</si>
  <si>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</si>
  <si>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</si>
  <si>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</si>
  <si>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</si>
  <si>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</si>
  <si>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>3 р сар</t>
  </si>
  <si>
    <t>4 р сар</t>
  </si>
  <si>
    <t>5 р сар</t>
  </si>
  <si>
    <t>6 р сар</t>
  </si>
  <si>
    <t>7 р сар</t>
  </si>
  <si>
    <t>8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</si>
  <si>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</si>
  <si>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</si>
  <si>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</si>
  <si>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</si>
  <si>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</si>
  <si>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</si>
  <si>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</si>
  <si>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</si>
  <si>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</si>
  <si>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</si>
  <si>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</si>
  <si>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</si>
  <si>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</si>
  <si>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</si>
  <si>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</si>
  <si>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</si>
  <si>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</si>
  <si>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</si>
  <si>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</si>
  <si>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</si>
  <si>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</si>
  <si>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</si>
  <si>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</si>
  <si>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</si>
  <si>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</si>
  <si>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ñóìä</t>
  </si>
  <si>
    <r>
      <t xml:space="preserve">òºðñºí </t>
    </r>
    <r>
      <rPr>
        <sz val="10"/>
        <rFont val="Arial"/>
        <family val="2"/>
      </rPr>
      <t xml:space="preserve"> эхийн </t>
    </r>
    <r>
      <rPr>
        <sz val="10"/>
        <rFont val="Arial Mon"/>
        <family val="2"/>
      </rPr>
      <t>тоо</t>
    </r>
  </si>
  <si>
    <r>
      <rPr>
        <sz val="10"/>
        <rFont val="Arial"/>
        <family val="2"/>
      </rPr>
      <t>амьд</t>
    </r>
    <r>
      <rPr>
        <sz val="10"/>
        <rFont val="Arial Mon"/>
        <family val="2"/>
      </rPr>
      <t xml:space="preserve"> òºðñºí  õ¿¿õýä</t>
    </r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</si>
  <si>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</si>
  <si>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</si>
  <si>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</si>
  <si>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</si>
  <si>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</si>
  <si>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</si>
  <si>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</si>
  <si>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</si>
  <si>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</si>
  <si>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</si>
  <si>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</si>
  <si>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</si>
  <si>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</si>
  <si>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</si>
  <si>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</si>
  <si>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</si>
  <si>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</si>
  <si>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</si>
  <si>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</si>
  <si>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</si>
  <si>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</si>
  <si>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</si>
  <si>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</si>
  <si>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</si>
  <si>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</si>
  <si>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</si>
  <si>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</si>
  <si>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</si>
  <si>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</si>
  <si>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</si>
  <si>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</si>
  <si>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</si>
  <si>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</si>
  <si>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</si>
  <si>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</si>
  <si>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</si>
  <si>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</si>
  <si>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YIII сар</t>
  </si>
  <si>
    <t>2014 оны YIII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</si>
  <si>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</si>
  <si>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</si>
  <si>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</si>
  <si>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</si>
  <si>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</si>
  <si>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</si>
  <si>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</si>
  <si>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</si>
  <si>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</si>
  <si>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</si>
  <si>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</si>
  <si>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</si>
  <si>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</si>
  <si>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</si>
  <si>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</si>
  <si>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</si>
  <si>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</si>
  <si>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</si>
  <si>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</si>
  <si>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</si>
  <si>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</si>
  <si>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</si>
  <si>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</si>
  <si>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</si>
  <si>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</si>
  <si>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</si>
  <si>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</si>
  <si>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</si>
  <si>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</si>
  <si>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</si>
  <si>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</si>
  <si>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</si>
  <si>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</si>
  <si>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</si>
  <si>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</si>
  <si>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</si>
  <si>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</si>
  <si>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</si>
  <si>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</si>
  <si>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</si>
  <si>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</si>
  <si>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</si>
  <si>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</si>
  <si>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</si>
  <si>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</si>
  <si>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</si>
  <si>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</si>
  <si>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</si>
  <si>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</si>
  <si>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</si>
  <si>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</si>
  <si>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</si>
  <si>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</si>
  <si>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</si>
  <si>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</si>
  <si>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</si>
  <si>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</si>
  <si>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</si>
  <si>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</si>
  <si>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</si>
  <si>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</si>
  <si>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</si>
  <si>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</si>
  <si>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</si>
  <si>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</si>
  <si>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</si>
  <si>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</si>
  <si>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</si>
  <si>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</si>
  <si>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</si>
  <si>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</si>
  <si>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</si>
  <si>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</si>
  <si>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2015.09.08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</si>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</sst>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8"/>
      <name val="Arial"/>
      <family val="2"/>
    </font>
    <font>
      <sz val="12"/>
      <name val="Arial Mon"/>
      <family val="2"/>
    </font>
    <font>
      <sz val="10"/>
      <name val="Arial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b/>
      <sz val="9"/>
      <name val="Times New Roman"/>
      <family val="1"/>
    </font>
    <font>
      <b/>
      <sz val="9"/>
      <name val="Arial Mon"/>
      <family val="2"/>
    </font>
    <font>
      <sz val="9"/>
      <name val="Times New Roman"/>
      <family val="1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1"/>
      <color theme="1"/>
      <name val="Arial Mon"/>
      <family val="2"/>
    </font>
    <font>
      <u/>
      <sz val="11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9"/>
      <color theme="1"/>
      <name val="Arial Mon"/>
      <family val="2"/>
    </font>
    <font>
      <sz val="8"/>
      <color rgb="FF000000"/>
      <name val="Arial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sz val="10"/>
      <name val="Dutch Mo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33" fillId="0" borderId="0"/>
    <xf numFmtId="165" fontId="33" fillId="0" borderId="0"/>
    <xf numFmtId="0" fontId="16" fillId="0" borderId="0"/>
    <xf numFmtId="0" fontId="1" fillId="0" borderId="0"/>
  </cellStyleXfs>
  <cellXfs count="59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15" fillId="0" borderId="0" xfId="0" applyNumberFormat="1" applyFont="1"/>
    <xf numFmtId="1" fontId="2" fillId="2" borderId="0" xfId="0" applyNumberFormat="1" applyFont="1" applyFill="1"/>
    <xf numFmtId="1" fontId="15" fillId="0" borderId="0" xfId="0" applyNumberFormat="1" applyFont="1" applyAlignment="1">
      <alignment horizontal="center" vertical="center" textRotation="90" wrapText="1"/>
    </xf>
    <xf numFmtId="1" fontId="15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2" fillId="2" borderId="6" xfId="3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NumberFormat="1" applyBorder="1"/>
    <xf numFmtId="1" fontId="2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2" fillId="2" borderId="0" xfId="3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7" fillId="0" borderId="0" xfId="0" applyNumberFormat="1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8" xfId="0" applyFont="1" applyBorder="1" applyAlignment="1">
      <alignment horizontal="center" vertical="center" wrapText="1"/>
    </xf>
    <xf numFmtId="1" fontId="18" fillId="0" borderId="8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>
      <alignment vertical="center"/>
    </xf>
    <xf numFmtId="0" fontId="22" fillId="0" borderId="0" xfId="0" applyFont="1"/>
    <xf numFmtId="0" fontId="23" fillId="2" borderId="8" xfId="0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18" fillId="0" borderId="8" xfId="0" applyFont="1" applyBorder="1" applyAlignment="1">
      <alignment horizontal="left" vertical="center" wrapText="1"/>
    </xf>
    <xf numFmtId="0" fontId="22" fillId="0" borderId="0" xfId="0" applyFont="1" applyBorder="1"/>
    <xf numFmtId="164" fontId="18" fillId="2" borderId="8" xfId="0" applyNumberFormat="1" applyFont="1" applyFill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 vertical="center"/>
    </xf>
    <xf numFmtId="164" fontId="23" fillId="0" borderId="8" xfId="2" applyNumberFormat="1" applyFont="1" applyBorder="1" applyAlignment="1">
      <alignment horizontal="center" vertical="center"/>
    </xf>
    <xf numFmtId="0" fontId="21" fillId="0" borderId="0" xfId="0" applyFont="1" applyBorder="1"/>
    <xf numFmtId="0" fontId="18" fillId="0" borderId="0" xfId="0" applyFont="1" applyBorder="1" applyAlignment="1">
      <alignment horizontal="center" vertical="center"/>
    </xf>
    <xf numFmtId="0" fontId="22" fillId="5" borderId="0" xfId="0" applyFont="1" applyFill="1" applyBorder="1"/>
    <xf numFmtId="0" fontId="26" fillId="5" borderId="0" xfId="0" applyFont="1" applyFill="1" applyBorder="1" applyAlignment="1">
      <alignment horizontal="right" wrapText="1"/>
    </xf>
    <xf numFmtId="0" fontId="26" fillId="5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9" fillId="0" borderId="0" xfId="0" applyFont="1"/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164" fontId="29" fillId="0" borderId="0" xfId="0" applyNumberFormat="1" applyFont="1"/>
    <xf numFmtId="0" fontId="29" fillId="0" borderId="0" xfId="0" applyFont="1" applyFill="1" applyBorder="1" applyAlignment="1"/>
    <xf numFmtId="164" fontId="29" fillId="0" borderId="0" xfId="0" applyNumberFormat="1" applyFont="1" applyFill="1" applyBorder="1"/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 wrapText="1"/>
    </xf>
    <xf numFmtId="164" fontId="29" fillId="0" borderId="0" xfId="0" applyNumberFormat="1" applyFont="1" applyFill="1" applyBorder="1" applyAlignment="1">
      <alignment horizontal="right" vertical="center"/>
    </xf>
    <xf numFmtId="0" fontId="29" fillId="0" borderId="7" xfId="0" applyFont="1" applyFill="1" applyBorder="1"/>
    <xf numFmtId="164" fontId="29" fillId="0" borderId="7" xfId="0" applyNumberFormat="1" applyFont="1" applyFill="1" applyBorder="1"/>
    <xf numFmtId="164" fontId="29" fillId="0" borderId="7" xfId="0" applyNumberFormat="1" applyFont="1" applyBorder="1"/>
    <xf numFmtId="0" fontId="31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164" fontId="29" fillId="0" borderId="0" xfId="0" applyNumberFormat="1" applyFont="1" applyFill="1" applyBorder="1" applyAlignment="1">
      <alignment vertical="center"/>
    </xf>
    <xf numFmtId="0" fontId="29" fillId="0" borderId="7" xfId="0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165" fontId="34" fillId="0" borderId="0" xfId="4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49" fontId="4" fillId="6" borderId="6" xfId="0" applyNumberFormat="1" applyFont="1" applyFill="1" applyBorder="1"/>
    <xf numFmtId="49" fontId="4" fillId="6" borderId="7" xfId="0" applyNumberFormat="1" applyFont="1" applyFill="1" applyBorder="1"/>
    <xf numFmtId="0" fontId="3" fillId="0" borderId="0" xfId="0" applyFont="1" applyFill="1" applyBorder="1"/>
    <xf numFmtId="166" fontId="35" fillId="0" borderId="0" xfId="0" applyNumberFormat="1" applyFont="1" applyFill="1" applyBorder="1"/>
    <xf numFmtId="167" fontId="3" fillId="0" borderId="0" xfId="0" applyNumberFormat="1" applyFont="1" applyFill="1" applyBorder="1"/>
    <xf numFmtId="168" fontId="36" fillId="0" borderId="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right"/>
    </xf>
    <xf numFmtId="168" fontId="3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8" fontId="3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13" fillId="0" borderId="0" xfId="0" applyFont="1" applyFill="1" applyBorder="1"/>
    <xf numFmtId="168" fontId="38" fillId="0" borderId="0" xfId="0" applyNumberFormat="1" applyFont="1" applyFill="1" applyBorder="1" applyAlignment="1">
      <alignment horizontal="right" vertical="top"/>
    </xf>
    <xf numFmtId="0" fontId="3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9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7" fontId="3" fillId="0" borderId="7" xfId="0" applyNumberFormat="1" applyFont="1" applyFill="1" applyBorder="1"/>
    <xf numFmtId="168" fontId="37" fillId="0" borderId="7" xfId="0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center"/>
    </xf>
    <xf numFmtId="168" fontId="10" fillId="0" borderId="0" xfId="6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168" fontId="37" fillId="0" borderId="0" xfId="6" applyNumberFormat="1" applyFont="1" applyFill="1" applyBorder="1" applyAlignment="1">
      <alignment horizontal="right" vertical="top"/>
    </xf>
    <xf numFmtId="0" fontId="40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8" fontId="37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8" fontId="37" fillId="0" borderId="0" xfId="6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4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168" fontId="37" fillId="0" borderId="7" xfId="6" applyNumberFormat="1" applyFont="1" applyFill="1" applyBorder="1" applyAlignment="1">
      <alignment horizontal="right"/>
    </xf>
    <xf numFmtId="0" fontId="0" fillId="0" borderId="0" xfId="0" applyFill="1"/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169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164" fontId="41" fillId="0" borderId="8" xfId="0" applyNumberFormat="1" applyFont="1" applyFill="1" applyBorder="1" applyAlignment="1">
      <alignment horizontal="center" vertical="center"/>
    </xf>
    <xf numFmtId="170" fontId="3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1" fontId="41" fillId="0" borderId="8" xfId="0" applyNumberFormat="1" applyFont="1" applyFill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2" fillId="0" borderId="8" xfId="0" applyFont="1" applyBorder="1" applyAlignment="1">
      <alignment wrapText="1"/>
    </xf>
    <xf numFmtId="171" fontId="3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3" fillId="0" borderId="0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71" fontId="3" fillId="0" borderId="8" xfId="2" applyNumberFormat="1" applyFont="1" applyFill="1" applyBorder="1" applyAlignment="1">
      <alignment vertical="center"/>
    </xf>
    <xf numFmtId="171" fontId="44" fillId="0" borderId="8" xfId="2" applyNumberFormat="1" applyFont="1" applyFill="1" applyBorder="1" applyAlignment="1">
      <alignment horizontal="right" vertical="center" wrapText="1" readingOrder="1"/>
    </xf>
    <xf numFmtId="171" fontId="3" fillId="0" borderId="8" xfId="2" applyNumberFormat="1" applyFont="1" applyBorder="1" applyAlignment="1">
      <alignment vertical="center"/>
    </xf>
    <xf numFmtId="171" fontId="18" fillId="0" borderId="8" xfId="2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71" fontId="3" fillId="0" borderId="8" xfId="2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38" fontId="4" fillId="2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38" fontId="4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29" fillId="0" borderId="7" xfId="0" applyNumberFormat="1" applyFont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172" fontId="29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31" fillId="0" borderId="0" xfId="0" applyFont="1"/>
    <xf numFmtId="0" fontId="31" fillId="0" borderId="0" xfId="0" applyNumberFormat="1" applyFont="1"/>
    <xf numFmtId="0" fontId="31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72" fontId="29" fillId="0" borderId="6" xfId="0" applyNumberFormat="1" applyFont="1" applyFill="1" applyBorder="1"/>
    <xf numFmtId="164" fontId="29" fillId="0" borderId="6" xfId="0" applyNumberFormat="1" applyFont="1" applyBorder="1"/>
    <xf numFmtId="172" fontId="29" fillId="0" borderId="6" xfId="0" applyNumberFormat="1" applyFont="1" applyBorder="1"/>
    <xf numFmtId="164" fontId="29" fillId="0" borderId="3" xfId="0" applyNumberFormat="1" applyFont="1" applyBorder="1"/>
    <xf numFmtId="164" fontId="29" fillId="0" borderId="4" xfId="0" applyNumberFormat="1" applyFont="1" applyBorder="1"/>
    <xf numFmtId="0" fontId="29" fillId="0" borderId="11" xfId="0" applyFont="1" applyBorder="1" applyAlignment="1">
      <alignment horizontal="left" wrapText="1"/>
    </xf>
    <xf numFmtId="0" fontId="29" fillId="0" borderId="6" xfId="0" applyNumberFormat="1" applyFont="1" applyBorder="1"/>
    <xf numFmtId="164" fontId="29" fillId="0" borderId="0" xfId="0" applyNumberFormat="1" applyFont="1" applyBorder="1"/>
    <xf numFmtId="0" fontId="29" fillId="0" borderId="0" xfId="0" applyNumberFormat="1" applyFont="1" applyBorder="1" applyAlignment="1">
      <alignment horizontal="left" wrapText="1"/>
    </xf>
    <xf numFmtId="0" fontId="29" fillId="0" borderId="0" xfId="0" applyNumberFormat="1" applyFont="1" applyBorder="1"/>
    <xf numFmtId="0" fontId="29" fillId="0" borderId="15" xfId="0" applyFont="1" applyBorder="1" applyAlignment="1">
      <alignment horizontal="left" wrapText="1"/>
    </xf>
    <xf numFmtId="172" fontId="29" fillId="0" borderId="0" xfId="0" applyNumberFormat="1" applyFont="1" applyFill="1" applyBorder="1"/>
    <xf numFmtId="0" fontId="29" fillId="0" borderId="15" xfId="0" applyFont="1" applyBorder="1" applyAlignment="1">
      <alignment horizontal="left"/>
    </xf>
    <xf numFmtId="0" fontId="29" fillId="0" borderId="0" xfId="0" applyNumberFormat="1" applyFont="1" applyBorder="1" applyAlignment="1">
      <alignment horizontal="left"/>
    </xf>
    <xf numFmtId="172" fontId="29" fillId="0" borderId="0" xfId="0" applyNumberFormat="1" applyFont="1" applyBorder="1"/>
    <xf numFmtId="0" fontId="29" fillId="0" borderId="13" xfId="0" applyFont="1" applyBorder="1" applyAlignment="1">
      <alignment horizontal="left" wrapText="1"/>
    </xf>
    <xf numFmtId="0" fontId="29" fillId="0" borderId="7" xfId="0" applyNumberFormat="1" applyFont="1" applyBorder="1"/>
    <xf numFmtId="172" fontId="29" fillId="0" borderId="7" xfId="0" applyNumberFormat="1" applyFont="1" applyBorder="1"/>
    <xf numFmtId="172" fontId="29" fillId="0" borderId="7" xfId="0" applyNumberFormat="1" applyFont="1" applyFill="1" applyBorder="1"/>
    <xf numFmtId="0" fontId="2" fillId="0" borderId="0" xfId="0" applyNumberFormat="1" applyFont="1" applyFill="1"/>
    <xf numFmtId="0" fontId="31" fillId="0" borderId="0" xfId="0" applyNumberFormat="1" applyFont="1" applyFill="1"/>
    <xf numFmtId="0" fontId="31" fillId="0" borderId="0" xfId="0" applyNumberFormat="1" applyFont="1" applyBorder="1"/>
    <xf numFmtId="164" fontId="31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7" borderId="0" xfId="0" applyFill="1" applyBorder="1"/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7"/>
    <xf numFmtId="164" fontId="0" fillId="2" borderId="0" xfId="0" applyNumberFormat="1" applyFill="1" applyBorder="1"/>
    <xf numFmtId="0" fontId="0" fillId="2" borderId="0" xfId="0" applyFill="1" applyBorder="1"/>
    <xf numFmtId="0" fontId="50" fillId="0" borderId="0" xfId="0" applyFont="1"/>
    <xf numFmtId="164" fontId="9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49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2" fillId="4" borderId="0" xfId="0" applyFont="1" applyFill="1"/>
    <xf numFmtId="0" fontId="52" fillId="4" borderId="0" xfId="0" applyFont="1" applyFill="1" applyAlignment="1">
      <alignment horizontal="center"/>
    </xf>
    <xf numFmtId="164" fontId="52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52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16" fillId="0" borderId="6" xfId="0" applyFont="1" applyBorder="1"/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52" fillId="4" borderId="0" xfId="0" applyFont="1" applyFill="1" applyAlignment="1">
      <alignment vertical="center"/>
    </xf>
    <xf numFmtId="0" fontId="16" fillId="0" borderId="0" xfId="0" applyFont="1" applyBorder="1"/>
    <xf numFmtId="1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22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4" fillId="0" borderId="0" xfId="0" applyFont="1" applyBorder="1"/>
    <xf numFmtId="0" fontId="18" fillId="0" borderId="1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textRotation="90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5" fontId="34" fillId="0" borderId="0" xfId="4" applyFont="1" applyFill="1" applyBorder="1" applyAlignment="1" applyProtection="1">
      <alignment horizontal="center" vertical="center"/>
      <protection locked="0"/>
    </xf>
    <xf numFmtId="2" fontId="25" fillId="6" borderId="6" xfId="5" applyNumberFormat="1" applyFont="1" applyFill="1" applyBorder="1" applyAlignment="1">
      <alignment horizontal="center" vertical="center"/>
    </xf>
    <xf numFmtId="2" fontId="25" fillId="6" borderId="7" xfId="5" applyNumberFormat="1" applyFont="1" applyFill="1" applyBorder="1" applyAlignment="1">
      <alignment horizontal="center" vertical="center"/>
    </xf>
    <xf numFmtId="2" fontId="25" fillId="6" borderId="9" xfId="5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 textRotation="255" wrapText="1"/>
    </xf>
    <xf numFmtId="0" fontId="29" fillId="0" borderId="0" xfId="0" applyFont="1" applyBorder="1" applyAlignment="1">
      <alignment horizontal="center" vertical="center" textRotation="255" wrapText="1"/>
    </xf>
    <xf numFmtId="0" fontId="29" fillId="0" borderId="7" xfId="0" applyFont="1" applyBorder="1" applyAlignment="1">
      <alignment horizontal="center" vertical="center" textRotation="255" wrapText="1"/>
    </xf>
    <xf numFmtId="0" fontId="31" fillId="0" borderId="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4" fontId="29" fillId="0" borderId="2" xfId="0" applyNumberFormat="1" applyFont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6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</cellXfs>
  <cellStyles count="8">
    <cellStyle name="Comma" xfId="2" builtinId="3"/>
    <cellStyle name="Normal" xfId="0" builtinId="0"/>
    <cellStyle name="Normal 2" xfId="3"/>
    <cellStyle name="Normal 2 2" xfId="6"/>
    <cellStyle name="Normal 5" xfId="7"/>
    <cellStyle name="Normal_AR-00-01" xfId="4"/>
    <cellStyle name="Normal_UB2000-12" xfId="5"/>
    <cellStyle name="RowLevel_3" xfId="1" builtinId="1" iLevel="2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11" sqref="G11"/>
    </sheetView>
  </sheetViews>
  <sheetFormatPr defaultRowHeight="11.25"/>
  <cols>
    <col min="1" max="1" width="26.42578125" style="38" customWidth="1"/>
    <col min="2" max="2" width="4.7109375" style="4" customWidth="1"/>
    <col min="3" max="3" width="8.85546875" style="4" customWidth="1"/>
    <col min="4" max="4" width="9.5703125" style="4" customWidth="1"/>
    <col min="5" max="5" width="8.85546875" style="4" customWidth="1"/>
    <col min="6" max="6" width="6.42578125" style="4" customWidth="1"/>
    <col min="7" max="7" width="9.42578125" style="4" customWidth="1"/>
    <col min="8" max="8" width="8.85546875" style="34" customWidth="1"/>
    <col min="9" max="256" width="9.140625" style="34"/>
    <col min="257" max="257" width="26.42578125" style="34" customWidth="1"/>
    <col min="258" max="258" width="4.7109375" style="34" customWidth="1"/>
    <col min="259" max="259" width="8.85546875" style="34" customWidth="1"/>
    <col min="260" max="260" width="9.5703125" style="34" customWidth="1"/>
    <col min="261" max="261" width="8.85546875" style="34" customWidth="1"/>
    <col min="262" max="262" width="6.42578125" style="34" customWidth="1"/>
    <col min="263" max="263" width="9.42578125" style="34" customWidth="1"/>
    <col min="264" max="264" width="8.85546875" style="34" customWidth="1"/>
    <col min="265" max="512" width="9.140625" style="34"/>
    <col min="513" max="513" width="26.42578125" style="34" customWidth="1"/>
    <col min="514" max="514" width="4.7109375" style="34" customWidth="1"/>
    <col min="515" max="515" width="8.85546875" style="34" customWidth="1"/>
    <col min="516" max="516" width="9.5703125" style="34" customWidth="1"/>
    <col min="517" max="517" width="8.85546875" style="34" customWidth="1"/>
    <col min="518" max="518" width="6.42578125" style="34" customWidth="1"/>
    <col min="519" max="519" width="9.42578125" style="34" customWidth="1"/>
    <col min="520" max="520" width="8.85546875" style="34" customWidth="1"/>
    <col min="521" max="768" width="9.140625" style="34"/>
    <col min="769" max="769" width="26.42578125" style="34" customWidth="1"/>
    <col min="770" max="770" width="4.7109375" style="34" customWidth="1"/>
    <col min="771" max="771" width="8.85546875" style="34" customWidth="1"/>
    <col min="772" max="772" width="9.5703125" style="34" customWidth="1"/>
    <col min="773" max="773" width="8.85546875" style="34" customWidth="1"/>
    <col min="774" max="774" width="6.42578125" style="34" customWidth="1"/>
    <col min="775" max="775" width="9.42578125" style="34" customWidth="1"/>
    <col min="776" max="776" width="8.85546875" style="34" customWidth="1"/>
    <col min="777" max="1024" width="9.140625" style="34"/>
    <col min="1025" max="1025" width="26.42578125" style="34" customWidth="1"/>
    <col min="1026" max="1026" width="4.7109375" style="34" customWidth="1"/>
    <col min="1027" max="1027" width="8.85546875" style="34" customWidth="1"/>
    <col min="1028" max="1028" width="9.5703125" style="34" customWidth="1"/>
    <col min="1029" max="1029" width="8.85546875" style="34" customWidth="1"/>
    <col min="1030" max="1030" width="6.42578125" style="34" customWidth="1"/>
    <col min="1031" max="1031" width="9.42578125" style="34" customWidth="1"/>
    <col min="1032" max="1032" width="8.85546875" style="34" customWidth="1"/>
    <col min="1033" max="1280" width="9.140625" style="34"/>
    <col min="1281" max="1281" width="26.42578125" style="34" customWidth="1"/>
    <col min="1282" max="1282" width="4.7109375" style="34" customWidth="1"/>
    <col min="1283" max="1283" width="8.85546875" style="34" customWidth="1"/>
    <col min="1284" max="1284" width="9.5703125" style="34" customWidth="1"/>
    <col min="1285" max="1285" width="8.85546875" style="34" customWidth="1"/>
    <col min="1286" max="1286" width="6.42578125" style="34" customWidth="1"/>
    <col min="1287" max="1287" width="9.42578125" style="34" customWidth="1"/>
    <col min="1288" max="1288" width="8.85546875" style="34" customWidth="1"/>
    <col min="1289" max="1536" width="9.140625" style="34"/>
    <col min="1537" max="1537" width="26.42578125" style="34" customWidth="1"/>
    <col min="1538" max="1538" width="4.7109375" style="34" customWidth="1"/>
    <col min="1539" max="1539" width="8.85546875" style="34" customWidth="1"/>
    <col min="1540" max="1540" width="9.5703125" style="34" customWidth="1"/>
    <col min="1541" max="1541" width="8.85546875" style="34" customWidth="1"/>
    <col min="1542" max="1542" width="6.42578125" style="34" customWidth="1"/>
    <col min="1543" max="1543" width="9.42578125" style="34" customWidth="1"/>
    <col min="1544" max="1544" width="8.85546875" style="34" customWidth="1"/>
    <col min="1545" max="1792" width="9.140625" style="34"/>
    <col min="1793" max="1793" width="26.42578125" style="34" customWidth="1"/>
    <col min="1794" max="1794" width="4.7109375" style="34" customWidth="1"/>
    <col min="1795" max="1795" width="8.85546875" style="34" customWidth="1"/>
    <col min="1796" max="1796" width="9.5703125" style="34" customWidth="1"/>
    <col min="1797" max="1797" width="8.85546875" style="34" customWidth="1"/>
    <col min="1798" max="1798" width="6.42578125" style="34" customWidth="1"/>
    <col min="1799" max="1799" width="9.42578125" style="34" customWidth="1"/>
    <col min="1800" max="1800" width="8.85546875" style="34" customWidth="1"/>
    <col min="1801" max="2048" width="9.140625" style="34"/>
    <col min="2049" max="2049" width="26.42578125" style="34" customWidth="1"/>
    <col min="2050" max="2050" width="4.7109375" style="34" customWidth="1"/>
    <col min="2051" max="2051" width="8.85546875" style="34" customWidth="1"/>
    <col min="2052" max="2052" width="9.5703125" style="34" customWidth="1"/>
    <col min="2053" max="2053" width="8.85546875" style="34" customWidth="1"/>
    <col min="2054" max="2054" width="6.42578125" style="34" customWidth="1"/>
    <col min="2055" max="2055" width="9.42578125" style="34" customWidth="1"/>
    <col min="2056" max="2056" width="8.85546875" style="34" customWidth="1"/>
    <col min="2057" max="2304" width="9.140625" style="34"/>
    <col min="2305" max="2305" width="26.42578125" style="34" customWidth="1"/>
    <col min="2306" max="2306" width="4.7109375" style="34" customWidth="1"/>
    <col min="2307" max="2307" width="8.85546875" style="34" customWidth="1"/>
    <col min="2308" max="2308" width="9.5703125" style="34" customWidth="1"/>
    <col min="2309" max="2309" width="8.85546875" style="34" customWidth="1"/>
    <col min="2310" max="2310" width="6.42578125" style="34" customWidth="1"/>
    <col min="2311" max="2311" width="9.42578125" style="34" customWidth="1"/>
    <col min="2312" max="2312" width="8.85546875" style="34" customWidth="1"/>
    <col min="2313" max="2560" width="9.140625" style="34"/>
    <col min="2561" max="2561" width="26.42578125" style="34" customWidth="1"/>
    <col min="2562" max="2562" width="4.7109375" style="34" customWidth="1"/>
    <col min="2563" max="2563" width="8.85546875" style="34" customWidth="1"/>
    <col min="2564" max="2564" width="9.5703125" style="34" customWidth="1"/>
    <col min="2565" max="2565" width="8.85546875" style="34" customWidth="1"/>
    <col min="2566" max="2566" width="6.42578125" style="34" customWidth="1"/>
    <col min="2567" max="2567" width="9.42578125" style="34" customWidth="1"/>
    <col min="2568" max="2568" width="8.85546875" style="34" customWidth="1"/>
    <col min="2569" max="2816" width="9.140625" style="34"/>
    <col min="2817" max="2817" width="26.42578125" style="34" customWidth="1"/>
    <col min="2818" max="2818" width="4.7109375" style="34" customWidth="1"/>
    <col min="2819" max="2819" width="8.85546875" style="34" customWidth="1"/>
    <col min="2820" max="2820" width="9.5703125" style="34" customWidth="1"/>
    <col min="2821" max="2821" width="8.85546875" style="34" customWidth="1"/>
    <col min="2822" max="2822" width="6.42578125" style="34" customWidth="1"/>
    <col min="2823" max="2823" width="9.42578125" style="34" customWidth="1"/>
    <col min="2824" max="2824" width="8.85546875" style="34" customWidth="1"/>
    <col min="2825" max="3072" width="9.140625" style="34"/>
    <col min="3073" max="3073" width="26.42578125" style="34" customWidth="1"/>
    <col min="3074" max="3074" width="4.7109375" style="34" customWidth="1"/>
    <col min="3075" max="3075" width="8.85546875" style="34" customWidth="1"/>
    <col min="3076" max="3076" width="9.5703125" style="34" customWidth="1"/>
    <col min="3077" max="3077" width="8.85546875" style="34" customWidth="1"/>
    <col min="3078" max="3078" width="6.42578125" style="34" customWidth="1"/>
    <col min="3079" max="3079" width="9.42578125" style="34" customWidth="1"/>
    <col min="3080" max="3080" width="8.85546875" style="34" customWidth="1"/>
    <col min="3081" max="3328" width="9.140625" style="34"/>
    <col min="3329" max="3329" width="26.42578125" style="34" customWidth="1"/>
    <col min="3330" max="3330" width="4.7109375" style="34" customWidth="1"/>
    <col min="3331" max="3331" width="8.85546875" style="34" customWidth="1"/>
    <col min="3332" max="3332" width="9.5703125" style="34" customWidth="1"/>
    <col min="3333" max="3333" width="8.85546875" style="34" customWidth="1"/>
    <col min="3334" max="3334" width="6.42578125" style="34" customWidth="1"/>
    <col min="3335" max="3335" width="9.42578125" style="34" customWidth="1"/>
    <col min="3336" max="3336" width="8.85546875" style="34" customWidth="1"/>
    <col min="3337" max="3584" width="9.140625" style="34"/>
    <col min="3585" max="3585" width="26.42578125" style="34" customWidth="1"/>
    <col min="3586" max="3586" width="4.7109375" style="34" customWidth="1"/>
    <col min="3587" max="3587" width="8.85546875" style="34" customWidth="1"/>
    <col min="3588" max="3588" width="9.5703125" style="34" customWidth="1"/>
    <col min="3589" max="3589" width="8.85546875" style="34" customWidth="1"/>
    <col min="3590" max="3590" width="6.42578125" style="34" customWidth="1"/>
    <col min="3591" max="3591" width="9.42578125" style="34" customWidth="1"/>
    <col min="3592" max="3592" width="8.85546875" style="34" customWidth="1"/>
    <col min="3593" max="3840" width="9.140625" style="34"/>
    <col min="3841" max="3841" width="26.42578125" style="34" customWidth="1"/>
    <col min="3842" max="3842" width="4.7109375" style="34" customWidth="1"/>
    <col min="3843" max="3843" width="8.85546875" style="34" customWidth="1"/>
    <col min="3844" max="3844" width="9.5703125" style="34" customWidth="1"/>
    <col min="3845" max="3845" width="8.85546875" style="34" customWidth="1"/>
    <col min="3846" max="3846" width="6.42578125" style="34" customWidth="1"/>
    <col min="3847" max="3847" width="9.42578125" style="34" customWidth="1"/>
    <col min="3848" max="3848" width="8.85546875" style="34" customWidth="1"/>
    <col min="3849" max="4096" width="9.140625" style="34"/>
    <col min="4097" max="4097" width="26.42578125" style="34" customWidth="1"/>
    <col min="4098" max="4098" width="4.7109375" style="34" customWidth="1"/>
    <col min="4099" max="4099" width="8.85546875" style="34" customWidth="1"/>
    <col min="4100" max="4100" width="9.5703125" style="34" customWidth="1"/>
    <col min="4101" max="4101" width="8.85546875" style="34" customWidth="1"/>
    <col min="4102" max="4102" width="6.42578125" style="34" customWidth="1"/>
    <col min="4103" max="4103" width="9.42578125" style="34" customWidth="1"/>
    <col min="4104" max="4104" width="8.85546875" style="34" customWidth="1"/>
    <col min="4105" max="4352" width="9.140625" style="34"/>
    <col min="4353" max="4353" width="26.42578125" style="34" customWidth="1"/>
    <col min="4354" max="4354" width="4.7109375" style="34" customWidth="1"/>
    <col min="4355" max="4355" width="8.85546875" style="34" customWidth="1"/>
    <col min="4356" max="4356" width="9.5703125" style="34" customWidth="1"/>
    <col min="4357" max="4357" width="8.85546875" style="34" customWidth="1"/>
    <col min="4358" max="4358" width="6.42578125" style="34" customWidth="1"/>
    <col min="4359" max="4359" width="9.42578125" style="34" customWidth="1"/>
    <col min="4360" max="4360" width="8.85546875" style="34" customWidth="1"/>
    <col min="4361" max="4608" width="9.140625" style="34"/>
    <col min="4609" max="4609" width="26.42578125" style="34" customWidth="1"/>
    <col min="4610" max="4610" width="4.7109375" style="34" customWidth="1"/>
    <col min="4611" max="4611" width="8.85546875" style="34" customWidth="1"/>
    <col min="4612" max="4612" width="9.5703125" style="34" customWidth="1"/>
    <col min="4613" max="4613" width="8.85546875" style="34" customWidth="1"/>
    <col min="4614" max="4614" width="6.42578125" style="34" customWidth="1"/>
    <col min="4615" max="4615" width="9.42578125" style="34" customWidth="1"/>
    <col min="4616" max="4616" width="8.85546875" style="34" customWidth="1"/>
    <col min="4617" max="4864" width="9.140625" style="34"/>
    <col min="4865" max="4865" width="26.42578125" style="34" customWidth="1"/>
    <col min="4866" max="4866" width="4.7109375" style="34" customWidth="1"/>
    <col min="4867" max="4867" width="8.85546875" style="34" customWidth="1"/>
    <col min="4868" max="4868" width="9.5703125" style="34" customWidth="1"/>
    <col min="4869" max="4869" width="8.85546875" style="34" customWidth="1"/>
    <col min="4870" max="4870" width="6.42578125" style="34" customWidth="1"/>
    <col min="4871" max="4871" width="9.42578125" style="34" customWidth="1"/>
    <col min="4872" max="4872" width="8.85546875" style="34" customWidth="1"/>
    <col min="4873" max="5120" width="9.140625" style="34"/>
    <col min="5121" max="5121" width="26.42578125" style="34" customWidth="1"/>
    <col min="5122" max="5122" width="4.7109375" style="34" customWidth="1"/>
    <col min="5123" max="5123" width="8.85546875" style="34" customWidth="1"/>
    <col min="5124" max="5124" width="9.5703125" style="34" customWidth="1"/>
    <col min="5125" max="5125" width="8.85546875" style="34" customWidth="1"/>
    <col min="5126" max="5126" width="6.42578125" style="34" customWidth="1"/>
    <col min="5127" max="5127" width="9.42578125" style="34" customWidth="1"/>
    <col min="5128" max="5128" width="8.85546875" style="34" customWidth="1"/>
    <col min="5129" max="5376" width="9.140625" style="34"/>
    <col min="5377" max="5377" width="26.42578125" style="34" customWidth="1"/>
    <col min="5378" max="5378" width="4.7109375" style="34" customWidth="1"/>
    <col min="5379" max="5379" width="8.85546875" style="34" customWidth="1"/>
    <col min="5380" max="5380" width="9.5703125" style="34" customWidth="1"/>
    <col min="5381" max="5381" width="8.85546875" style="34" customWidth="1"/>
    <col min="5382" max="5382" width="6.42578125" style="34" customWidth="1"/>
    <col min="5383" max="5383" width="9.42578125" style="34" customWidth="1"/>
    <col min="5384" max="5384" width="8.85546875" style="34" customWidth="1"/>
    <col min="5385" max="5632" width="9.140625" style="34"/>
    <col min="5633" max="5633" width="26.42578125" style="34" customWidth="1"/>
    <col min="5634" max="5634" width="4.7109375" style="34" customWidth="1"/>
    <col min="5635" max="5635" width="8.85546875" style="34" customWidth="1"/>
    <col min="5636" max="5636" width="9.5703125" style="34" customWidth="1"/>
    <col min="5637" max="5637" width="8.85546875" style="34" customWidth="1"/>
    <col min="5638" max="5638" width="6.42578125" style="34" customWidth="1"/>
    <col min="5639" max="5639" width="9.42578125" style="34" customWidth="1"/>
    <col min="5640" max="5640" width="8.85546875" style="34" customWidth="1"/>
    <col min="5641" max="5888" width="9.140625" style="34"/>
    <col min="5889" max="5889" width="26.42578125" style="34" customWidth="1"/>
    <col min="5890" max="5890" width="4.7109375" style="34" customWidth="1"/>
    <col min="5891" max="5891" width="8.85546875" style="34" customWidth="1"/>
    <col min="5892" max="5892" width="9.5703125" style="34" customWidth="1"/>
    <col min="5893" max="5893" width="8.85546875" style="34" customWidth="1"/>
    <col min="5894" max="5894" width="6.42578125" style="34" customWidth="1"/>
    <col min="5895" max="5895" width="9.42578125" style="34" customWidth="1"/>
    <col min="5896" max="5896" width="8.85546875" style="34" customWidth="1"/>
    <col min="5897" max="6144" width="9.140625" style="34"/>
    <col min="6145" max="6145" width="26.42578125" style="34" customWidth="1"/>
    <col min="6146" max="6146" width="4.7109375" style="34" customWidth="1"/>
    <col min="6147" max="6147" width="8.85546875" style="34" customWidth="1"/>
    <col min="6148" max="6148" width="9.5703125" style="34" customWidth="1"/>
    <col min="6149" max="6149" width="8.85546875" style="34" customWidth="1"/>
    <col min="6150" max="6150" width="6.42578125" style="34" customWidth="1"/>
    <col min="6151" max="6151" width="9.42578125" style="34" customWidth="1"/>
    <col min="6152" max="6152" width="8.85546875" style="34" customWidth="1"/>
    <col min="6153" max="6400" width="9.140625" style="34"/>
    <col min="6401" max="6401" width="26.42578125" style="34" customWidth="1"/>
    <col min="6402" max="6402" width="4.7109375" style="34" customWidth="1"/>
    <col min="6403" max="6403" width="8.85546875" style="34" customWidth="1"/>
    <col min="6404" max="6404" width="9.5703125" style="34" customWidth="1"/>
    <col min="6405" max="6405" width="8.85546875" style="34" customWidth="1"/>
    <col min="6406" max="6406" width="6.42578125" style="34" customWidth="1"/>
    <col min="6407" max="6407" width="9.42578125" style="34" customWidth="1"/>
    <col min="6408" max="6408" width="8.85546875" style="34" customWidth="1"/>
    <col min="6409" max="6656" width="9.140625" style="34"/>
    <col min="6657" max="6657" width="26.42578125" style="34" customWidth="1"/>
    <col min="6658" max="6658" width="4.7109375" style="34" customWidth="1"/>
    <col min="6659" max="6659" width="8.85546875" style="34" customWidth="1"/>
    <col min="6660" max="6660" width="9.5703125" style="34" customWidth="1"/>
    <col min="6661" max="6661" width="8.85546875" style="34" customWidth="1"/>
    <col min="6662" max="6662" width="6.42578125" style="34" customWidth="1"/>
    <col min="6663" max="6663" width="9.42578125" style="34" customWidth="1"/>
    <col min="6664" max="6664" width="8.85546875" style="34" customWidth="1"/>
    <col min="6665" max="6912" width="9.140625" style="34"/>
    <col min="6913" max="6913" width="26.42578125" style="34" customWidth="1"/>
    <col min="6914" max="6914" width="4.7109375" style="34" customWidth="1"/>
    <col min="6915" max="6915" width="8.85546875" style="34" customWidth="1"/>
    <col min="6916" max="6916" width="9.5703125" style="34" customWidth="1"/>
    <col min="6917" max="6917" width="8.85546875" style="34" customWidth="1"/>
    <col min="6918" max="6918" width="6.42578125" style="34" customWidth="1"/>
    <col min="6919" max="6919" width="9.42578125" style="34" customWidth="1"/>
    <col min="6920" max="6920" width="8.85546875" style="34" customWidth="1"/>
    <col min="6921" max="7168" width="9.140625" style="34"/>
    <col min="7169" max="7169" width="26.42578125" style="34" customWidth="1"/>
    <col min="7170" max="7170" width="4.7109375" style="34" customWidth="1"/>
    <col min="7171" max="7171" width="8.85546875" style="34" customWidth="1"/>
    <col min="7172" max="7172" width="9.5703125" style="34" customWidth="1"/>
    <col min="7173" max="7173" width="8.85546875" style="34" customWidth="1"/>
    <col min="7174" max="7174" width="6.42578125" style="34" customWidth="1"/>
    <col min="7175" max="7175" width="9.42578125" style="34" customWidth="1"/>
    <col min="7176" max="7176" width="8.85546875" style="34" customWidth="1"/>
    <col min="7177" max="7424" width="9.140625" style="34"/>
    <col min="7425" max="7425" width="26.42578125" style="34" customWidth="1"/>
    <col min="7426" max="7426" width="4.7109375" style="34" customWidth="1"/>
    <col min="7427" max="7427" width="8.85546875" style="34" customWidth="1"/>
    <col min="7428" max="7428" width="9.5703125" style="34" customWidth="1"/>
    <col min="7429" max="7429" width="8.85546875" style="34" customWidth="1"/>
    <col min="7430" max="7430" width="6.42578125" style="34" customWidth="1"/>
    <col min="7431" max="7431" width="9.42578125" style="34" customWidth="1"/>
    <col min="7432" max="7432" width="8.85546875" style="34" customWidth="1"/>
    <col min="7433" max="7680" width="9.140625" style="34"/>
    <col min="7681" max="7681" width="26.42578125" style="34" customWidth="1"/>
    <col min="7682" max="7682" width="4.7109375" style="34" customWidth="1"/>
    <col min="7683" max="7683" width="8.85546875" style="34" customWidth="1"/>
    <col min="7684" max="7684" width="9.5703125" style="34" customWidth="1"/>
    <col min="7685" max="7685" width="8.85546875" style="34" customWidth="1"/>
    <col min="7686" max="7686" width="6.42578125" style="34" customWidth="1"/>
    <col min="7687" max="7687" width="9.42578125" style="34" customWidth="1"/>
    <col min="7688" max="7688" width="8.85546875" style="34" customWidth="1"/>
    <col min="7689" max="7936" width="9.140625" style="34"/>
    <col min="7937" max="7937" width="26.42578125" style="34" customWidth="1"/>
    <col min="7938" max="7938" width="4.7109375" style="34" customWidth="1"/>
    <col min="7939" max="7939" width="8.85546875" style="34" customWidth="1"/>
    <col min="7940" max="7940" width="9.5703125" style="34" customWidth="1"/>
    <col min="7941" max="7941" width="8.85546875" style="34" customWidth="1"/>
    <col min="7942" max="7942" width="6.42578125" style="34" customWidth="1"/>
    <col min="7943" max="7943" width="9.42578125" style="34" customWidth="1"/>
    <col min="7944" max="7944" width="8.85546875" style="34" customWidth="1"/>
    <col min="7945" max="8192" width="9.140625" style="34"/>
    <col min="8193" max="8193" width="26.42578125" style="34" customWidth="1"/>
    <col min="8194" max="8194" width="4.7109375" style="34" customWidth="1"/>
    <col min="8195" max="8195" width="8.85546875" style="34" customWidth="1"/>
    <col min="8196" max="8196" width="9.5703125" style="34" customWidth="1"/>
    <col min="8197" max="8197" width="8.85546875" style="34" customWidth="1"/>
    <col min="8198" max="8198" width="6.42578125" style="34" customWidth="1"/>
    <col min="8199" max="8199" width="9.42578125" style="34" customWidth="1"/>
    <col min="8200" max="8200" width="8.85546875" style="34" customWidth="1"/>
    <col min="8201" max="8448" width="9.140625" style="34"/>
    <col min="8449" max="8449" width="26.42578125" style="34" customWidth="1"/>
    <col min="8450" max="8450" width="4.7109375" style="34" customWidth="1"/>
    <col min="8451" max="8451" width="8.85546875" style="34" customWidth="1"/>
    <col min="8452" max="8452" width="9.5703125" style="34" customWidth="1"/>
    <col min="8453" max="8453" width="8.85546875" style="34" customWidth="1"/>
    <col min="8454" max="8454" width="6.42578125" style="34" customWidth="1"/>
    <col min="8455" max="8455" width="9.42578125" style="34" customWidth="1"/>
    <col min="8456" max="8456" width="8.85546875" style="34" customWidth="1"/>
    <col min="8457" max="8704" width="9.140625" style="34"/>
    <col min="8705" max="8705" width="26.42578125" style="34" customWidth="1"/>
    <col min="8706" max="8706" width="4.7109375" style="34" customWidth="1"/>
    <col min="8707" max="8707" width="8.85546875" style="34" customWidth="1"/>
    <col min="8708" max="8708" width="9.5703125" style="34" customWidth="1"/>
    <col min="8709" max="8709" width="8.85546875" style="34" customWidth="1"/>
    <col min="8710" max="8710" width="6.42578125" style="34" customWidth="1"/>
    <col min="8711" max="8711" width="9.42578125" style="34" customWidth="1"/>
    <col min="8712" max="8712" width="8.85546875" style="34" customWidth="1"/>
    <col min="8713" max="8960" width="9.140625" style="34"/>
    <col min="8961" max="8961" width="26.42578125" style="34" customWidth="1"/>
    <col min="8962" max="8962" width="4.7109375" style="34" customWidth="1"/>
    <col min="8963" max="8963" width="8.85546875" style="34" customWidth="1"/>
    <col min="8964" max="8964" width="9.5703125" style="34" customWidth="1"/>
    <col min="8965" max="8965" width="8.85546875" style="34" customWidth="1"/>
    <col min="8966" max="8966" width="6.42578125" style="34" customWidth="1"/>
    <col min="8967" max="8967" width="9.42578125" style="34" customWidth="1"/>
    <col min="8968" max="8968" width="8.85546875" style="34" customWidth="1"/>
    <col min="8969" max="9216" width="9.140625" style="34"/>
    <col min="9217" max="9217" width="26.42578125" style="34" customWidth="1"/>
    <col min="9218" max="9218" width="4.7109375" style="34" customWidth="1"/>
    <col min="9219" max="9219" width="8.85546875" style="34" customWidth="1"/>
    <col min="9220" max="9220" width="9.5703125" style="34" customWidth="1"/>
    <col min="9221" max="9221" width="8.85546875" style="34" customWidth="1"/>
    <col min="9222" max="9222" width="6.42578125" style="34" customWidth="1"/>
    <col min="9223" max="9223" width="9.42578125" style="34" customWidth="1"/>
    <col min="9224" max="9224" width="8.85546875" style="34" customWidth="1"/>
    <col min="9225" max="9472" width="9.140625" style="34"/>
    <col min="9473" max="9473" width="26.42578125" style="34" customWidth="1"/>
    <col min="9474" max="9474" width="4.7109375" style="34" customWidth="1"/>
    <col min="9475" max="9475" width="8.85546875" style="34" customWidth="1"/>
    <col min="9476" max="9476" width="9.5703125" style="34" customWidth="1"/>
    <col min="9477" max="9477" width="8.85546875" style="34" customWidth="1"/>
    <col min="9478" max="9478" width="6.42578125" style="34" customWidth="1"/>
    <col min="9479" max="9479" width="9.42578125" style="34" customWidth="1"/>
    <col min="9480" max="9480" width="8.85546875" style="34" customWidth="1"/>
    <col min="9481" max="9728" width="9.140625" style="34"/>
    <col min="9729" max="9729" width="26.42578125" style="34" customWidth="1"/>
    <col min="9730" max="9730" width="4.7109375" style="34" customWidth="1"/>
    <col min="9731" max="9731" width="8.85546875" style="34" customWidth="1"/>
    <col min="9732" max="9732" width="9.5703125" style="34" customWidth="1"/>
    <col min="9733" max="9733" width="8.85546875" style="34" customWidth="1"/>
    <col min="9734" max="9734" width="6.42578125" style="34" customWidth="1"/>
    <col min="9735" max="9735" width="9.42578125" style="34" customWidth="1"/>
    <col min="9736" max="9736" width="8.85546875" style="34" customWidth="1"/>
    <col min="9737" max="9984" width="9.140625" style="34"/>
    <col min="9985" max="9985" width="26.42578125" style="34" customWidth="1"/>
    <col min="9986" max="9986" width="4.7109375" style="34" customWidth="1"/>
    <col min="9987" max="9987" width="8.85546875" style="34" customWidth="1"/>
    <col min="9988" max="9988" width="9.5703125" style="34" customWidth="1"/>
    <col min="9989" max="9989" width="8.85546875" style="34" customWidth="1"/>
    <col min="9990" max="9990" width="6.42578125" style="34" customWidth="1"/>
    <col min="9991" max="9991" width="9.42578125" style="34" customWidth="1"/>
    <col min="9992" max="9992" width="8.85546875" style="34" customWidth="1"/>
    <col min="9993" max="10240" width="9.140625" style="34"/>
    <col min="10241" max="10241" width="26.42578125" style="34" customWidth="1"/>
    <col min="10242" max="10242" width="4.7109375" style="34" customWidth="1"/>
    <col min="10243" max="10243" width="8.85546875" style="34" customWidth="1"/>
    <col min="10244" max="10244" width="9.5703125" style="34" customWidth="1"/>
    <col min="10245" max="10245" width="8.85546875" style="34" customWidth="1"/>
    <col min="10246" max="10246" width="6.42578125" style="34" customWidth="1"/>
    <col min="10247" max="10247" width="9.42578125" style="34" customWidth="1"/>
    <col min="10248" max="10248" width="8.85546875" style="34" customWidth="1"/>
    <col min="10249" max="10496" width="9.140625" style="34"/>
    <col min="10497" max="10497" width="26.42578125" style="34" customWidth="1"/>
    <col min="10498" max="10498" width="4.7109375" style="34" customWidth="1"/>
    <col min="10499" max="10499" width="8.85546875" style="34" customWidth="1"/>
    <col min="10500" max="10500" width="9.5703125" style="34" customWidth="1"/>
    <col min="10501" max="10501" width="8.85546875" style="34" customWidth="1"/>
    <col min="10502" max="10502" width="6.42578125" style="34" customWidth="1"/>
    <col min="10503" max="10503" width="9.42578125" style="34" customWidth="1"/>
    <col min="10504" max="10504" width="8.85546875" style="34" customWidth="1"/>
    <col min="10505" max="10752" width="9.140625" style="34"/>
    <col min="10753" max="10753" width="26.42578125" style="34" customWidth="1"/>
    <col min="10754" max="10754" width="4.7109375" style="34" customWidth="1"/>
    <col min="10755" max="10755" width="8.85546875" style="34" customWidth="1"/>
    <col min="10756" max="10756" width="9.5703125" style="34" customWidth="1"/>
    <col min="10757" max="10757" width="8.85546875" style="34" customWidth="1"/>
    <col min="10758" max="10758" width="6.42578125" style="34" customWidth="1"/>
    <col min="10759" max="10759" width="9.42578125" style="34" customWidth="1"/>
    <col min="10760" max="10760" width="8.85546875" style="34" customWidth="1"/>
    <col min="10761" max="11008" width="9.140625" style="34"/>
    <col min="11009" max="11009" width="26.42578125" style="34" customWidth="1"/>
    <col min="11010" max="11010" width="4.7109375" style="34" customWidth="1"/>
    <col min="11011" max="11011" width="8.85546875" style="34" customWidth="1"/>
    <col min="11012" max="11012" width="9.5703125" style="34" customWidth="1"/>
    <col min="11013" max="11013" width="8.85546875" style="34" customWidth="1"/>
    <col min="11014" max="11014" width="6.42578125" style="34" customWidth="1"/>
    <col min="11015" max="11015" width="9.42578125" style="34" customWidth="1"/>
    <col min="11016" max="11016" width="8.85546875" style="34" customWidth="1"/>
    <col min="11017" max="11264" width="9.140625" style="34"/>
    <col min="11265" max="11265" width="26.42578125" style="34" customWidth="1"/>
    <col min="11266" max="11266" width="4.7109375" style="34" customWidth="1"/>
    <col min="11267" max="11267" width="8.85546875" style="34" customWidth="1"/>
    <col min="11268" max="11268" width="9.5703125" style="34" customWidth="1"/>
    <col min="11269" max="11269" width="8.85546875" style="34" customWidth="1"/>
    <col min="11270" max="11270" width="6.42578125" style="34" customWidth="1"/>
    <col min="11271" max="11271" width="9.42578125" style="34" customWidth="1"/>
    <col min="11272" max="11272" width="8.85546875" style="34" customWidth="1"/>
    <col min="11273" max="11520" width="9.140625" style="34"/>
    <col min="11521" max="11521" width="26.42578125" style="34" customWidth="1"/>
    <col min="11522" max="11522" width="4.7109375" style="34" customWidth="1"/>
    <col min="11523" max="11523" width="8.85546875" style="34" customWidth="1"/>
    <col min="11524" max="11524" width="9.5703125" style="34" customWidth="1"/>
    <col min="11525" max="11525" width="8.85546875" style="34" customWidth="1"/>
    <col min="11526" max="11526" width="6.42578125" style="34" customWidth="1"/>
    <col min="11527" max="11527" width="9.42578125" style="34" customWidth="1"/>
    <col min="11528" max="11528" width="8.85546875" style="34" customWidth="1"/>
    <col min="11529" max="11776" width="9.140625" style="34"/>
    <col min="11777" max="11777" width="26.42578125" style="34" customWidth="1"/>
    <col min="11778" max="11778" width="4.7109375" style="34" customWidth="1"/>
    <col min="11779" max="11779" width="8.85546875" style="34" customWidth="1"/>
    <col min="11780" max="11780" width="9.5703125" style="34" customWidth="1"/>
    <col min="11781" max="11781" width="8.85546875" style="34" customWidth="1"/>
    <col min="11782" max="11782" width="6.42578125" style="34" customWidth="1"/>
    <col min="11783" max="11783" width="9.42578125" style="34" customWidth="1"/>
    <col min="11784" max="11784" width="8.85546875" style="34" customWidth="1"/>
    <col min="11785" max="12032" width="9.140625" style="34"/>
    <col min="12033" max="12033" width="26.42578125" style="34" customWidth="1"/>
    <col min="12034" max="12034" width="4.7109375" style="34" customWidth="1"/>
    <col min="12035" max="12035" width="8.85546875" style="34" customWidth="1"/>
    <col min="12036" max="12036" width="9.5703125" style="34" customWidth="1"/>
    <col min="12037" max="12037" width="8.85546875" style="34" customWidth="1"/>
    <col min="12038" max="12038" width="6.42578125" style="34" customWidth="1"/>
    <col min="12039" max="12039" width="9.42578125" style="34" customWidth="1"/>
    <col min="12040" max="12040" width="8.85546875" style="34" customWidth="1"/>
    <col min="12041" max="12288" width="9.140625" style="34"/>
    <col min="12289" max="12289" width="26.42578125" style="34" customWidth="1"/>
    <col min="12290" max="12290" width="4.7109375" style="34" customWidth="1"/>
    <col min="12291" max="12291" width="8.85546875" style="34" customWidth="1"/>
    <col min="12292" max="12292" width="9.5703125" style="34" customWidth="1"/>
    <col min="12293" max="12293" width="8.85546875" style="34" customWidth="1"/>
    <col min="12294" max="12294" width="6.42578125" style="34" customWidth="1"/>
    <col min="12295" max="12295" width="9.42578125" style="34" customWidth="1"/>
    <col min="12296" max="12296" width="8.85546875" style="34" customWidth="1"/>
    <col min="12297" max="12544" width="9.140625" style="34"/>
    <col min="12545" max="12545" width="26.42578125" style="34" customWidth="1"/>
    <col min="12546" max="12546" width="4.7109375" style="34" customWidth="1"/>
    <col min="12547" max="12547" width="8.85546875" style="34" customWidth="1"/>
    <col min="12548" max="12548" width="9.5703125" style="34" customWidth="1"/>
    <col min="12549" max="12549" width="8.85546875" style="34" customWidth="1"/>
    <col min="12550" max="12550" width="6.42578125" style="34" customWidth="1"/>
    <col min="12551" max="12551" width="9.42578125" style="34" customWidth="1"/>
    <col min="12552" max="12552" width="8.85546875" style="34" customWidth="1"/>
    <col min="12553" max="12800" width="9.140625" style="34"/>
    <col min="12801" max="12801" width="26.42578125" style="34" customWidth="1"/>
    <col min="12802" max="12802" width="4.7109375" style="34" customWidth="1"/>
    <col min="12803" max="12803" width="8.85546875" style="34" customWidth="1"/>
    <col min="12804" max="12804" width="9.5703125" style="34" customWidth="1"/>
    <col min="12805" max="12805" width="8.85546875" style="34" customWidth="1"/>
    <col min="12806" max="12806" width="6.42578125" style="34" customWidth="1"/>
    <col min="12807" max="12807" width="9.42578125" style="34" customWidth="1"/>
    <col min="12808" max="12808" width="8.85546875" style="34" customWidth="1"/>
    <col min="12809" max="13056" width="9.140625" style="34"/>
    <col min="13057" max="13057" width="26.42578125" style="34" customWidth="1"/>
    <col min="13058" max="13058" width="4.7109375" style="34" customWidth="1"/>
    <col min="13059" max="13059" width="8.85546875" style="34" customWidth="1"/>
    <col min="13060" max="13060" width="9.5703125" style="34" customWidth="1"/>
    <col min="13061" max="13061" width="8.85546875" style="34" customWidth="1"/>
    <col min="13062" max="13062" width="6.42578125" style="34" customWidth="1"/>
    <col min="13063" max="13063" width="9.42578125" style="34" customWidth="1"/>
    <col min="13064" max="13064" width="8.85546875" style="34" customWidth="1"/>
    <col min="13065" max="13312" width="9.140625" style="34"/>
    <col min="13313" max="13313" width="26.42578125" style="34" customWidth="1"/>
    <col min="13314" max="13314" width="4.7109375" style="34" customWidth="1"/>
    <col min="13315" max="13315" width="8.85546875" style="34" customWidth="1"/>
    <col min="13316" max="13316" width="9.5703125" style="34" customWidth="1"/>
    <col min="13317" max="13317" width="8.85546875" style="34" customWidth="1"/>
    <col min="13318" max="13318" width="6.42578125" style="34" customWidth="1"/>
    <col min="13319" max="13319" width="9.42578125" style="34" customWidth="1"/>
    <col min="13320" max="13320" width="8.85546875" style="34" customWidth="1"/>
    <col min="13321" max="13568" width="9.140625" style="34"/>
    <col min="13569" max="13569" width="26.42578125" style="34" customWidth="1"/>
    <col min="13570" max="13570" width="4.7109375" style="34" customWidth="1"/>
    <col min="13571" max="13571" width="8.85546875" style="34" customWidth="1"/>
    <col min="13572" max="13572" width="9.5703125" style="34" customWidth="1"/>
    <col min="13573" max="13573" width="8.85546875" style="34" customWidth="1"/>
    <col min="13574" max="13574" width="6.42578125" style="34" customWidth="1"/>
    <col min="13575" max="13575" width="9.42578125" style="34" customWidth="1"/>
    <col min="13576" max="13576" width="8.85546875" style="34" customWidth="1"/>
    <col min="13577" max="13824" width="9.140625" style="34"/>
    <col min="13825" max="13825" width="26.42578125" style="34" customWidth="1"/>
    <col min="13826" max="13826" width="4.7109375" style="34" customWidth="1"/>
    <col min="13827" max="13827" width="8.85546875" style="34" customWidth="1"/>
    <col min="13828" max="13828" width="9.5703125" style="34" customWidth="1"/>
    <col min="13829" max="13829" width="8.85546875" style="34" customWidth="1"/>
    <col min="13830" max="13830" width="6.42578125" style="34" customWidth="1"/>
    <col min="13831" max="13831" width="9.42578125" style="34" customWidth="1"/>
    <col min="13832" max="13832" width="8.85546875" style="34" customWidth="1"/>
    <col min="13833" max="14080" width="9.140625" style="34"/>
    <col min="14081" max="14081" width="26.42578125" style="34" customWidth="1"/>
    <col min="14082" max="14082" width="4.7109375" style="34" customWidth="1"/>
    <col min="14083" max="14083" width="8.85546875" style="34" customWidth="1"/>
    <col min="14084" max="14084" width="9.5703125" style="34" customWidth="1"/>
    <col min="14085" max="14085" width="8.85546875" style="34" customWidth="1"/>
    <col min="14086" max="14086" width="6.42578125" style="34" customWidth="1"/>
    <col min="14087" max="14087" width="9.42578125" style="34" customWidth="1"/>
    <col min="14088" max="14088" width="8.85546875" style="34" customWidth="1"/>
    <col min="14089" max="14336" width="9.140625" style="34"/>
    <col min="14337" max="14337" width="26.42578125" style="34" customWidth="1"/>
    <col min="14338" max="14338" width="4.7109375" style="34" customWidth="1"/>
    <col min="14339" max="14339" width="8.85546875" style="34" customWidth="1"/>
    <col min="14340" max="14340" width="9.5703125" style="34" customWidth="1"/>
    <col min="14341" max="14341" width="8.85546875" style="34" customWidth="1"/>
    <col min="14342" max="14342" width="6.42578125" style="34" customWidth="1"/>
    <col min="14343" max="14343" width="9.42578125" style="34" customWidth="1"/>
    <col min="14344" max="14344" width="8.85546875" style="34" customWidth="1"/>
    <col min="14345" max="14592" width="9.140625" style="34"/>
    <col min="14593" max="14593" width="26.42578125" style="34" customWidth="1"/>
    <col min="14594" max="14594" width="4.7109375" style="34" customWidth="1"/>
    <col min="14595" max="14595" width="8.85546875" style="34" customWidth="1"/>
    <col min="14596" max="14596" width="9.5703125" style="34" customWidth="1"/>
    <col min="14597" max="14597" width="8.85546875" style="34" customWidth="1"/>
    <col min="14598" max="14598" width="6.42578125" style="34" customWidth="1"/>
    <col min="14599" max="14599" width="9.42578125" style="34" customWidth="1"/>
    <col min="14600" max="14600" width="8.85546875" style="34" customWidth="1"/>
    <col min="14601" max="14848" width="9.140625" style="34"/>
    <col min="14849" max="14849" width="26.42578125" style="34" customWidth="1"/>
    <col min="14850" max="14850" width="4.7109375" style="34" customWidth="1"/>
    <col min="14851" max="14851" width="8.85546875" style="34" customWidth="1"/>
    <col min="14852" max="14852" width="9.5703125" style="34" customWidth="1"/>
    <col min="14853" max="14853" width="8.85546875" style="34" customWidth="1"/>
    <col min="14854" max="14854" width="6.42578125" style="34" customWidth="1"/>
    <col min="14855" max="14855" width="9.42578125" style="34" customWidth="1"/>
    <col min="14856" max="14856" width="8.85546875" style="34" customWidth="1"/>
    <col min="14857" max="15104" width="9.140625" style="34"/>
    <col min="15105" max="15105" width="26.42578125" style="34" customWidth="1"/>
    <col min="15106" max="15106" width="4.7109375" style="34" customWidth="1"/>
    <col min="15107" max="15107" width="8.85546875" style="34" customWidth="1"/>
    <col min="15108" max="15108" width="9.5703125" style="34" customWidth="1"/>
    <col min="15109" max="15109" width="8.85546875" style="34" customWidth="1"/>
    <col min="15110" max="15110" width="6.42578125" style="34" customWidth="1"/>
    <col min="15111" max="15111" width="9.42578125" style="34" customWidth="1"/>
    <col min="15112" max="15112" width="8.85546875" style="34" customWidth="1"/>
    <col min="15113" max="15360" width="9.140625" style="34"/>
    <col min="15361" max="15361" width="26.42578125" style="34" customWidth="1"/>
    <col min="15362" max="15362" width="4.7109375" style="34" customWidth="1"/>
    <col min="15363" max="15363" width="8.85546875" style="34" customWidth="1"/>
    <col min="15364" max="15364" width="9.5703125" style="34" customWidth="1"/>
    <col min="15365" max="15365" width="8.85546875" style="34" customWidth="1"/>
    <col min="15366" max="15366" width="6.42578125" style="34" customWidth="1"/>
    <col min="15367" max="15367" width="9.42578125" style="34" customWidth="1"/>
    <col min="15368" max="15368" width="8.85546875" style="34" customWidth="1"/>
    <col min="15369" max="15616" width="9.140625" style="34"/>
    <col min="15617" max="15617" width="26.42578125" style="34" customWidth="1"/>
    <col min="15618" max="15618" width="4.7109375" style="34" customWidth="1"/>
    <col min="15619" max="15619" width="8.85546875" style="34" customWidth="1"/>
    <col min="15620" max="15620" width="9.5703125" style="34" customWidth="1"/>
    <col min="15621" max="15621" width="8.85546875" style="34" customWidth="1"/>
    <col min="15622" max="15622" width="6.42578125" style="34" customWidth="1"/>
    <col min="15623" max="15623" width="9.42578125" style="34" customWidth="1"/>
    <col min="15624" max="15624" width="8.85546875" style="34" customWidth="1"/>
    <col min="15625" max="15872" width="9.140625" style="34"/>
    <col min="15873" max="15873" width="26.42578125" style="34" customWidth="1"/>
    <col min="15874" max="15874" width="4.7109375" style="34" customWidth="1"/>
    <col min="15875" max="15875" width="8.85546875" style="34" customWidth="1"/>
    <col min="15876" max="15876" width="9.5703125" style="34" customWidth="1"/>
    <col min="15877" max="15877" width="8.85546875" style="34" customWidth="1"/>
    <col min="15878" max="15878" width="6.42578125" style="34" customWidth="1"/>
    <col min="15879" max="15879" width="9.42578125" style="34" customWidth="1"/>
    <col min="15880" max="15880" width="8.85546875" style="34" customWidth="1"/>
    <col min="15881" max="16128" width="9.140625" style="34"/>
    <col min="16129" max="16129" width="26.42578125" style="34" customWidth="1"/>
    <col min="16130" max="16130" width="4.7109375" style="34" customWidth="1"/>
    <col min="16131" max="16131" width="8.85546875" style="34" customWidth="1"/>
    <col min="16132" max="16132" width="9.5703125" style="34" customWidth="1"/>
    <col min="16133" max="16133" width="8.85546875" style="34" customWidth="1"/>
    <col min="16134" max="16134" width="6.42578125" style="34" customWidth="1"/>
    <col min="16135" max="16135" width="9.42578125" style="34" customWidth="1"/>
    <col min="16136" max="16136" width="8.85546875" style="34" customWidth="1"/>
    <col min="16137" max="16384" width="9.140625" style="34"/>
  </cols>
  <sheetData>
    <row r="1" spans="1:7" ht="15.75" customHeight="1">
      <c r="A1" s="28" t="s">
        <v>0</v>
      </c>
      <c r="B1" s="28"/>
      <c r="C1" s="28"/>
      <c r="D1" s="28"/>
      <c r="E1" s="28"/>
      <c r="F1" s="28"/>
      <c r="G1" s="28"/>
    </row>
    <row r="2" spans="1:7" ht="13.5" customHeight="1">
      <c r="A2" s="2" t="s">
        <v>1</v>
      </c>
      <c r="B2" s="3"/>
      <c r="E2" s="5" t="s">
        <v>2</v>
      </c>
      <c r="F2" s="3"/>
    </row>
    <row r="3" spans="1:7" ht="15.75" customHeight="1">
      <c r="A3" s="29" t="s">
        <v>3</v>
      </c>
      <c r="B3" s="6" t="s">
        <v>4</v>
      </c>
      <c r="C3" s="6" t="s">
        <v>5</v>
      </c>
      <c r="D3" s="30" t="s">
        <v>6</v>
      </c>
      <c r="E3" s="31"/>
      <c r="F3" s="32"/>
      <c r="G3" s="6" t="s">
        <v>7</v>
      </c>
    </row>
    <row r="4" spans="1:7" ht="14.25" customHeight="1">
      <c r="A4" s="33"/>
      <c r="B4" s="7"/>
      <c r="C4" s="7" t="s">
        <v>8</v>
      </c>
      <c r="D4" s="6" t="s">
        <v>9</v>
      </c>
      <c r="E4" s="6" t="s">
        <v>10</v>
      </c>
      <c r="F4" s="6" t="s">
        <v>11</v>
      </c>
      <c r="G4" s="7" t="s">
        <v>11</v>
      </c>
    </row>
    <row r="5" spans="1:7" s="35" customFormat="1" ht="21" customHeight="1">
      <c r="A5" s="8" t="s">
        <v>12</v>
      </c>
      <c r="B5" s="9">
        <v>1</v>
      </c>
      <c r="C5" s="10">
        <v>26509033.399999999</v>
      </c>
      <c r="D5" s="10">
        <f>SUM(D6+D28+D29)</f>
        <v>24303472.800000001</v>
      </c>
      <c r="E5" s="10">
        <f>SUM(E6+E28+E29)</f>
        <v>24157792.699999999</v>
      </c>
      <c r="F5" s="10">
        <f>(E5/D5)*100</f>
        <v>99.400579081027459</v>
      </c>
      <c r="G5" s="10">
        <f t="shared" ref="G5:G20" si="0">(E5/C5)*100</f>
        <v>91.130417075109193</v>
      </c>
    </row>
    <row r="6" spans="1:7" ht="13.5" customHeight="1">
      <c r="A6" s="11" t="s">
        <v>13</v>
      </c>
      <c r="B6" s="12">
        <v>2</v>
      </c>
      <c r="C6" s="13">
        <v>2425206.2999999998</v>
      </c>
      <c r="D6" s="13">
        <f>D7+D25</f>
        <v>2271329.2000000002</v>
      </c>
      <c r="E6" s="13">
        <f>E7+E25</f>
        <v>2605931.5000000005</v>
      </c>
      <c r="F6" s="13">
        <f>(E6/D6)*100</f>
        <v>114.73156335065831</v>
      </c>
      <c r="G6" s="13">
        <f t="shared" si="0"/>
        <v>107.4519516133535</v>
      </c>
    </row>
    <row r="7" spans="1:7" ht="15" customHeight="1">
      <c r="A7" s="11" t="s">
        <v>14</v>
      </c>
      <c r="B7" s="12">
        <v>3</v>
      </c>
      <c r="C7" s="13">
        <v>1992308.8</v>
      </c>
      <c r="D7" s="13">
        <f>SUM(D8+D15+D16+D17)</f>
        <v>2067810.4000000001</v>
      </c>
      <c r="E7" s="13">
        <f>SUM(E8+E15+E16+E17)</f>
        <v>2320304.4000000004</v>
      </c>
      <c r="F7" s="13">
        <f>(E7/D7)*100</f>
        <v>112.2106939785195</v>
      </c>
      <c r="G7" s="13">
        <f t="shared" si="0"/>
        <v>116.4630904606756</v>
      </c>
    </row>
    <row r="8" spans="1:7" ht="21" customHeight="1">
      <c r="A8" s="11" t="s">
        <v>15</v>
      </c>
      <c r="B8" s="12">
        <v>4</v>
      </c>
      <c r="C8" s="13">
        <v>1576493</v>
      </c>
      <c r="D8" s="13">
        <f>SUM(D9:D14)</f>
        <v>1596587.8</v>
      </c>
      <c r="E8" s="13">
        <f>SUM(E9:E14)</f>
        <v>1882885.2000000002</v>
      </c>
      <c r="F8" s="13">
        <f>(E8/D8)*100</f>
        <v>117.93182936760509</v>
      </c>
      <c r="G8" s="13">
        <f t="shared" si="0"/>
        <v>119.43504982261261</v>
      </c>
    </row>
    <row r="9" spans="1:7" ht="21.75" customHeight="1">
      <c r="A9" s="14" t="s">
        <v>16</v>
      </c>
      <c r="B9" s="15"/>
      <c r="C9" s="16">
        <v>1712677.3</v>
      </c>
      <c r="D9" s="16">
        <v>1764306.8</v>
      </c>
      <c r="E9" s="16">
        <v>1922342.1</v>
      </c>
      <c r="F9" s="16">
        <f>(E9/D9)*100</f>
        <v>108.95735934362436</v>
      </c>
      <c r="G9" s="16">
        <f t="shared" si="0"/>
        <v>112.24193255787299</v>
      </c>
    </row>
    <row r="10" spans="1:7" ht="21.75" customHeight="1">
      <c r="A10" s="14" t="s">
        <v>17</v>
      </c>
      <c r="B10" s="15"/>
      <c r="C10" s="16">
        <v>-328874</v>
      </c>
      <c r="D10" s="16">
        <v>-380000</v>
      </c>
      <c r="E10" s="16">
        <v>-348233.7</v>
      </c>
      <c r="F10" s="16">
        <v>0</v>
      </c>
      <c r="G10" s="16">
        <v>0</v>
      </c>
    </row>
    <row r="11" spans="1:7" ht="21" customHeight="1">
      <c r="A11" s="17" t="s">
        <v>18</v>
      </c>
      <c r="B11" s="15">
        <v>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15" customHeight="1">
      <c r="A12" s="17" t="s">
        <v>19</v>
      </c>
      <c r="B12" s="15">
        <v>6</v>
      </c>
      <c r="C12" s="16">
        <v>0</v>
      </c>
      <c r="D12" s="16">
        <v>79000</v>
      </c>
      <c r="E12" s="16">
        <v>78145.3</v>
      </c>
      <c r="F12" s="16">
        <v>0</v>
      </c>
      <c r="G12" s="16">
        <v>0</v>
      </c>
    </row>
    <row r="13" spans="1:7" ht="21.75" customHeight="1">
      <c r="A13" s="17" t="s">
        <v>20</v>
      </c>
      <c r="B13" s="15">
        <v>7</v>
      </c>
      <c r="C13" s="16">
        <v>192689.7</v>
      </c>
      <c r="D13" s="16">
        <v>133281</v>
      </c>
      <c r="E13" s="16">
        <v>230631.5</v>
      </c>
      <c r="F13" s="16">
        <f>(E13/D13)*100</f>
        <v>173.04154380594383</v>
      </c>
      <c r="G13" s="16">
        <f t="shared" si="0"/>
        <v>119.69062176130846</v>
      </c>
    </row>
    <row r="14" spans="1:7" ht="13.5" customHeight="1">
      <c r="A14" s="17" t="s">
        <v>21</v>
      </c>
      <c r="B14" s="15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35" customFormat="1" ht="15.75" customHeight="1">
      <c r="A15" s="18" t="s">
        <v>22</v>
      </c>
      <c r="B15" s="12">
        <v>9</v>
      </c>
      <c r="C15" s="13">
        <v>34045.9</v>
      </c>
      <c r="D15" s="13">
        <v>44288</v>
      </c>
      <c r="E15" s="13">
        <v>40539.5</v>
      </c>
      <c r="F15" s="13">
        <f>(E15/D15)*100</f>
        <v>91.536082008670519</v>
      </c>
      <c r="G15" s="13">
        <f>(E15/C15)*100</f>
        <v>119.07307487832601</v>
      </c>
    </row>
    <row r="16" spans="1:7" ht="15" customHeight="1">
      <c r="A16" s="18" t="s">
        <v>23</v>
      </c>
      <c r="B16" s="12">
        <v>12</v>
      </c>
      <c r="C16" s="13">
        <v>225309.8</v>
      </c>
      <c r="D16" s="13">
        <v>177350</v>
      </c>
      <c r="E16" s="13">
        <v>176363.7</v>
      </c>
      <c r="F16" s="13">
        <v>0</v>
      </c>
      <c r="G16" s="13">
        <f t="shared" si="0"/>
        <v>78.276089189196398</v>
      </c>
    </row>
    <row r="17" spans="1:7" ht="11.25" customHeight="1">
      <c r="A17" s="18" t="s">
        <v>24</v>
      </c>
      <c r="B17" s="12">
        <v>13</v>
      </c>
      <c r="C17" s="19">
        <v>156460.1</v>
      </c>
      <c r="D17" s="19">
        <f>SUM(D18:D24)</f>
        <v>249584.6</v>
      </c>
      <c r="E17" s="19">
        <f>SUM(E18:E24)</f>
        <v>220516.00000000003</v>
      </c>
      <c r="F17" s="13">
        <f>(E17/D17)*100</f>
        <v>88.353207689897545</v>
      </c>
      <c r="G17" s="13">
        <f t="shared" si="0"/>
        <v>140.94072546291358</v>
      </c>
    </row>
    <row r="18" spans="1:7" ht="12.75" customHeight="1">
      <c r="A18" s="20" t="s">
        <v>25</v>
      </c>
      <c r="B18" s="21">
        <v>14</v>
      </c>
      <c r="C18" s="22">
        <v>48721.3</v>
      </c>
      <c r="D18" s="22">
        <v>42770</v>
      </c>
      <c r="E18" s="22">
        <v>65977.5</v>
      </c>
      <c r="F18" s="22">
        <f>(E18/D18)*100</f>
        <v>154.26116436754737</v>
      </c>
      <c r="G18" s="22">
        <f t="shared" si="0"/>
        <v>135.41818465435034</v>
      </c>
    </row>
    <row r="19" spans="1:7" ht="12.75" customHeight="1">
      <c r="A19" s="20" t="s">
        <v>26</v>
      </c>
      <c r="B19" s="21">
        <v>15</v>
      </c>
      <c r="C19" s="22">
        <v>14472.7</v>
      </c>
      <c r="D19" s="4">
        <v>26500</v>
      </c>
      <c r="E19" s="4">
        <v>21043.5</v>
      </c>
      <c r="F19" s="22">
        <v>17893.5</v>
      </c>
      <c r="G19" s="22">
        <f>(E22/C19)*100</f>
        <v>140.5660312173955</v>
      </c>
    </row>
    <row r="20" spans="1:7" ht="12.75" customHeight="1">
      <c r="A20" s="20" t="s">
        <v>27</v>
      </c>
      <c r="B20" s="21">
        <v>16</v>
      </c>
      <c r="C20" s="22">
        <v>76911.100000000006</v>
      </c>
      <c r="D20" s="22">
        <v>94026.6</v>
      </c>
      <c r="E20" s="22">
        <v>67538.7</v>
      </c>
      <c r="F20" s="22">
        <f>(E20/D20)*100</f>
        <v>71.829354671975793</v>
      </c>
      <c r="G20" s="22">
        <f t="shared" si="0"/>
        <v>87.813982637096586</v>
      </c>
    </row>
    <row r="21" spans="1:7" ht="12.75" customHeight="1">
      <c r="A21" s="20" t="s">
        <v>28</v>
      </c>
      <c r="B21" s="21">
        <v>17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12.75" customHeight="1">
      <c r="A22" s="20" t="s">
        <v>29</v>
      </c>
      <c r="B22" s="21">
        <v>18</v>
      </c>
      <c r="C22" s="22">
        <v>7171.1</v>
      </c>
      <c r="D22" s="22">
        <v>22853</v>
      </c>
      <c r="E22" s="22">
        <v>20343.7</v>
      </c>
      <c r="F22" s="22">
        <v>0</v>
      </c>
      <c r="G22" s="22">
        <v>0</v>
      </c>
    </row>
    <row r="23" spans="1:7" ht="12.75" customHeight="1">
      <c r="A23" s="20" t="s">
        <v>30</v>
      </c>
      <c r="B23" s="21">
        <v>19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ht="12.75" customHeight="1">
      <c r="A24" s="17" t="s">
        <v>31</v>
      </c>
      <c r="B24" s="15">
        <v>20</v>
      </c>
      <c r="C24" s="16">
        <v>9183.9</v>
      </c>
      <c r="D24" s="16">
        <v>63435</v>
      </c>
      <c r="E24" s="16">
        <v>45612.6</v>
      </c>
      <c r="F24" s="22">
        <f>(E24/D24)*100</f>
        <v>71.904469141641044</v>
      </c>
      <c r="G24" s="22">
        <v>0</v>
      </c>
    </row>
    <row r="25" spans="1:7" ht="15" customHeight="1">
      <c r="A25" s="18" t="s">
        <v>32</v>
      </c>
      <c r="B25" s="12">
        <v>19</v>
      </c>
      <c r="C25" s="13">
        <v>432897.5</v>
      </c>
      <c r="D25" s="13">
        <f>SUM(D26:D27)</f>
        <v>203518.8</v>
      </c>
      <c r="E25" s="13">
        <f>SUM(E26:E27)</f>
        <v>285627.09999999998</v>
      </c>
      <c r="F25" s="13">
        <f>(E25/D25)*100</f>
        <v>140.34433182585587</v>
      </c>
      <c r="G25" s="13">
        <f>(E25/C25)*100</f>
        <v>65.980307116580704</v>
      </c>
    </row>
    <row r="26" spans="1:7" ht="21.75" customHeight="1">
      <c r="A26" s="20" t="s">
        <v>33</v>
      </c>
      <c r="B26" s="21">
        <v>22</v>
      </c>
      <c r="C26" s="22">
        <v>305348.2</v>
      </c>
      <c r="D26" s="22">
        <v>92513.8</v>
      </c>
      <c r="E26" s="22">
        <v>164098.20000000001</v>
      </c>
      <c r="F26" s="16">
        <v>0</v>
      </c>
      <c r="G26" s="22">
        <v>0</v>
      </c>
    </row>
    <row r="27" spans="1:7" ht="15" customHeight="1">
      <c r="A27" s="17" t="s">
        <v>34</v>
      </c>
      <c r="B27" s="15">
        <v>23</v>
      </c>
      <c r="C27" s="22">
        <v>127549.3</v>
      </c>
      <c r="D27" s="16">
        <v>111005</v>
      </c>
      <c r="E27" s="22">
        <v>121528.9</v>
      </c>
      <c r="F27" s="22">
        <f>(E27/D27)*100</f>
        <v>109.48056393856132</v>
      </c>
      <c r="G27" s="22">
        <f>(E27/C27)*100</f>
        <v>95.279942735867621</v>
      </c>
    </row>
    <row r="28" spans="1:7" s="35" customFormat="1" ht="15" customHeight="1">
      <c r="A28" s="17" t="s">
        <v>35</v>
      </c>
      <c r="B28" s="15">
        <v>24</v>
      </c>
      <c r="C28" s="16">
        <v>271276.2</v>
      </c>
      <c r="D28" s="16">
        <v>0</v>
      </c>
      <c r="E28" s="16">
        <v>0</v>
      </c>
      <c r="F28" s="22">
        <v>0</v>
      </c>
      <c r="G28" s="22">
        <f>(E28/C28)*100</f>
        <v>0</v>
      </c>
    </row>
    <row r="29" spans="1:7" ht="12" customHeight="1">
      <c r="A29" s="18" t="s">
        <v>36</v>
      </c>
      <c r="B29" s="12">
        <v>26</v>
      </c>
      <c r="C29" s="13">
        <v>23812550</v>
      </c>
      <c r="D29" s="13">
        <f>SUM(D30:D32)</f>
        <v>22032143.600000001</v>
      </c>
      <c r="E29" s="13">
        <f>SUM(E30:E32)</f>
        <v>21551861.199999999</v>
      </c>
      <c r="F29" s="13">
        <f t="shared" ref="F29:F36" si="1">(E29/D29)*100</f>
        <v>97.820083198804113</v>
      </c>
      <c r="G29" s="13">
        <f t="shared" ref="G29:G36" si="2">(E29/C29)*100</f>
        <v>90.506313687530309</v>
      </c>
    </row>
    <row r="30" spans="1:7" ht="22.5" customHeight="1">
      <c r="A30" s="20" t="s">
        <v>37</v>
      </c>
      <c r="B30" s="21">
        <v>28</v>
      </c>
      <c r="C30" s="22">
        <v>6021240.2000000002</v>
      </c>
      <c r="D30" s="22">
        <v>5465953.2999999998</v>
      </c>
      <c r="E30" s="22">
        <v>5396392</v>
      </c>
      <c r="F30" s="22">
        <f t="shared" si="1"/>
        <v>98.727371124813672</v>
      </c>
      <c r="G30" s="22">
        <f t="shared" si="2"/>
        <v>89.622599676392241</v>
      </c>
    </row>
    <row r="31" spans="1:7" ht="22.5" customHeight="1">
      <c r="A31" s="20" t="s">
        <v>38</v>
      </c>
      <c r="B31" s="21"/>
      <c r="C31" s="22">
        <v>13142953.800000001</v>
      </c>
      <c r="D31" s="22">
        <v>13636422.800000001</v>
      </c>
      <c r="E31" s="22">
        <v>13624318.300000001</v>
      </c>
      <c r="F31" s="22">
        <v>0</v>
      </c>
      <c r="G31" s="22">
        <v>0</v>
      </c>
    </row>
    <row r="32" spans="1:7" ht="28.5" customHeight="1">
      <c r="A32" s="20" t="s">
        <v>39</v>
      </c>
      <c r="B32" s="21"/>
      <c r="C32" s="22">
        <v>4648356.9000000004</v>
      </c>
      <c r="D32" s="22">
        <v>2929767.5</v>
      </c>
      <c r="E32" s="23">
        <v>2531150.9</v>
      </c>
      <c r="F32" s="22">
        <v>0</v>
      </c>
      <c r="G32" s="22">
        <v>0</v>
      </c>
    </row>
    <row r="33" spans="1:8" ht="21.75" customHeight="1">
      <c r="A33" s="20" t="s">
        <v>40</v>
      </c>
      <c r="B33" s="21"/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8" ht="24.75" customHeight="1">
      <c r="A34" s="18" t="s">
        <v>41</v>
      </c>
      <c r="B34" s="12">
        <v>29</v>
      </c>
      <c r="C34" s="13">
        <v>2696482.5</v>
      </c>
      <c r="D34" s="13">
        <f>D5-D29</f>
        <v>2271329.1999999993</v>
      </c>
      <c r="E34" s="13">
        <f>E5-E29</f>
        <v>2605931.5</v>
      </c>
      <c r="F34" s="13">
        <f t="shared" si="1"/>
        <v>114.73156335065833</v>
      </c>
      <c r="G34" s="13">
        <f t="shared" si="2"/>
        <v>96.64188438085543</v>
      </c>
    </row>
    <row r="35" spans="1:8" ht="20.25" customHeight="1">
      <c r="A35" s="20" t="s">
        <v>42</v>
      </c>
      <c r="B35" s="21">
        <v>30</v>
      </c>
      <c r="C35" s="16">
        <v>1002579.9</v>
      </c>
      <c r="D35" s="24">
        <v>1073516</v>
      </c>
      <c r="E35" s="24">
        <v>1473429.9</v>
      </c>
      <c r="F35" s="22">
        <f t="shared" si="1"/>
        <v>137.25271910246332</v>
      </c>
      <c r="G35" s="22">
        <f t="shared" si="2"/>
        <v>146.96383799435836</v>
      </c>
      <c r="H35" s="36"/>
    </row>
    <row r="36" spans="1:8" ht="18.75" customHeight="1">
      <c r="A36" s="25" t="s">
        <v>43</v>
      </c>
      <c r="B36" s="26">
        <v>31</v>
      </c>
      <c r="C36" s="27">
        <v>3699062.4</v>
      </c>
      <c r="D36" s="27">
        <f>D34+D35</f>
        <v>3344845.1999999993</v>
      </c>
      <c r="E36" s="27">
        <f>E34+E35</f>
        <v>4079361.4</v>
      </c>
      <c r="F36" s="27">
        <f t="shared" si="1"/>
        <v>121.95964704136387</v>
      </c>
      <c r="G36" s="27">
        <f t="shared" si="2"/>
        <v>110.28095660132686</v>
      </c>
    </row>
    <row r="37" spans="1:8" ht="30.75" customHeight="1">
      <c r="A37" s="1" t="s">
        <v>44</v>
      </c>
      <c r="B37" s="1"/>
      <c r="C37" s="1"/>
      <c r="D37" s="1"/>
      <c r="E37" s="1"/>
      <c r="F37" s="1"/>
      <c r="G37" s="1"/>
    </row>
    <row r="38" spans="1:8">
      <c r="A38" s="37"/>
      <c r="B38" s="37"/>
      <c r="C38" s="37"/>
      <c r="E38" s="37"/>
      <c r="F38" s="37"/>
      <c r="G38" s="37"/>
    </row>
    <row r="39" spans="1:8" ht="23.25" customHeight="1">
      <c r="D39" s="39"/>
      <c r="E39" s="39"/>
    </row>
    <row r="40" spans="1:8" ht="10.5" customHeight="1">
      <c r="D40" s="39"/>
      <c r="E40" s="39"/>
    </row>
    <row r="41" spans="1:8" ht="38.25" customHeight="1">
      <c r="C41" s="39"/>
    </row>
    <row r="42" spans="1:8" ht="30" customHeight="1"/>
  </sheetData>
  <mergeCells count="1"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10" sqref="H10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495" t="s">
        <v>213</v>
      </c>
      <c r="B1" s="495"/>
      <c r="C1" s="495"/>
      <c r="D1" s="495"/>
      <c r="E1" s="495"/>
      <c r="F1" s="495"/>
      <c r="G1" s="495"/>
    </row>
    <row r="2" spans="1:7">
      <c r="A2" s="40"/>
      <c r="B2" s="166"/>
      <c r="C2" s="167"/>
      <c r="D2" s="167"/>
      <c r="E2" s="167"/>
      <c r="F2" s="168"/>
      <c r="G2" s="168"/>
    </row>
    <row r="3" spans="1:7">
      <c r="A3" s="40" t="s">
        <v>214</v>
      </c>
      <c r="B3" s="166"/>
      <c r="C3" s="167"/>
      <c r="D3" s="167"/>
      <c r="E3" s="167"/>
      <c r="F3" s="168"/>
      <c r="G3" s="168" t="s">
        <v>215</v>
      </c>
    </row>
    <row r="4" spans="1:7">
      <c r="A4" s="414" t="s">
        <v>48</v>
      </c>
      <c r="B4" s="497" t="s">
        <v>216</v>
      </c>
      <c r="C4" s="498"/>
      <c r="D4" s="499"/>
      <c r="E4" s="500" t="s">
        <v>217</v>
      </c>
      <c r="F4" s="501"/>
      <c r="G4" s="502"/>
    </row>
    <row r="5" spans="1:7">
      <c r="A5" s="496"/>
      <c r="B5" s="169" t="s">
        <v>9</v>
      </c>
      <c r="C5" s="170" t="s">
        <v>10</v>
      </c>
      <c r="D5" s="171" t="s">
        <v>11</v>
      </c>
      <c r="E5" s="169" t="s">
        <v>218</v>
      </c>
      <c r="F5" s="170" t="s">
        <v>219</v>
      </c>
      <c r="G5" s="170" t="s">
        <v>11</v>
      </c>
    </row>
    <row r="6" spans="1:7">
      <c r="A6" s="172" t="s">
        <v>51</v>
      </c>
      <c r="B6" s="173">
        <v>135678.5</v>
      </c>
      <c r="C6" s="173">
        <v>122421.6</v>
      </c>
      <c r="D6" s="173">
        <f>(C6/B6)*100</f>
        <v>90.229181484170311</v>
      </c>
      <c r="E6" s="173">
        <v>529902.6</v>
      </c>
      <c r="F6" s="173">
        <v>529902.6</v>
      </c>
      <c r="G6" s="173">
        <f>(F6/E6)*100</f>
        <v>100</v>
      </c>
    </row>
    <row r="7" spans="1:7">
      <c r="A7" s="43" t="s">
        <v>220</v>
      </c>
      <c r="B7" s="174">
        <v>141436</v>
      </c>
      <c r="C7" s="174">
        <v>128628.9</v>
      </c>
      <c r="D7" s="174">
        <f t="shared" ref="D7:D20" si="0">(C7/B7)*100</f>
        <v>90.944950366243376</v>
      </c>
      <c r="E7" s="174">
        <v>579478</v>
      </c>
      <c r="F7" s="174">
        <v>579478</v>
      </c>
      <c r="G7" s="174">
        <f>(F7/E7)*100</f>
        <v>100</v>
      </c>
    </row>
    <row r="8" spans="1:7">
      <c r="A8" s="43" t="s">
        <v>53</v>
      </c>
      <c r="B8" s="174">
        <v>198369.4</v>
      </c>
      <c r="C8" s="174">
        <v>157403.6</v>
      </c>
      <c r="D8" s="174">
        <f t="shared" si="0"/>
        <v>79.348730197298579</v>
      </c>
      <c r="E8" s="174">
        <v>456184.9</v>
      </c>
      <c r="F8" s="174">
        <v>456184.9</v>
      </c>
      <c r="G8" s="174">
        <f t="shared" ref="G8:G21" si="1">(F8/E8)*100</f>
        <v>100</v>
      </c>
    </row>
    <row r="9" spans="1:7">
      <c r="A9" s="43" t="s">
        <v>54</v>
      </c>
      <c r="B9" s="174">
        <v>108324.4</v>
      </c>
      <c r="C9" s="174">
        <v>100736.7</v>
      </c>
      <c r="D9" s="174">
        <f>(C9/B9)*100</f>
        <v>92.995391619985895</v>
      </c>
      <c r="E9" s="174">
        <v>271431.59999999998</v>
      </c>
      <c r="F9" s="174">
        <v>271431.59999999998</v>
      </c>
      <c r="G9" s="174">
        <f t="shared" si="1"/>
        <v>100</v>
      </c>
    </row>
    <row r="10" spans="1:7">
      <c r="A10" s="43" t="s">
        <v>55</v>
      </c>
      <c r="B10" s="174">
        <v>146726.1</v>
      </c>
      <c r="C10" s="174">
        <v>114783.2</v>
      </c>
      <c r="D10" s="174">
        <f t="shared" si="0"/>
        <v>78.229571971176227</v>
      </c>
      <c r="E10" s="174">
        <v>292741.09999999998</v>
      </c>
      <c r="F10" s="174">
        <v>292741.09999999998</v>
      </c>
      <c r="G10" s="174">
        <f t="shared" si="1"/>
        <v>100</v>
      </c>
    </row>
    <row r="11" spans="1:7">
      <c r="A11" s="43" t="s">
        <v>56</v>
      </c>
      <c r="B11" s="174">
        <v>154468.9</v>
      </c>
      <c r="C11" s="174">
        <v>138470.70000000001</v>
      </c>
      <c r="D11" s="174">
        <f t="shared" si="0"/>
        <v>89.643093205169464</v>
      </c>
      <c r="E11" s="174">
        <v>351661.1</v>
      </c>
      <c r="F11" s="174">
        <v>351661.1</v>
      </c>
      <c r="G11" s="174">
        <f t="shared" si="1"/>
        <v>100</v>
      </c>
    </row>
    <row r="12" spans="1:7">
      <c r="A12" s="43" t="s">
        <v>57</v>
      </c>
      <c r="B12" s="174">
        <v>216138.2</v>
      </c>
      <c r="C12" s="174">
        <v>269299</v>
      </c>
      <c r="D12" s="174">
        <f t="shared" si="0"/>
        <v>124.59574475960287</v>
      </c>
      <c r="E12" s="174">
        <v>534315.9</v>
      </c>
      <c r="F12" s="174">
        <v>534315.9</v>
      </c>
      <c r="G12" s="174">
        <f>(F12/E12)*100</f>
        <v>100</v>
      </c>
    </row>
    <row r="13" spans="1:7">
      <c r="A13" s="43" t="s">
        <v>58</v>
      </c>
      <c r="B13" s="174">
        <v>171819.7</v>
      </c>
      <c r="C13" s="174">
        <v>154068.29999999999</v>
      </c>
      <c r="D13" s="174">
        <f t="shared" si="0"/>
        <v>89.668588642629445</v>
      </c>
      <c r="E13" s="174">
        <v>580077.4</v>
      </c>
      <c r="F13" s="174">
        <v>580077.4</v>
      </c>
      <c r="G13" s="174">
        <f t="shared" si="1"/>
        <v>100</v>
      </c>
    </row>
    <row r="14" spans="1:7">
      <c r="A14" s="43" t="s">
        <v>59</v>
      </c>
      <c r="B14" s="174">
        <v>202407.3</v>
      </c>
      <c r="C14" s="174">
        <v>174351.8</v>
      </c>
      <c r="D14" s="174">
        <f t="shared" si="0"/>
        <v>86.139086880759734</v>
      </c>
      <c r="E14" s="174">
        <v>530976.30000000005</v>
      </c>
      <c r="F14" s="174">
        <v>530976.30000000005</v>
      </c>
      <c r="G14" s="174">
        <f t="shared" si="1"/>
        <v>100</v>
      </c>
    </row>
    <row r="15" spans="1:7">
      <c r="A15" s="43" t="s">
        <v>60</v>
      </c>
      <c r="B15" s="174">
        <v>151087.6</v>
      </c>
      <c r="C15" s="174">
        <v>145060.20000000001</v>
      </c>
      <c r="D15" s="174">
        <f t="shared" si="0"/>
        <v>96.010658717194531</v>
      </c>
      <c r="E15" s="174">
        <v>476931.7</v>
      </c>
      <c r="F15" s="174">
        <v>476931.7</v>
      </c>
      <c r="G15" s="174">
        <f t="shared" si="1"/>
        <v>100</v>
      </c>
    </row>
    <row r="16" spans="1:7">
      <c r="A16" s="43" t="s">
        <v>61</v>
      </c>
      <c r="B16" s="174">
        <v>193088.1</v>
      </c>
      <c r="C16" s="174">
        <v>169577.1</v>
      </c>
      <c r="D16" s="174">
        <f t="shared" si="0"/>
        <v>87.823692915306538</v>
      </c>
      <c r="E16" s="174">
        <v>650293</v>
      </c>
      <c r="F16" s="174">
        <v>650293</v>
      </c>
      <c r="G16" s="174">
        <f t="shared" si="1"/>
        <v>100</v>
      </c>
    </row>
    <row r="17" spans="1:7">
      <c r="A17" s="43" t="s">
        <v>62</v>
      </c>
      <c r="B17" s="174">
        <v>148597.1</v>
      </c>
      <c r="C17" s="174">
        <v>133141.29999999999</v>
      </c>
      <c r="D17" s="174">
        <f t="shared" si="0"/>
        <v>89.598854890169449</v>
      </c>
      <c r="E17" s="174">
        <v>485090.8</v>
      </c>
      <c r="F17" s="174">
        <v>485090.8</v>
      </c>
      <c r="G17" s="174">
        <f t="shared" si="1"/>
        <v>100</v>
      </c>
    </row>
    <row r="18" spans="1:7">
      <c r="A18" s="43" t="s">
        <v>63</v>
      </c>
      <c r="B18" s="174">
        <v>396200.8</v>
      </c>
      <c r="C18" s="174">
        <v>372149.9</v>
      </c>
      <c r="D18" s="174">
        <f t="shared" si="0"/>
        <v>93.929618516671354</v>
      </c>
      <c r="E18" s="174">
        <v>1611896.1</v>
      </c>
      <c r="F18" s="174">
        <v>1611896.1</v>
      </c>
      <c r="G18" s="174">
        <f t="shared" si="1"/>
        <v>100</v>
      </c>
    </row>
    <row r="19" spans="1:7">
      <c r="A19" s="43" t="s">
        <v>65</v>
      </c>
      <c r="B19" s="174">
        <v>181150</v>
      </c>
      <c r="C19" s="174">
        <v>167379.5</v>
      </c>
      <c r="D19" s="174">
        <f t="shared" si="0"/>
        <v>92.398288711012981</v>
      </c>
      <c r="E19" s="174">
        <v>706125.7</v>
      </c>
      <c r="F19" s="174">
        <v>706125.7</v>
      </c>
      <c r="G19" s="174">
        <f t="shared" si="1"/>
        <v>100</v>
      </c>
    </row>
    <row r="20" spans="1:7">
      <c r="A20" s="43" t="s">
        <v>64</v>
      </c>
      <c r="B20" s="174">
        <v>3675536.6</v>
      </c>
      <c r="C20" s="174">
        <v>3433668.5</v>
      </c>
      <c r="D20" s="174">
        <f t="shared" si="0"/>
        <v>93.419515942243649</v>
      </c>
      <c r="E20" s="174">
        <v>4893652.3</v>
      </c>
      <c r="F20" s="174">
        <v>4893652.3</v>
      </c>
      <c r="G20" s="174">
        <f t="shared" si="1"/>
        <v>100</v>
      </c>
    </row>
    <row r="21" spans="1:7">
      <c r="A21" s="175" t="s">
        <v>67</v>
      </c>
      <c r="B21" s="176">
        <f>SUM(B6:B20)</f>
        <v>6221028.7000000002</v>
      </c>
      <c r="C21" s="176">
        <f>SUM(C6:C20)</f>
        <v>5781140.3000000007</v>
      </c>
      <c r="D21" s="176">
        <f>(C21/B21)*100</f>
        <v>92.929008670222018</v>
      </c>
      <c r="E21" s="176">
        <f>SUM(E6:E20)</f>
        <v>12950758.5</v>
      </c>
      <c r="F21" s="176">
        <f>SUM(F6:F20)</f>
        <v>12950758.5</v>
      </c>
      <c r="G21" s="176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2" workbookViewId="0">
      <selection activeCell="H31" sqref="H31"/>
    </sheetView>
  </sheetViews>
  <sheetFormatPr defaultRowHeight="11.25"/>
  <cols>
    <col min="1" max="1" width="1.7109375" style="178" customWidth="1"/>
    <col min="2" max="2" width="1.140625" style="178" customWidth="1"/>
    <col min="3" max="3" width="1" style="178" customWidth="1"/>
    <col min="4" max="4" width="4" style="178" customWidth="1"/>
    <col min="5" max="5" width="26.140625" style="178" customWidth="1"/>
    <col min="6" max="6" width="4.42578125" style="178" customWidth="1"/>
    <col min="7" max="7" width="23" style="178" customWidth="1"/>
    <col min="8" max="10" width="12.7109375" style="179" customWidth="1"/>
    <col min="11" max="16" width="9.140625" style="178"/>
    <col min="17" max="17" width="16.140625" style="178" customWidth="1"/>
    <col min="18" max="19" width="9.85546875" style="179" customWidth="1"/>
    <col min="20" max="256" width="9.140625" style="178"/>
    <col min="257" max="257" width="1.7109375" style="178" customWidth="1"/>
    <col min="258" max="258" width="1.140625" style="178" customWidth="1"/>
    <col min="259" max="259" width="1" style="178" customWidth="1"/>
    <col min="260" max="260" width="4" style="178" customWidth="1"/>
    <col min="261" max="261" width="26.140625" style="178" customWidth="1"/>
    <col min="262" max="262" width="4.42578125" style="178" customWidth="1"/>
    <col min="263" max="263" width="23" style="178" customWidth="1"/>
    <col min="264" max="266" width="12.7109375" style="178" customWidth="1"/>
    <col min="267" max="272" width="9.140625" style="178"/>
    <col min="273" max="273" width="16.140625" style="178" customWidth="1"/>
    <col min="274" max="275" width="9.85546875" style="178" customWidth="1"/>
    <col min="276" max="512" width="9.140625" style="178"/>
    <col min="513" max="513" width="1.7109375" style="178" customWidth="1"/>
    <col min="514" max="514" width="1.140625" style="178" customWidth="1"/>
    <col min="515" max="515" width="1" style="178" customWidth="1"/>
    <col min="516" max="516" width="4" style="178" customWidth="1"/>
    <col min="517" max="517" width="26.140625" style="178" customWidth="1"/>
    <col min="518" max="518" width="4.42578125" style="178" customWidth="1"/>
    <col min="519" max="519" width="23" style="178" customWidth="1"/>
    <col min="520" max="522" width="12.7109375" style="178" customWidth="1"/>
    <col min="523" max="528" width="9.140625" style="178"/>
    <col min="529" max="529" width="16.140625" style="178" customWidth="1"/>
    <col min="530" max="531" width="9.85546875" style="178" customWidth="1"/>
    <col min="532" max="768" width="9.140625" style="178"/>
    <col min="769" max="769" width="1.7109375" style="178" customWidth="1"/>
    <col min="770" max="770" width="1.140625" style="178" customWidth="1"/>
    <col min="771" max="771" width="1" style="178" customWidth="1"/>
    <col min="772" max="772" width="4" style="178" customWidth="1"/>
    <col min="773" max="773" width="26.140625" style="178" customWidth="1"/>
    <col min="774" max="774" width="4.42578125" style="178" customWidth="1"/>
    <col min="775" max="775" width="23" style="178" customWidth="1"/>
    <col min="776" max="778" width="12.7109375" style="178" customWidth="1"/>
    <col min="779" max="784" width="9.140625" style="178"/>
    <col min="785" max="785" width="16.140625" style="178" customWidth="1"/>
    <col min="786" max="787" width="9.85546875" style="178" customWidth="1"/>
    <col min="788" max="1024" width="9.140625" style="178"/>
    <col min="1025" max="1025" width="1.7109375" style="178" customWidth="1"/>
    <col min="1026" max="1026" width="1.140625" style="178" customWidth="1"/>
    <col min="1027" max="1027" width="1" style="178" customWidth="1"/>
    <col min="1028" max="1028" width="4" style="178" customWidth="1"/>
    <col min="1029" max="1029" width="26.140625" style="178" customWidth="1"/>
    <col min="1030" max="1030" width="4.42578125" style="178" customWidth="1"/>
    <col min="1031" max="1031" width="23" style="178" customWidth="1"/>
    <col min="1032" max="1034" width="12.7109375" style="178" customWidth="1"/>
    <col min="1035" max="1040" width="9.140625" style="178"/>
    <col min="1041" max="1041" width="16.140625" style="178" customWidth="1"/>
    <col min="1042" max="1043" width="9.85546875" style="178" customWidth="1"/>
    <col min="1044" max="1280" width="9.140625" style="178"/>
    <col min="1281" max="1281" width="1.7109375" style="178" customWidth="1"/>
    <col min="1282" max="1282" width="1.140625" style="178" customWidth="1"/>
    <col min="1283" max="1283" width="1" style="178" customWidth="1"/>
    <col min="1284" max="1284" width="4" style="178" customWidth="1"/>
    <col min="1285" max="1285" width="26.140625" style="178" customWidth="1"/>
    <col min="1286" max="1286" width="4.42578125" style="178" customWidth="1"/>
    <col min="1287" max="1287" width="23" style="178" customWidth="1"/>
    <col min="1288" max="1290" width="12.7109375" style="178" customWidth="1"/>
    <col min="1291" max="1296" width="9.140625" style="178"/>
    <col min="1297" max="1297" width="16.140625" style="178" customWidth="1"/>
    <col min="1298" max="1299" width="9.85546875" style="178" customWidth="1"/>
    <col min="1300" max="1536" width="9.140625" style="178"/>
    <col min="1537" max="1537" width="1.7109375" style="178" customWidth="1"/>
    <col min="1538" max="1538" width="1.140625" style="178" customWidth="1"/>
    <col min="1539" max="1539" width="1" style="178" customWidth="1"/>
    <col min="1540" max="1540" width="4" style="178" customWidth="1"/>
    <col min="1541" max="1541" width="26.140625" style="178" customWidth="1"/>
    <col min="1542" max="1542" width="4.42578125" style="178" customWidth="1"/>
    <col min="1543" max="1543" width="23" style="178" customWidth="1"/>
    <col min="1544" max="1546" width="12.7109375" style="178" customWidth="1"/>
    <col min="1547" max="1552" width="9.140625" style="178"/>
    <col min="1553" max="1553" width="16.140625" style="178" customWidth="1"/>
    <col min="1554" max="1555" width="9.85546875" style="178" customWidth="1"/>
    <col min="1556" max="1792" width="9.140625" style="178"/>
    <col min="1793" max="1793" width="1.7109375" style="178" customWidth="1"/>
    <col min="1794" max="1794" width="1.140625" style="178" customWidth="1"/>
    <col min="1795" max="1795" width="1" style="178" customWidth="1"/>
    <col min="1796" max="1796" width="4" style="178" customWidth="1"/>
    <col min="1797" max="1797" width="26.140625" style="178" customWidth="1"/>
    <col min="1798" max="1798" width="4.42578125" style="178" customWidth="1"/>
    <col min="1799" max="1799" width="23" style="178" customWidth="1"/>
    <col min="1800" max="1802" width="12.7109375" style="178" customWidth="1"/>
    <col min="1803" max="1808" width="9.140625" style="178"/>
    <col min="1809" max="1809" width="16.140625" style="178" customWidth="1"/>
    <col min="1810" max="1811" width="9.85546875" style="178" customWidth="1"/>
    <col min="1812" max="2048" width="9.140625" style="178"/>
    <col min="2049" max="2049" width="1.7109375" style="178" customWidth="1"/>
    <col min="2050" max="2050" width="1.140625" style="178" customWidth="1"/>
    <col min="2051" max="2051" width="1" style="178" customWidth="1"/>
    <col min="2052" max="2052" width="4" style="178" customWidth="1"/>
    <col min="2053" max="2053" width="26.140625" style="178" customWidth="1"/>
    <col min="2054" max="2054" width="4.42578125" style="178" customWidth="1"/>
    <col min="2055" max="2055" width="23" style="178" customWidth="1"/>
    <col min="2056" max="2058" width="12.7109375" style="178" customWidth="1"/>
    <col min="2059" max="2064" width="9.140625" style="178"/>
    <col min="2065" max="2065" width="16.140625" style="178" customWidth="1"/>
    <col min="2066" max="2067" width="9.85546875" style="178" customWidth="1"/>
    <col min="2068" max="2304" width="9.140625" style="178"/>
    <col min="2305" max="2305" width="1.7109375" style="178" customWidth="1"/>
    <col min="2306" max="2306" width="1.140625" style="178" customWidth="1"/>
    <col min="2307" max="2307" width="1" style="178" customWidth="1"/>
    <col min="2308" max="2308" width="4" style="178" customWidth="1"/>
    <col min="2309" max="2309" width="26.140625" style="178" customWidth="1"/>
    <col min="2310" max="2310" width="4.42578125" style="178" customWidth="1"/>
    <col min="2311" max="2311" width="23" style="178" customWidth="1"/>
    <col min="2312" max="2314" width="12.7109375" style="178" customWidth="1"/>
    <col min="2315" max="2320" width="9.140625" style="178"/>
    <col min="2321" max="2321" width="16.140625" style="178" customWidth="1"/>
    <col min="2322" max="2323" width="9.85546875" style="178" customWidth="1"/>
    <col min="2324" max="2560" width="9.140625" style="178"/>
    <col min="2561" max="2561" width="1.7109375" style="178" customWidth="1"/>
    <col min="2562" max="2562" width="1.140625" style="178" customWidth="1"/>
    <col min="2563" max="2563" width="1" style="178" customWidth="1"/>
    <col min="2564" max="2564" width="4" style="178" customWidth="1"/>
    <col min="2565" max="2565" width="26.140625" style="178" customWidth="1"/>
    <col min="2566" max="2566" width="4.42578125" style="178" customWidth="1"/>
    <col min="2567" max="2567" width="23" style="178" customWidth="1"/>
    <col min="2568" max="2570" width="12.7109375" style="178" customWidth="1"/>
    <col min="2571" max="2576" width="9.140625" style="178"/>
    <col min="2577" max="2577" width="16.140625" style="178" customWidth="1"/>
    <col min="2578" max="2579" width="9.85546875" style="178" customWidth="1"/>
    <col min="2580" max="2816" width="9.140625" style="178"/>
    <col min="2817" max="2817" width="1.7109375" style="178" customWidth="1"/>
    <col min="2818" max="2818" width="1.140625" style="178" customWidth="1"/>
    <col min="2819" max="2819" width="1" style="178" customWidth="1"/>
    <col min="2820" max="2820" width="4" style="178" customWidth="1"/>
    <col min="2821" max="2821" width="26.140625" style="178" customWidth="1"/>
    <col min="2822" max="2822" width="4.42578125" style="178" customWidth="1"/>
    <col min="2823" max="2823" width="23" style="178" customWidth="1"/>
    <col min="2824" max="2826" width="12.7109375" style="178" customWidth="1"/>
    <col min="2827" max="2832" width="9.140625" style="178"/>
    <col min="2833" max="2833" width="16.140625" style="178" customWidth="1"/>
    <col min="2834" max="2835" width="9.85546875" style="178" customWidth="1"/>
    <col min="2836" max="3072" width="9.140625" style="178"/>
    <col min="3073" max="3073" width="1.7109375" style="178" customWidth="1"/>
    <col min="3074" max="3074" width="1.140625" style="178" customWidth="1"/>
    <col min="3075" max="3075" width="1" style="178" customWidth="1"/>
    <col min="3076" max="3076" width="4" style="178" customWidth="1"/>
    <col min="3077" max="3077" width="26.140625" style="178" customWidth="1"/>
    <col min="3078" max="3078" width="4.42578125" style="178" customWidth="1"/>
    <col min="3079" max="3079" width="23" style="178" customWidth="1"/>
    <col min="3080" max="3082" width="12.7109375" style="178" customWidth="1"/>
    <col min="3083" max="3088" width="9.140625" style="178"/>
    <col min="3089" max="3089" width="16.140625" style="178" customWidth="1"/>
    <col min="3090" max="3091" width="9.85546875" style="178" customWidth="1"/>
    <col min="3092" max="3328" width="9.140625" style="178"/>
    <col min="3329" max="3329" width="1.7109375" style="178" customWidth="1"/>
    <col min="3330" max="3330" width="1.140625" style="178" customWidth="1"/>
    <col min="3331" max="3331" width="1" style="178" customWidth="1"/>
    <col min="3332" max="3332" width="4" style="178" customWidth="1"/>
    <col min="3333" max="3333" width="26.140625" style="178" customWidth="1"/>
    <col min="3334" max="3334" width="4.42578125" style="178" customWidth="1"/>
    <col min="3335" max="3335" width="23" style="178" customWidth="1"/>
    <col min="3336" max="3338" width="12.7109375" style="178" customWidth="1"/>
    <col min="3339" max="3344" width="9.140625" style="178"/>
    <col min="3345" max="3345" width="16.140625" style="178" customWidth="1"/>
    <col min="3346" max="3347" width="9.85546875" style="178" customWidth="1"/>
    <col min="3348" max="3584" width="9.140625" style="178"/>
    <col min="3585" max="3585" width="1.7109375" style="178" customWidth="1"/>
    <col min="3586" max="3586" width="1.140625" style="178" customWidth="1"/>
    <col min="3587" max="3587" width="1" style="178" customWidth="1"/>
    <col min="3588" max="3588" width="4" style="178" customWidth="1"/>
    <col min="3589" max="3589" width="26.140625" style="178" customWidth="1"/>
    <col min="3590" max="3590" width="4.42578125" style="178" customWidth="1"/>
    <col min="3591" max="3591" width="23" style="178" customWidth="1"/>
    <col min="3592" max="3594" width="12.7109375" style="178" customWidth="1"/>
    <col min="3595" max="3600" width="9.140625" style="178"/>
    <col min="3601" max="3601" width="16.140625" style="178" customWidth="1"/>
    <col min="3602" max="3603" width="9.85546875" style="178" customWidth="1"/>
    <col min="3604" max="3840" width="9.140625" style="178"/>
    <col min="3841" max="3841" width="1.7109375" style="178" customWidth="1"/>
    <col min="3842" max="3842" width="1.140625" style="178" customWidth="1"/>
    <col min="3843" max="3843" width="1" style="178" customWidth="1"/>
    <col min="3844" max="3844" width="4" style="178" customWidth="1"/>
    <col min="3845" max="3845" width="26.140625" style="178" customWidth="1"/>
    <col min="3846" max="3846" width="4.42578125" style="178" customWidth="1"/>
    <col min="3847" max="3847" width="23" style="178" customWidth="1"/>
    <col min="3848" max="3850" width="12.7109375" style="178" customWidth="1"/>
    <col min="3851" max="3856" width="9.140625" style="178"/>
    <col min="3857" max="3857" width="16.140625" style="178" customWidth="1"/>
    <col min="3858" max="3859" width="9.85546875" style="178" customWidth="1"/>
    <col min="3860" max="4096" width="9.140625" style="178"/>
    <col min="4097" max="4097" width="1.7109375" style="178" customWidth="1"/>
    <col min="4098" max="4098" width="1.140625" style="178" customWidth="1"/>
    <col min="4099" max="4099" width="1" style="178" customWidth="1"/>
    <col min="4100" max="4100" width="4" style="178" customWidth="1"/>
    <col min="4101" max="4101" width="26.140625" style="178" customWidth="1"/>
    <col min="4102" max="4102" width="4.42578125" style="178" customWidth="1"/>
    <col min="4103" max="4103" width="23" style="178" customWidth="1"/>
    <col min="4104" max="4106" width="12.7109375" style="178" customWidth="1"/>
    <col min="4107" max="4112" width="9.140625" style="178"/>
    <col min="4113" max="4113" width="16.140625" style="178" customWidth="1"/>
    <col min="4114" max="4115" width="9.85546875" style="178" customWidth="1"/>
    <col min="4116" max="4352" width="9.140625" style="178"/>
    <col min="4353" max="4353" width="1.7109375" style="178" customWidth="1"/>
    <col min="4354" max="4354" width="1.140625" style="178" customWidth="1"/>
    <col min="4355" max="4355" width="1" style="178" customWidth="1"/>
    <col min="4356" max="4356" width="4" style="178" customWidth="1"/>
    <col min="4357" max="4357" width="26.140625" style="178" customWidth="1"/>
    <col min="4358" max="4358" width="4.42578125" style="178" customWidth="1"/>
    <col min="4359" max="4359" width="23" style="178" customWidth="1"/>
    <col min="4360" max="4362" width="12.7109375" style="178" customWidth="1"/>
    <col min="4363" max="4368" width="9.140625" style="178"/>
    <col min="4369" max="4369" width="16.140625" style="178" customWidth="1"/>
    <col min="4370" max="4371" width="9.85546875" style="178" customWidth="1"/>
    <col min="4372" max="4608" width="9.140625" style="178"/>
    <col min="4609" max="4609" width="1.7109375" style="178" customWidth="1"/>
    <col min="4610" max="4610" width="1.140625" style="178" customWidth="1"/>
    <col min="4611" max="4611" width="1" style="178" customWidth="1"/>
    <col min="4612" max="4612" width="4" style="178" customWidth="1"/>
    <col min="4613" max="4613" width="26.140625" style="178" customWidth="1"/>
    <col min="4614" max="4614" width="4.42578125" style="178" customWidth="1"/>
    <col min="4615" max="4615" width="23" style="178" customWidth="1"/>
    <col min="4616" max="4618" width="12.7109375" style="178" customWidth="1"/>
    <col min="4619" max="4624" width="9.140625" style="178"/>
    <col min="4625" max="4625" width="16.140625" style="178" customWidth="1"/>
    <col min="4626" max="4627" width="9.85546875" style="178" customWidth="1"/>
    <col min="4628" max="4864" width="9.140625" style="178"/>
    <col min="4865" max="4865" width="1.7109375" style="178" customWidth="1"/>
    <col min="4866" max="4866" width="1.140625" style="178" customWidth="1"/>
    <col min="4867" max="4867" width="1" style="178" customWidth="1"/>
    <col min="4868" max="4868" width="4" style="178" customWidth="1"/>
    <col min="4869" max="4869" width="26.140625" style="178" customWidth="1"/>
    <col min="4870" max="4870" width="4.42578125" style="178" customWidth="1"/>
    <col min="4871" max="4871" width="23" style="178" customWidth="1"/>
    <col min="4872" max="4874" width="12.7109375" style="178" customWidth="1"/>
    <col min="4875" max="4880" width="9.140625" style="178"/>
    <col min="4881" max="4881" width="16.140625" style="178" customWidth="1"/>
    <col min="4882" max="4883" width="9.85546875" style="178" customWidth="1"/>
    <col min="4884" max="5120" width="9.140625" style="178"/>
    <col min="5121" max="5121" width="1.7109375" style="178" customWidth="1"/>
    <col min="5122" max="5122" width="1.140625" style="178" customWidth="1"/>
    <col min="5123" max="5123" width="1" style="178" customWidth="1"/>
    <col min="5124" max="5124" width="4" style="178" customWidth="1"/>
    <col min="5125" max="5125" width="26.140625" style="178" customWidth="1"/>
    <col min="5126" max="5126" width="4.42578125" style="178" customWidth="1"/>
    <col min="5127" max="5127" width="23" style="178" customWidth="1"/>
    <col min="5128" max="5130" width="12.7109375" style="178" customWidth="1"/>
    <col min="5131" max="5136" width="9.140625" style="178"/>
    <col min="5137" max="5137" width="16.140625" style="178" customWidth="1"/>
    <col min="5138" max="5139" width="9.85546875" style="178" customWidth="1"/>
    <col min="5140" max="5376" width="9.140625" style="178"/>
    <col min="5377" max="5377" width="1.7109375" style="178" customWidth="1"/>
    <col min="5378" max="5378" width="1.140625" style="178" customWidth="1"/>
    <col min="5379" max="5379" width="1" style="178" customWidth="1"/>
    <col min="5380" max="5380" width="4" style="178" customWidth="1"/>
    <col min="5381" max="5381" width="26.140625" style="178" customWidth="1"/>
    <col min="5382" max="5382" width="4.42578125" style="178" customWidth="1"/>
    <col min="5383" max="5383" width="23" style="178" customWidth="1"/>
    <col min="5384" max="5386" width="12.7109375" style="178" customWidth="1"/>
    <col min="5387" max="5392" width="9.140625" style="178"/>
    <col min="5393" max="5393" width="16.140625" style="178" customWidth="1"/>
    <col min="5394" max="5395" width="9.85546875" style="178" customWidth="1"/>
    <col min="5396" max="5632" width="9.140625" style="178"/>
    <col min="5633" max="5633" width="1.7109375" style="178" customWidth="1"/>
    <col min="5634" max="5634" width="1.140625" style="178" customWidth="1"/>
    <col min="5635" max="5635" width="1" style="178" customWidth="1"/>
    <col min="5636" max="5636" width="4" style="178" customWidth="1"/>
    <col min="5637" max="5637" width="26.140625" style="178" customWidth="1"/>
    <col min="5638" max="5638" width="4.42578125" style="178" customWidth="1"/>
    <col min="5639" max="5639" width="23" style="178" customWidth="1"/>
    <col min="5640" max="5642" width="12.7109375" style="178" customWidth="1"/>
    <col min="5643" max="5648" width="9.140625" style="178"/>
    <col min="5649" max="5649" width="16.140625" style="178" customWidth="1"/>
    <col min="5650" max="5651" width="9.85546875" style="178" customWidth="1"/>
    <col min="5652" max="5888" width="9.140625" style="178"/>
    <col min="5889" max="5889" width="1.7109375" style="178" customWidth="1"/>
    <col min="5890" max="5890" width="1.140625" style="178" customWidth="1"/>
    <col min="5891" max="5891" width="1" style="178" customWidth="1"/>
    <col min="5892" max="5892" width="4" style="178" customWidth="1"/>
    <col min="5893" max="5893" width="26.140625" style="178" customWidth="1"/>
    <col min="5894" max="5894" width="4.42578125" style="178" customWidth="1"/>
    <col min="5895" max="5895" width="23" style="178" customWidth="1"/>
    <col min="5896" max="5898" width="12.7109375" style="178" customWidth="1"/>
    <col min="5899" max="5904" width="9.140625" style="178"/>
    <col min="5905" max="5905" width="16.140625" style="178" customWidth="1"/>
    <col min="5906" max="5907" width="9.85546875" style="178" customWidth="1"/>
    <col min="5908" max="6144" width="9.140625" style="178"/>
    <col min="6145" max="6145" width="1.7109375" style="178" customWidth="1"/>
    <col min="6146" max="6146" width="1.140625" style="178" customWidth="1"/>
    <col min="6147" max="6147" width="1" style="178" customWidth="1"/>
    <col min="6148" max="6148" width="4" style="178" customWidth="1"/>
    <col min="6149" max="6149" width="26.140625" style="178" customWidth="1"/>
    <col min="6150" max="6150" width="4.42578125" style="178" customWidth="1"/>
    <col min="6151" max="6151" width="23" style="178" customWidth="1"/>
    <col min="6152" max="6154" width="12.7109375" style="178" customWidth="1"/>
    <col min="6155" max="6160" width="9.140625" style="178"/>
    <col min="6161" max="6161" width="16.140625" style="178" customWidth="1"/>
    <col min="6162" max="6163" width="9.85546875" style="178" customWidth="1"/>
    <col min="6164" max="6400" width="9.140625" style="178"/>
    <col min="6401" max="6401" width="1.7109375" style="178" customWidth="1"/>
    <col min="6402" max="6402" width="1.140625" style="178" customWidth="1"/>
    <col min="6403" max="6403" width="1" style="178" customWidth="1"/>
    <col min="6404" max="6404" width="4" style="178" customWidth="1"/>
    <col min="6405" max="6405" width="26.140625" style="178" customWidth="1"/>
    <col min="6406" max="6406" width="4.42578125" style="178" customWidth="1"/>
    <col min="6407" max="6407" width="23" style="178" customWidth="1"/>
    <col min="6408" max="6410" width="12.7109375" style="178" customWidth="1"/>
    <col min="6411" max="6416" width="9.140625" style="178"/>
    <col min="6417" max="6417" width="16.140625" style="178" customWidth="1"/>
    <col min="6418" max="6419" width="9.85546875" style="178" customWidth="1"/>
    <col min="6420" max="6656" width="9.140625" style="178"/>
    <col min="6657" max="6657" width="1.7109375" style="178" customWidth="1"/>
    <col min="6658" max="6658" width="1.140625" style="178" customWidth="1"/>
    <col min="6659" max="6659" width="1" style="178" customWidth="1"/>
    <col min="6660" max="6660" width="4" style="178" customWidth="1"/>
    <col min="6661" max="6661" width="26.140625" style="178" customWidth="1"/>
    <col min="6662" max="6662" width="4.42578125" style="178" customWidth="1"/>
    <col min="6663" max="6663" width="23" style="178" customWidth="1"/>
    <col min="6664" max="6666" width="12.7109375" style="178" customWidth="1"/>
    <col min="6667" max="6672" width="9.140625" style="178"/>
    <col min="6673" max="6673" width="16.140625" style="178" customWidth="1"/>
    <col min="6674" max="6675" width="9.85546875" style="178" customWidth="1"/>
    <col min="6676" max="6912" width="9.140625" style="178"/>
    <col min="6913" max="6913" width="1.7109375" style="178" customWidth="1"/>
    <col min="6914" max="6914" width="1.140625" style="178" customWidth="1"/>
    <col min="6915" max="6915" width="1" style="178" customWidth="1"/>
    <col min="6916" max="6916" width="4" style="178" customWidth="1"/>
    <col min="6917" max="6917" width="26.140625" style="178" customWidth="1"/>
    <col min="6918" max="6918" width="4.42578125" style="178" customWidth="1"/>
    <col min="6919" max="6919" width="23" style="178" customWidth="1"/>
    <col min="6920" max="6922" width="12.7109375" style="178" customWidth="1"/>
    <col min="6923" max="6928" width="9.140625" style="178"/>
    <col min="6929" max="6929" width="16.140625" style="178" customWidth="1"/>
    <col min="6930" max="6931" width="9.85546875" style="178" customWidth="1"/>
    <col min="6932" max="7168" width="9.140625" style="178"/>
    <col min="7169" max="7169" width="1.7109375" style="178" customWidth="1"/>
    <col min="7170" max="7170" width="1.140625" style="178" customWidth="1"/>
    <col min="7171" max="7171" width="1" style="178" customWidth="1"/>
    <col min="7172" max="7172" width="4" style="178" customWidth="1"/>
    <col min="7173" max="7173" width="26.140625" style="178" customWidth="1"/>
    <col min="7174" max="7174" width="4.42578125" style="178" customWidth="1"/>
    <col min="7175" max="7175" width="23" style="178" customWidth="1"/>
    <col min="7176" max="7178" width="12.7109375" style="178" customWidth="1"/>
    <col min="7179" max="7184" width="9.140625" style="178"/>
    <col min="7185" max="7185" width="16.140625" style="178" customWidth="1"/>
    <col min="7186" max="7187" width="9.85546875" style="178" customWidth="1"/>
    <col min="7188" max="7424" width="9.140625" style="178"/>
    <col min="7425" max="7425" width="1.7109375" style="178" customWidth="1"/>
    <col min="7426" max="7426" width="1.140625" style="178" customWidth="1"/>
    <col min="7427" max="7427" width="1" style="178" customWidth="1"/>
    <col min="7428" max="7428" width="4" style="178" customWidth="1"/>
    <col min="7429" max="7429" width="26.140625" style="178" customWidth="1"/>
    <col min="7430" max="7430" width="4.42578125" style="178" customWidth="1"/>
    <col min="7431" max="7431" width="23" style="178" customWidth="1"/>
    <col min="7432" max="7434" width="12.7109375" style="178" customWidth="1"/>
    <col min="7435" max="7440" width="9.140625" style="178"/>
    <col min="7441" max="7441" width="16.140625" style="178" customWidth="1"/>
    <col min="7442" max="7443" width="9.85546875" style="178" customWidth="1"/>
    <col min="7444" max="7680" width="9.140625" style="178"/>
    <col min="7681" max="7681" width="1.7109375" style="178" customWidth="1"/>
    <col min="7682" max="7682" width="1.140625" style="178" customWidth="1"/>
    <col min="7683" max="7683" width="1" style="178" customWidth="1"/>
    <col min="7684" max="7684" width="4" style="178" customWidth="1"/>
    <col min="7685" max="7685" width="26.140625" style="178" customWidth="1"/>
    <col min="7686" max="7686" width="4.42578125" style="178" customWidth="1"/>
    <col min="7687" max="7687" width="23" style="178" customWidth="1"/>
    <col min="7688" max="7690" width="12.7109375" style="178" customWidth="1"/>
    <col min="7691" max="7696" width="9.140625" style="178"/>
    <col min="7697" max="7697" width="16.140625" style="178" customWidth="1"/>
    <col min="7698" max="7699" width="9.85546875" style="178" customWidth="1"/>
    <col min="7700" max="7936" width="9.140625" style="178"/>
    <col min="7937" max="7937" width="1.7109375" style="178" customWidth="1"/>
    <col min="7938" max="7938" width="1.140625" style="178" customWidth="1"/>
    <col min="7939" max="7939" width="1" style="178" customWidth="1"/>
    <col min="7940" max="7940" width="4" style="178" customWidth="1"/>
    <col min="7941" max="7941" width="26.140625" style="178" customWidth="1"/>
    <col min="7942" max="7942" width="4.42578125" style="178" customWidth="1"/>
    <col min="7943" max="7943" width="23" style="178" customWidth="1"/>
    <col min="7944" max="7946" width="12.7109375" style="178" customWidth="1"/>
    <col min="7947" max="7952" width="9.140625" style="178"/>
    <col min="7953" max="7953" width="16.140625" style="178" customWidth="1"/>
    <col min="7954" max="7955" width="9.85546875" style="178" customWidth="1"/>
    <col min="7956" max="8192" width="9.140625" style="178"/>
    <col min="8193" max="8193" width="1.7109375" style="178" customWidth="1"/>
    <col min="8194" max="8194" width="1.140625" style="178" customWidth="1"/>
    <col min="8195" max="8195" width="1" style="178" customWidth="1"/>
    <col min="8196" max="8196" width="4" style="178" customWidth="1"/>
    <col min="8197" max="8197" width="26.140625" style="178" customWidth="1"/>
    <col min="8198" max="8198" width="4.42578125" style="178" customWidth="1"/>
    <col min="8199" max="8199" width="23" style="178" customWidth="1"/>
    <col min="8200" max="8202" width="12.7109375" style="178" customWidth="1"/>
    <col min="8203" max="8208" width="9.140625" style="178"/>
    <col min="8209" max="8209" width="16.140625" style="178" customWidth="1"/>
    <col min="8210" max="8211" width="9.85546875" style="178" customWidth="1"/>
    <col min="8212" max="8448" width="9.140625" style="178"/>
    <col min="8449" max="8449" width="1.7109375" style="178" customWidth="1"/>
    <col min="8450" max="8450" width="1.140625" style="178" customWidth="1"/>
    <col min="8451" max="8451" width="1" style="178" customWidth="1"/>
    <col min="8452" max="8452" width="4" style="178" customWidth="1"/>
    <col min="8453" max="8453" width="26.140625" style="178" customWidth="1"/>
    <col min="8454" max="8454" width="4.42578125" style="178" customWidth="1"/>
    <col min="8455" max="8455" width="23" style="178" customWidth="1"/>
    <col min="8456" max="8458" width="12.7109375" style="178" customWidth="1"/>
    <col min="8459" max="8464" width="9.140625" style="178"/>
    <col min="8465" max="8465" width="16.140625" style="178" customWidth="1"/>
    <col min="8466" max="8467" width="9.85546875" style="178" customWidth="1"/>
    <col min="8468" max="8704" width="9.140625" style="178"/>
    <col min="8705" max="8705" width="1.7109375" style="178" customWidth="1"/>
    <col min="8706" max="8706" width="1.140625" style="178" customWidth="1"/>
    <col min="8707" max="8707" width="1" style="178" customWidth="1"/>
    <col min="8708" max="8708" width="4" style="178" customWidth="1"/>
    <col min="8709" max="8709" width="26.140625" style="178" customWidth="1"/>
    <col min="8710" max="8710" width="4.42578125" style="178" customWidth="1"/>
    <col min="8711" max="8711" width="23" style="178" customWidth="1"/>
    <col min="8712" max="8714" width="12.7109375" style="178" customWidth="1"/>
    <col min="8715" max="8720" width="9.140625" style="178"/>
    <col min="8721" max="8721" width="16.140625" style="178" customWidth="1"/>
    <col min="8722" max="8723" width="9.85546875" style="178" customWidth="1"/>
    <col min="8724" max="8960" width="9.140625" style="178"/>
    <col min="8961" max="8961" width="1.7109375" style="178" customWidth="1"/>
    <col min="8962" max="8962" width="1.140625" style="178" customWidth="1"/>
    <col min="8963" max="8963" width="1" style="178" customWidth="1"/>
    <col min="8964" max="8964" width="4" style="178" customWidth="1"/>
    <col min="8965" max="8965" width="26.140625" style="178" customWidth="1"/>
    <col min="8966" max="8966" width="4.42578125" style="178" customWidth="1"/>
    <col min="8967" max="8967" width="23" style="178" customWidth="1"/>
    <col min="8968" max="8970" width="12.7109375" style="178" customWidth="1"/>
    <col min="8971" max="8976" width="9.140625" style="178"/>
    <col min="8977" max="8977" width="16.140625" style="178" customWidth="1"/>
    <col min="8978" max="8979" width="9.85546875" style="178" customWidth="1"/>
    <col min="8980" max="9216" width="9.140625" style="178"/>
    <col min="9217" max="9217" width="1.7109375" style="178" customWidth="1"/>
    <col min="9218" max="9218" width="1.140625" style="178" customWidth="1"/>
    <col min="9219" max="9219" width="1" style="178" customWidth="1"/>
    <col min="9220" max="9220" width="4" style="178" customWidth="1"/>
    <col min="9221" max="9221" width="26.140625" style="178" customWidth="1"/>
    <col min="9222" max="9222" width="4.42578125" style="178" customWidth="1"/>
    <col min="9223" max="9223" width="23" style="178" customWidth="1"/>
    <col min="9224" max="9226" width="12.7109375" style="178" customWidth="1"/>
    <col min="9227" max="9232" width="9.140625" style="178"/>
    <col min="9233" max="9233" width="16.140625" style="178" customWidth="1"/>
    <col min="9234" max="9235" width="9.85546875" style="178" customWidth="1"/>
    <col min="9236" max="9472" width="9.140625" style="178"/>
    <col min="9473" max="9473" width="1.7109375" style="178" customWidth="1"/>
    <col min="9474" max="9474" width="1.140625" style="178" customWidth="1"/>
    <col min="9475" max="9475" width="1" style="178" customWidth="1"/>
    <col min="9476" max="9476" width="4" style="178" customWidth="1"/>
    <col min="9477" max="9477" width="26.140625" style="178" customWidth="1"/>
    <col min="9478" max="9478" width="4.42578125" style="178" customWidth="1"/>
    <col min="9479" max="9479" width="23" style="178" customWidth="1"/>
    <col min="9480" max="9482" width="12.7109375" style="178" customWidth="1"/>
    <col min="9483" max="9488" width="9.140625" style="178"/>
    <col min="9489" max="9489" width="16.140625" style="178" customWidth="1"/>
    <col min="9490" max="9491" width="9.85546875" style="178" customWidth="1"/>
    <col min="9492" max="9728" width="9.140625" style="178"/>
    <col min="9729" max="9729" width="1.7109375" style="178" customWidth="1"/>
    <col min="9730" max="9730" width="1.140625" style="178" customWidth="1"/>
    <col min="9731" max="9731" width="1" style="178" customWidth="1"/>
    <col min="9732" max="9732" width="4" style="178" customWidth="1"/>
    <col min="9733" max="9733" width="26.140625" style="178" customWidth="1"/>
    <col min="9734" max="9734" width="4.42578125" style="178" customWidth="1"/>
    <col min="9735" max="9735" width="23" style="178" customWidth="1"/>
    <col min="9736" max="9738" width="12.7109375" style="178" customWidth="1"/>
    <col min="9739" max="9744" width="9.140625" style="178"/>
    <col min="9745" max="9745" width="16.140625" style="178" customWidth="1"/>
    <col min="9746" max="9747" width="9.85546875" style="178" customWidth="1"/>
    <col min="9748" max="9984" width="9.140625" style="178"/>
    <col min="9985" max="9985" width="1.7109375" style="178" customWidth="1"/>
    <col min="9986" max="9986" width="1.140625" style="178" customWidth="1"/>
    <col min="9987" max="9987" width="1" style="178" customWidth="1"/>
    <col min="9988" max="9988" width="4" style="178" customWidth="1"/>
    <col min="9989" max="9989" width="26.140625" style="178" customWidth="1"/>
    <col min="9990" max="9990" width="4.42578125" style="178" customWidth="1"/>
    <col min="9991" max="9991" width="23" style="178" customWidth="1"/>
    <col min="9992" max="9994" width="12.7109375" style="178" customWidth="1"/>
    <col min="9995" max="10000" width="9.140625" style="178"/>
    <col min="10001" max="10001" width="16.140625" style="178" customWidth="1"/>
    <col min="10002" max="10003" width="9.85546875" style="178" customWidth="1"/>
    <col min="10004" max="10240" width="9.140625" style="178"/>
    <col min="10241" max="10241" width="1.7109375" style="178" customWidth="1"/>
    <col min="10242" max="10242" width="1.140625" style="178" customWidth="1"/>
    <col min="10243" max="10243" width="1" style="178" customWidth="1"/>
    <col min="10244" max="10244" width="4" style="178" customWidth="1"/>
    <col min="10245" max="10245" width="26.140625" style="178" customWidth="1"/>
    <col min="10246" max="10246" width="4.42578125" style="178" customWidth="1"/>
    <col min="10247" max="10247" width="23" style="178" customWidth="1"/>
    <col min="10248" max="10250" width="12.7109375" style="178" customWidth="1"/>
    <col min="10251" max="10256" width="9.140625" style="178"/>
    <col min="10257" max="10257" width="16.140625" style="178" customWidth="1"/>
    <col min="10258" max="10259" width="9.85546875" style="178" customWidth="1"/>
    <col min="10260" max="10496" width="9.140625" style="178"/>
    <col min="10497" max="10497" width="1.7109375" style="178" customWidth="1"/>
    <col min="10498" max="10498" width="1.140625" style="178" customWidth="1"/>
    <col min="10499" max="10499" width="1" style="178" customWidth="1"/>
    <col min="10500" max="10500" width="4" style="178" customWidth="1"/>
    <col min="10501" max="10501" width="26.140625" style="178" customWidth="1"/>
    <col min="10502" max="10502" width="4.42578125" style="178" customWidth="1"/>
    <col min="10503" max="10503" width="23" style="178" customWidth="1"/>
    <col min="10504" max="10506" width="12.7109375" style="178" customWidth="1"/>
    <col min="10507" max="10512" width="9.140625" style="178"/>
    <col min="10513" max="10513" width="16.140625" style="178" customWidth="1"/>
    <col min="10514" max="10515" width="9.85546875" style="178" customWidth="1"/>
    <col min="10516" max="10752" width="9.140625" style="178"/>
    <col min="10753" max="10753" width="1.7109375" style="178" customWidth="1"/>
    <col min="10754" max="10754" width="1.140625" style="178" customWidth="1"/>
    <col min="10755" max="10755" width="1" style="178" customWidth="1"/>
    <col min="10756" max="10756" width="4" style="178" customWidth="1"/>
    <col min="10757" max="10757" width="26.140625" style="178" customWidth="1"/>
    <col min="10758" max="10758" width="4.42578125" style="178" customWidth="1"/>
    <col min="10759" max="10759" width="23" style="178" customWidth="1"/>
    <col min="10760" max="10762" width="12.7109375" style="178" customWidth="1"/>
    <col min="10763" max="10768" width="9.140625" style="178"/>
    <col min="10769" max="10769" width="16.140625" style="178" customWidth="1"/>
    <col min="10770" max="10771" width="9.85546875" style="178" customWidth="1"/>
    <col min="10772" max="11008" width="9.140625" style="178"/>
    <col min="11009" max="11009" width="1.7109375" style="178" customWidth="1"/>
    <col min="11010" max="11010" width="1.140625" style="178" customWidth="1"/>
    <col min="11011" max="11011" width="1" style="178" customWidth="1"/>
    <col min="11012" max="11012" width="4" style="178" customWidth="1"/>
    <col min="11013" max="11013" width="26.140625" style="178" customWidth="1"/>
    <col min="11014" max="11014" width="4.42578125" style="178" customWidth="1"/>
    <col min="11015" max="11015" width="23" style="178" customWidth="1"/>
    <col min="11016" max="11018" width="12.7109375" style="178" customWidth="1"/>
    <col min="11019" max="11024" width="9.140625" style="178"/>
    <col min="11025" max="11025" width="16.140625" style="178" customWidth="1"/>
    <col min="11026" max="11027" width="9.85546875" style="178" customWidth="1"/>
    <col min="11028" max="11264" width="9.140625" style="178"/>
    <col min="11265" max="11265" width="1.7109375" style="178" customWidth="1"/>
    <col min="11266" max="11266" width="1.140625" style="178" customWidth="1"/>
    <col min="11267" max="11267" width="1" style="178" customWidth="1"/>
    <col min="11268" max="11268" width="4" style="178" customWidth="1"/>
    <col min="11269" max="11269" width="26.140625" style="178" customWidth="1"/>
    <col min="11270" max="11270" width="4.42578125" style="178" customWidth="1"/>
    <col min="11271" max="11271" width="23" style="178" customWidth="1"/>
    <col min="11272" max="11274" width="12.7109375" style="178" customWidth="1"/>
    <col min="11275" max="11280" width="9.140625" style="178"/>
    <col min="11281" max="11281" width="16.140625" style="178" customWidth="1"/>
    <col min="11282" max="11283" width="9.85546875" style="178" customWidth="1"/>
    <col min="11284" max="11520" width="9.140625" style="178"/>
    <col min="11521" max="11521" width="1.7109375" style="178" customWidth="1"/>
    <col min="11522" max="11522" width="1.140625" style="178" customWidth="1"/>
    <col min="11523" max="11523" width="1" style="178" customWidth="1"/>
    <col min="11524" max="11524" width="4" style="178" customWidth="1"/>
    <col min="11525" max="11525" width="26.140625" style="178" customWidth="1"/>
    <col min="11526" max="11526" width="4.42578125" style="178" customWidth="1"/>
    <col min="11527" max="11527" width="23" style="178" customWidth="1"/>
    <col min="11528" max="11530" width="12.7109375" style="178" customWidth="1"/>
    <col min="11531" max="11536" width="9.140625" style="178"/>
    <col min="11537" max="11537" width="16.140625" style="178" customWidth="1"/>
    <col min="11538" max="11539" width="9.85546875" style="178" customWidth="1"/>
    <col min="11540" max="11776" width="9.140625" style="178"/>
    <col min="11777" max="11777" width="1.7109375" style="178" customWidth="1"/>
    <col min="11778" max="11778" width="1.140625" style="178" customWidth="1"/>
    <col min="11779" max="11779" width="1" style="178" customWidth="1"/>
    <col min="11780" max="11780" width="4" style="178" customWidth="1"/>
    <col min="11781" max="11781" width="26.140625" style="178" customWidth="1"/>
    <col min="11782" max="11782" width="4.42578125" style="178" customWidth="1"/>
    <col min="11783" max="11783" width="23" style="178" customWidth="1"/>
    <col min="11784" max="11786" width="12.7109375" style="178" customWidth="1"/>
    <col min="11787" max="11792" width="9.140625" style="178"/>
    <col min="11793" max="11793" width="16.140625" style="178" customWidth="1"/>
    <col min="11794" max="11795" width="9.85546875" style="178" customWidth="1"/>
    <col min="11796" max="12032" width="9.140625" style="178"/>
    <col min="12033" max="12033" width="1.7109375" style="178" customWidth="1"/>
    <col min="12034" max="12034" width="1.140625" style="178" customWidth="1"/>
    <col min="12035" max="12035" width="1" style="178" customWidth="1"/>
    <col min="12036" max="12036" width="4" style="178" customWidth="1"/>
    <col min="12037" max="12037" width="26.140625" style="178" customWidth="1"/>
    <col min="12038" max="12038" width="4.42578125" style="178" customWidth="1"/>
    <col min="12039" max="12039" width="23" style="178" customWidth="1"/>
    <col min="12040" max="12042" width="12.7109375" style="178" customWidth="1"/>
    <col min="12043" max="12048" width="9.140625" style="178"/>
    <col min="12049" max="12049" width="16.140625" style="178" customWidth="1"/>
    <col min="12050" max="12051" width="9.85546875" style="178" customWidth="1"/>
    <col min="12052" max="12288" width="9.140625" style="178"/>
    <col min="12289" max="12289" width="1.7109375" style="178" customWidth="1"/>
    <col min="12290" max="12290" width="1.140625" style="178" customWidth="1"/>
    <col min="12291" max="12291" width="1" style="178" customWidth="1"/>
    <col min="12292" max="12292" width="4" style="178" customWidth="1"/>
    <col min="12293" max="12293" width="26.140625" style="178" customWidth="1"/>
    <col min="12294" max="12294" width="4.42578125" style="178" customWidth="1"/>
    <col min="12295" max="12295" width="23" style="178" customWidth="1"/>
    <col min="12296" max="12298" width="12.7109375" style="178" customWidth="1"/>
    <col min="12299" max="12304" width="9.140625" style="178"/>
    <col min="12305" max="12305" width="16.140625" style="178" customWidth="1"/>
    <col min="12306" max="12307" width="9.85546875" style="178" customWidth="1"/>
    <col min="12308" max="12544" width="9.140625" style="178"/>
    <col min="12545" max="12545" width="1.7109375" style="178" customWidth="1"/>
    <col min="12546" max="12546" width="1.140625" style="178" customWidth="1"/>
    <col min="12547" max="12547" width="1" style="178" customWidth="1"/>
    <col min="12548" max="12548" width="4" style="178" customWidth="1"/>
    <col min="12549" max="12549" width="26.140625" style="178" customWidth="1"/>
    <col min="12550" max="12550" width="4.42578125" style="178" customWidth="1"/>
    <col min="12551" max="12551" width="23" style="178" customWidth="1"/>
    <col min="12552" max="12554" width="12.7109375" style="178" customWidth="1"/>
    <col min="12555" max="12560" width="9.140625" style="178"/>
    <col min="12561" max="12561" width="16.140625" style="178" customWidth="1"/>
    <col min="12562" max="12563" width="9.85546875" style="178" customWidth="1"/>
    <col min="12564" max="12800" width="9.140625" style="178"/>
    <col min="12801" max="12801" width="1.7109375" style="178" customWidth="1"/>
    <col min="12802" max="12802" width="1.140625" style="178" customWidth="1"/>
    <col min="12803" max="12803" width="1" style="178" customWidth="1"/>
    <col min="12804" max="12804" width="4" style="178" customWidth="1"/>
    <col min="12805" max="12805" width="26.140625" style="178" customWidth="1"/>
    <col min="12806" max="12806" width="4.42578125" style="178" customWidth="1"/>
    <col min="12807" max="12807" width="23" style="178" customWidth="1"/>
    <col min="12808" max="12810" width="12.7109375" style="178" customWidth="1"/>
    <col min="12811" max="12816" width="9.140625" style="178"/>
    <col min="12817" max="12817" width="16.140625" style="178" customWidth="1"/>
    <col min="12818" max="12819" width="9.85546875" style="178" customWidth="1"/>
    <col min="12820" max="13056" width="9.140625" style="178"/>
    <col min="13057" max="13057" width="1.7109375" style="178" customWidth="1"/>
    <col min="13058" max="13058" width="1.140625" style="178" customWidth="1"/>
    <col min="13059" max="13059" width="1" style="178" customWidth="1"/>
    <col min="13060" max="13060" width="4" style="178" customWidth="1"/>
    <col min="13061" max="13061" width="26.140625" style="178" customWidth="1"/>
    <col min="13062" max="13062" width="4.42578125" style="178" customWidth="1"/>
    <col min="13063" max="13063" width="23" style="178" customWidth="1"/>
    <col min="13064" max="13066" width="12.7109375" style="178" customWidth="1"/>
    <col min="13067" max="13072" width="9.140625" style="178"/>
    <col min="13073" max="13073" width="16.140625" style="178" customWidth="1"/>
    <col min="13074" max="13075" width="9.85546875" style="178" customWidth="1"/>
    <col min="13076" max="13312" width="9.140625" style="178"/>
    <col min="13313" max="13313" width="1.7109375" style="178" customWidth="1"/>
    <col min="13314" max="13314" width="1.140625" style="178" customWidth="1"/>
    <col min="13315" max="13315" width="1" style="178" customWidth="1"/>
    <col min="13316" max="13316" width="4" style="178" customWidth="1"/>
    <col min="13317" max="13317" width="26.140625" style="178" customWidth="1"/>
    <col min="13318" max="13318" width="4.42578125" style="178" customWidth="1"/>
    <col min="13319" max="13319" width="23" style="178" customWidth="1"/>
    <col min="13320" max="13322" width="12.7109375" style="178" customWidth="1"/>
    <col min="13323" max="13328" width="9.140625" style="178"/>
    <col min="13329" max="13329" width="16.140625" style="178" customWidth="1"/>
    <col min="13330" max="13331" width="9.85546875" style="178" customWidth="1"/>
    <col min="13332" max="13568" width="9.140625" style="178"/>
    <col min="13569" max="13569" width="1.7109375" style="178" customWidth="1"/>
    <col min="13570" max="13570" width="1.140625" style="178" customWidth="1"/>
    <col min="13571" max="13571" width="1" style="178" customWidth="1"/>
    <col min="13572" max="13572" width="4" style="178" customWidth="1"/>
    <col min="13573" max="13573" width="26.140625" style="178" customWidth="1"/>
    <col min="13574" max="13574" width="4.42578125" style="178" customWidth="1"/>
    <col min="13575" max="13575" width="23" style="178" customWidth="1"/>
    <col min="13576" max="13578" width="12.7109375" style="178" customWidth="1"/>
    <col min="13579" max="13584" width="9.140625" style="178"/>
    <col min="13585" max="13585" width="16.140625" style="178" customWidth="1"/>
    <col min="13586" max="13587" width="9.85546875" style="178" customWidth="1"/>
    <col min="13588" max="13824" width="9.140625" style="178"/>
    <col min="13825" max="13825" width="1.7109375" style="178" customWidth="1"/>
    <col min="13826" max="13826" width="1.140625" style="178" customWidth="1"/>
    <col min="13827" max="13827" width="1" style="178" customWidth="1"/>
    <col min="13828" max="13828" width="4" style="178" customWidth="1"/>
    <col min="13829" max="13829" width="26.140625" style="178" customWidth="1"/>
    <col min="13830" max="13830" width="4.42578125" style="178" customWidth="1"/>
    <col min="13831" max="13831" width="23" style="178" customWidth="1"/>
    <col min="13832" max="13834" width="12.7109375" style="178" customWidth="1"/>
    <col min="13835" max="13840" width="9.140625" style="178"/>
    <col min="13841" max="13841" width="16.140625" style="178" customWidth="1"/>
    <col min="13842" max="13843" width="9.85546875" style="178" customWidth="1"/>
    <col min="13844" max="14080" width="9.140625" style="178"/>
    <col min="14081" max="14081" width="1.7109375" style="178" customWidth="1"/>
    <col min="14082" max="14082" width="1.140625" style="178" customWidth="1"/>
    <col min="14083" max="14083" width="1" style="178" customWidth="1"/>
    <col min="14084" max="14084" width="4" style="178" customWidth="1"/>
    <col min="14085" max="14085" width="26.140625" style="178" customWidth="1"/>
    <col min="14086" max="14086" width="4.42578125" style="178" customWidth="1"/>
    <col min="14087" max="14087" width="23" style="178" customWidth="1"/>
    <col min="14088" max="14090" width="12.7109375" style="178" customWidth="1"/>
    <col min="14091" max="14096" width="9.140625" style="178"/>
    <col min="14097" max="14097" width="16.140625" style="178" customWidth="1"/>
    <col min="14098" max="14099" width="9.85546875" style="178" customWidth="1"/>
    <col min="14100" max="14336" width="9.140625" style="178"/>
    <col min="14337" max="14337" width="1.7109375" style="178" customWidth="1"/>
    <col min="14338" max="14338" width="1.140625" style="178" customWidth="1"/>
    <col min="14339" max="14339" width="1" style="178" customWidth="1"/>
    <col min="14340" max="14340" width="4" style="178" customWidth="1"/>
    <col min="14341" max="14341" width="26.140625" style="178" customWidth="1"/>
    <col min="14342" max="14342" width="4.42578125" style="178" customWidth="1"/>
    <col min="14343" max="14343" width="23" style="178" customWidth="1"/>
    <col min="14344" max="14346" width="12.7109375" style="178" customWidth="1"/>
    <col min="14347" max="14352" width="9.140625" style="178"/>
    <col min="14353" max="14353" width="16.140625" style="178" customWidth="1"/>
    <col min="14354" max="14355" width="9.85546875" style="178" customWidth="1"/>
    <col min="14356" max="14592" width="9.140625" style="178"/>
    <col min="14593" max="14593" width="1.7109375" style="178" customWidth="1"/>
    <col min="14594" max="14594" width="1.140625" style="178" customWidth="1"/>
    <col min="14595" max="14595" width="1" style="178" customWidth="1"/>
    <col min="14596" max="14596" width="4" style="178" customWidth="1"/>
    <col min="14597" max="14597" width="26.140625" style="178" customWidth="1"/>
    <col min="14598" max="14598" width="4.42578125" style="178" customWidth="1"/>
    <col min="14599" max="14599" width="23" style="178" customWidth="1"/>
    <col min="14600" max="14602" width="12.7109375" style="178" customWidth="1"/>
    <col min="14603" max="14608" width="9.140625" style="178"/>
    <col min="14609" max="14609" width="16.140625" style="178" customWidth="1"/>
    <col min="14610" max="14611" width="9.85546875" style="178" customWidth="1"/>
    <col min="14612" max="14848" width="9.140625" style="178"/>
    <col min="14849" max="14849" width="1.7109375" style="178" customWidth="1"/>
    <col min="14850" max="14850" width="1.140625" style="178" customWidth="1"/>
    <col min="14851" max="14851" width="1" style="178" customWidth="1"/>
    <col min="14852" max="14852" width="4" style="178" customWidth="1"/>
    <col min="14853" max="14853" width="26.140625" style="178" customWidth="1"/>
    <col min="14854" max="14854" width="4.42578125" style="178" customWidth="1"/>
    <col min="14855" max="14855" width="23" style="178" customWidth="1"/>
    <col min="14856" max="14858" width="12.7109375" style="178" customWidth="1"/>
    <col min="14859" max="14864" width="9.140625" style="178"/>
    <col min="14865" max="14865" width="16.140625" style="178" customWidth="1"/>
    <col min="14866" max="14867" width="9.85546875" style="178" customWidth="1"/>
    <col min="14868" max="15104" width="9.140625" style="178"/>
    <col min="15105" max="15105" width="1.7109375" style="178" customWidth="1"/>
    <col min="15106" max="15106" width="1.140625" style="178" customWidth="1"/>
    <col min="15107" max="15107" width="1" style="178" customWidth="1"/>
    <col min="15108" max="15108" width="4" style="178" customWidth="1"/>
    <col min="15109" max="15109" width="26.140625" style="178" customWidth="1"/>
    <col min="15110" max="15110" width="4.42578125" style="178" customWidth="1"/>
    <col min="15111" max="15111" width="23" style="178" customWidth="1"/>
    <col min="15112" max="15114" width="12.7109375" style="178" customWidth="1"/>
    <col min="15115" max="15120" width="9.140625" style="178"/>
    <col min="15121" max="15121" width="16.140625" style="178" customWidth="1"/>
    <col min="15122" max="15123" width="9.85546875" style="178" customWidth="1"/>
    <col min="15124" max="15360" width="9.140625" style="178"/>
    <col min="15361" max="15361" width="1.7109375" style="178" customWidth="1"/>
    <col min="15362" max="15362" width="1.140625" style="178" customWidth="1"/>
    <col min="15363" max="15363" width="1" style="178" customWidth="1"/>
    <col min="15364" max="15364" width="4" style="178" customWidth="1"/>
    <col min="15365" max="15365" width="26.140625" style="178" customWidth="1"/>
    <col min="15366" max="15366" width="4.42578125" style="178" customWidth="1"/>
    <col min="15367" max="15367" width="23" style="178" customWidth="1"/>
    <col min="15368" max="15370" width="12.7109375" style="178" customWidth="1"/>
    <col min="15371" max="15376" width="9.140625" style="178"/>
    <col min="15377" max="15377" width="16.140625" style="178" customWidth="1"/>
    <col min="15378" max="15379" width="9.85546875" style="178" customWidth="1"/>
    <col min="15380" max="15616" width="9.140625" style="178"/>
    <col min="15617" max="15617" width="1.7109375" style="178" customWidth="1"/>
    <col min="15618" max="15618" width="1.140625" style="178" customWidth="1"/>
    <col min="15619" max="15619" width="1" style="178" customWidth="1"/>
    <col min="15620" max="15620" width="4" style="178" customWidth="1"/>
    <col min="15621" max="15621" width="26.140625" style="178" customWidth="1"/>
    <col min="15622" max="15622" width="4.42578125" style="178" customWidth="1"/>
    <col min="15623" max="15623" width="23" style="178" customWidth="1"/>
    <col min="15624" max="15626" width="12.7109375" style="178" customWidth="1"/>
    <col min="15627" max="15632" width="9.140625" style="178"/>
    <col min="15633" max="15633" width="16.140625" style="178" customWidth="1"/>
    <col min="15634" max="15635" width="9.85546875" style="178" customWidth="1"/>
    <col min="15636" max="15872" width="9.140625" style="178"/>
    <col min="15873" max="15873" width="1.7109375" style="178" customWidth="1"/>
    <col min="15874" max="15874" width="1.140625" style="178" customWidth="1"/>
    <col min="15875" max="15875" width="1" style="178" customWidth="1"/>
    <col min="15876" max="15876" width="4" style="178" customWidth="1"/>
    <col min="15877" max="15877" width="26.140625" style="178" customWidth="1"/>
    <col min="15878" max="15878" width="4.42578125" style="178" customWidth="1"/>
    <col min="15879" max="15879" width="23" style="178" customWidth="1"/>
    <col min="15880" max="15882" width="12.7109375" style="178" customWidth="1"/>
    <col min="15883" max="15888" width="9.140625" style="178"/>
    <col min="15889" max="15889" width="16.140625" style="178" customWidth="1"/>
    <col min="15890" max="15891" width="9.85546875" style="178" customWidth="1"/>
    <col min="15892" max="16128" width="9.140625" style="178"/>
    <col min="16129" max="16129" width="1.7109375" style="178" customWidth="1"/>
    <col min="16130" max="16130" width="1.140625" style="178" customWidth="1"/>
    <col min="16131" max="16131" width="1" style="178" customWidth="1"/>
    <col min="16132" max="16132" width="4" style="178" customWidth="1"/>
    <col min="16133" max="16133" width="26.140625" style="178" customWidth="1"/>
    <col min="16134" max="16134" width="4.42578125" style="178" customWidth="1"/>
    <col min="16135" max="16135" width="23" style="178" customWidth="1"/>
    <col min="16136" max="16138" width="12.7109375" style="178" customWidth="1"/>
    <col min="16139" max="16144" width="9.140625" style="178"/>
    <col min="16145" max="16145" width="16.140625" style="178" customWidth="1"/>
    <col min="16146" max="16147" width="9.85546875" style="178" customWidth="1"/>
    <col min="16148" max="16384" width="9.140625" style="178"/>
  </cols>
  <sheetData>
    <row r="1" spans="1:10" ht="12.75" customHeight="1">
      <c r="A1" s="503" t="s">
        <v>221</v>
      </c>
      <c r="B1" s="503"/>
      <c r="C1" s="503"/>
      <c r="D1" s="503"/>
      <c r="E1" s="503"/>
      <c r="F1" s="503"/>
      <c r="G1" s="503"/>
      <c r="H1" s="503"/>
      <c r="I1" s="503"/>
      <c r="J1" s="177"/>
    </row>
    <row r="2" spans="1:10">
      <c r="A2" s="503"/>
      <c r="B2" s="503"/>
      <c r="C2" s="503"/>
      <c r="D2" s="503"/>
      <c r="E2" s="503"/>
      <c r="F2" s="503"/>
      <c r="G2" s="503"/>
      <c r="H2" s="503"/>
      <c r="I2" s="503"/>
      <c r="J2" s="177"/>
    </row>
    <row r="3" spans="1:10" ht="12.75" customHeight="1">
      <c r="A3" s="504" t="s">
        <v>222</v>
      </c>
      <c r="B3" s="504"/>
      <c r="C3" s="504"/>
      <c r="D3" s="504"/>
      <c r="E3" s="504"/>
      <c r="F3" s="504"/>
      <c r="G3" s="504"/>
      <c r="H3" s="180" t="s">
        <v>223</v>
      </c>
      <c r="I3" s="180" t="s">
        <v>223</v>
      </c>
      <c r="J3" s="180" t="s">
        <v>223</v>
      </c>
    </row>
    <row r="4" spans="1:10" ht="12.75">
      <c r="A4" s="505"/>
      <c r="B4" s="505"/>
      <c r="C4" s="505"/>
      <c r="D4" s="505"/>
      <c r="E4" s="505"/>
      <c r="F4" s="505"/>
      <c r="G4" s="505"/>
      <c r="H4" s="181" t="s">
        <v>224</v>
      </c>
      <c r="I4" s="181" t="s">
        <v>225</v>
      </c>
      <c r="J4" s="181" t="s">
        <v>226</v>
      </c>
    </row>
    <row r="5" spans="1:10" ht="12" customHeight="1">
      <c r="A5" s="182"/>
      <c r="B5" s="183" t="s">
        <v>227</v>
      </c>
      <c r="C5" s="182"/>
      <c r="D5" s="182"/>
      <c r="E5" s="182"/>
      <c r="F5" s="182"/>
      <c r="G5" s="184"/>
      <c r="H5" s="185">
        <v>108.56402640089897</v>
      </c>
      <c r="I5" s="185">
        <v>104.16389562944393</v>
      </c>
      <c r="J5" s="185">
        <v>102.56528860517602</v>
      </c>
    </row>
    <row r="6" spans="1:10" ht="12" customHeight="1">
      <c r="A6" s="186" t="s">
        <v>228</v>
      </c>
      <c r="B6" s="186"/>
      <c r="C6" s="182"/>
      <c r="D6" s="182"/>
      <c r="E6" s="182"/>
      <c r="F6" s="187"/>
      <c r="G6" s="184"/>
      <c r="H6" s="188">
        <v>105.32372938639669</v>
      </c>
      <c r="I6" s="188">
        <v>101.68883426240136</v>
      </c>
      <c r="J6" s="188">
        <v>102.86975327903158</v>
      </c>
    </row>
    <row r="7" spans="1:10" ht="12" customHeight="1">
      <c r="A7" s="186"/>
      <c r="B7" s="182" t="s">
        <v>229</v>
      </c>
      <c r="C7" s="186"/>
      <c r="D7" s="182"/>
      <c r="E7" s="182"/>
      <c r="F7" s="187"/>
      <c r="G7" s="184"/>
      <c r="H7" s="189">
        <v>105.31905768889887</v>
      </c>
      <c r="I7" s="189">
        <v>101.69164093537802</v>
      </c>
      <c r="J7" s="189">
        <v>102.96865844833529</v>
      </c>
    </row>
    <row r="8" spans="1:10" ht="12" customHeight="1">
      <c r="A8" s="186"/>
      <c r="B8" s="186"/>
      <c r="C8" s="182" t="s">
        <v>230</v>
      </c>
      <c r="D8" s="182"/>
      <c r="E8" s="190"/>
      <c r="F8" s="187"/>
      <c r="G8" s="184"/>
      <c r="H8" s="191">
        <v>115.29166189908881</v>
      </c>
      <c r="I8" s="191">
        <v>108.79299014577653</v>
      </c>
      <c r="J8" s="191">
        <v>105.70555602524216</v>
      </c>
    </row>
    <row r="9" spans="1:10" ht="12" customHeight="1">
      <c r="A9" s="186"/>
      <c r="B9" s="186"/>
      <c r="C9" s="182" t="s">
        <v>231</v>
      </c>
      <c r="D9" s="192"/>
      <c r="E9" s="190"/>
      <c r="F9" s="187"/>
      <c r="G9" s="184"/>
      <c r="H9" s="191">
        <v>78.691820397253636</v>
      </c>
      <c r="I9" s="191">
        <v>84.141514717137142</v>
      </c>
      <c r="J9" s="191">
        <v>87.592664100727617</v>
      </c>
    </row>
    <row r="10" spans="1:10" ht="12" customHeight="1">
      <c r="A10" s="186"/>
      <c r="B10" s="186"/>
      <c r="C10" s="193" t="s">
        <v>232</v>
      </c>
      <c r="D10" s="192"/>
      <c r="E10" s="182"/>
      <c r="F10" s="182"/>
      <c r="G10" s="184"/>
      <c r="H10" s="191">
        <v>92.873616788384879</v>
      </c>
      <c r="I10" s="191">
        <v>80.353191925073801</v>
      </c>
      <c r="J10" s="191">
        <v>102.96311883983205</v>
      </c>
    </row>
    <row r="11" spans="1:10" ht="12" customHeight="1">
      <c r="A11" s="186"/>
      <c r="B11" s="186"/>
      <c r="C11" s="193" t="s">
        <v>233</v>
      </c>
      <c r="D11" s="192"/>
      <c r="E11" s="182"/>
      <c r="F11" s="182"/>
      <c r="G11" s="184"/>
      <c r="H11" s="191">
        <v>98.455193299863922</v>
      </c>
      <c r="I11" s="191">
        <v>99.753073449620544</v>
      </c>
      <c r="J11" s="191">
        <v>100</v>
      </c>
    </row>
    <row r="12" spans="1:10" ht="12" customHeight="1">
      <c r="A12" s="194"/>
      <c r="B12" s="194"/>
      <c r="C12" s="193" t="s">
        <v>234</v>
      </c>
      <c r="D12" s="192"/>
      <c r="E12" s="195"/>
      <c r="F12" s="195"/>
      <c r="G12" s="184"/>
      <c r="H12" s="191">
        <v>127.76155821657125</v>
      </c>
      <c r="I12" s="191">
        <v>90.06646869306104</v>
      </c>
      <c r="J12" s="191">
        <v>102.15856901460303</v>
      </c>
    </row>
    <row r="13" spans="1:10" ht="12" customHeight="1">
      <c r="A13" s="194"/>
      <c r="B13" s="194"/>
      <c r="C13" s="193" t="s">
        <v>235</v>
      </c>
      <c r="D13" s="192"/>
      <c r="E13" s="195"/>
      <c r="F13" s="195"/>
      <c r="G13" s="184"/>
      <c r="H13" s="191">
        <v>148.08697627512603</v>
      </c>
      <c r="I13" s="191">
        <v>145.15470312243846</v>
      </c>
      <c r="J13" s="191">
        <v>130.15993131806303</v>
      </c>
    </row>
    <row r="14" spans="1:10" ht="12" customHeight="1">
      <c r="A14" s="186"/>
      <c r="B14" s="186"/>
      <c r="C14" s="192" t="s">
        <v>236</v>
      </c>
      <c r="D14" s="192"/>
      <c r="E14" s="192"/>
      <c r="F14" s="192"/>
      <c r="G14" s="184"/>
      <c r="H14" s="196">
        <v>100.02399356968962</v>
      </c>
      <c r="I14" s="196">
        <v>100.65067784411421</v>
      </c>
      <c r="J14" s="196">
        <v>100</v>
      </c>
    </row>
    <row r="15" spans="1:10" ht="12" customHeight="1">
      <c r="A15" s="186"/>
      <c r="B15" s="186"/>
      <c r="C15" s="182" t="s">
        <v>237</v>
      </c>
      <c r="D15" s="192"/>
      <c r="E15" s="182"/>
      <c r="F15" s="182"/>
      <c r="G15" s="184"/>
      <c r="H15" s="191">
        <v>110.1817631857112</v>
      </c>
      <c r="I15" s="191">
        <v>108.45591508864946</v>
      </c>
      <c r="J15" s="191">
        <v>100</v>
      </c>
    </row>
    <row r="16" spans="1:10" ht="12" customHeight="1">
      <c r="A16" s="186"/>
      <c r="B16" s="182" t="s">
        <v>238</v>
      </c>
      <c r="C16" s="186"/>
      <c r="D16" s="192"/>
      <c r="E16" s="182"/>
      <c r="F16" s="182"/>
      <c r="G16" s="184"/>
      <c r="H16" s="189">
        <v>105.46349506360102</v>
      </c>
      <c r="I16" s="189">
        <v>101.60505192265641</v>
      </c>
      <c r="J16" s="189">
        <v>100</v>
      </c>
    </row>
    <row r="17" spans="1:20" ht="12" customHeight="1">
      <c r="A17" s="197" t="s">
        <v>239</v>
      </c>
      <c r="B17" s="186"/>
      <c r="C17" s="182"/>
      <c r="D17" s="192"/>
      <c r="E17" s="182"/>
      <c r="F17" s="182"/>
      <c r="G17" s="184"/>
      <c r="H17" s="188">
        <v>102.59048220181721</v>
      </c>
      <c r="I17" s="188">
        <v>99.402147714830704</v>
      </c>
      <c r="J17" s="188">
        <v>100</v>
      </c>
    </row>
    <row r="18" spans="1:20" ht="12" customHeight="1">
      <c r="A18" s="186"/>
      <c r="B18" s="182" t="s">
        <v>240</v>
      </c>
      <c r="C18" s="186"/>
      <c r="D18" s="192"/>
      <c r="E18" s="182"/>
      <c r="F18" s="182"/>
      <c r="G18" s="184"/>
      <c r="H18" s="189">
        <v>104.90742687633259</v>
      </c>
      <c r="I18" s="189">
        <v>99.530308285497412</v>
      </c>
      <c r="J18" s="189">
        <v>100</v>
      </c>
    </row>
    <row r="19" spans="1:20" ht="12" customHeight="1">
      <c r="A19" s="186"/>
      <c r="B19" s="182" t="s">
        <v>241</v>
      </c>
      <c r="C19" s="186"/>
      <c r="D19" s="192"/>
      <c r="E19" s="182"/>
      <c r="F19" s="182"/>
      <c r="G19" s="184"/>
      <c r="H19" s="189">
        <v>100.17361305055779</v>
      </c>
      <c r="I19" s="189">
        <v>99.262518997925582</v>
      </c>
      <c r="J19" s="189">
        <v>100</v>
      </c>
    </row>
    <row r="20" spans="1:20" ht="12" customHeight="1">
      <c r="A20" s="186" t="s">
        <v>242</v>
      </c>
      <c r="B20" s="186"/>
      <c r="C20" s="182"/>
      <c r="D20" s="192"/>
      <c r="E20" s="182"/>
      <c r="F20" s="182"/>
      <c r="G20" s="184"/>
      <c r="H20" s="188">
        <v>115.14443015612295</v>
      </c>
      <c r="I20" s="188">
        <v>105.69297469803334</v>
      </c>
      <c r="J20" s="188">
        <v>100</v>
      </c>
    </row>
    <row r="21" spans="1:20" ht="12" customHeight="1">
      <c r="A21" s="186"/>
      <c r="B21" s="182" t="s">
        <v>243</v>
      </c>
      <c r="C21" s="186"/>
      <c r="D21" s="192"/>
      <c r="E21" s="182"/>
      <c r="F21" s="182"/>
      <c r="G21" s="184"/>
      <c r="H21" s="189">
        <v>117.35700354176709</v>
      </c>
      <c r="I21" s="189">
        <v>105.66829125900452</v>
      </c>
      <c r="J21" s="189">
        <v>100</v>
      </c>
    </row>
    <row r="22" spans="1:20" ht="12" customHeight="1">
      <c r="A22" s="186"/>
      <c r="B22" s="186"/>
      <c r="C22" s="193" t="s">
        <v>244</v>
      </c>
      <c r="D22" s="192"/>
      <c r="E22" s="182"/>
      <c r="F22" s="195"/>
      <c r="G22" s="184"/>
      <c r="H22" s="191">
        <v>128.5073497825509</v>
      </c>
      <c r="I22" s="191">
        <v>105.35751694085143</v>
      </c>
      <c r="J22" s="191">
        <v>100</v>
      </c>
    </row>
    <row r="23" spans="1:20" ht="12" customHeight="1">
      <c r="A23" s="186"/>
      <c r="B23" s="186"/>
      <c r="C23" s="193" t="s">
        <v>245</v>
      </c>
      <c r="D23" s="192"/>
      <c r="E23" s="182"/>
      <c r="F23" s="182"/>
      <c r="G23" s="184"/>
      <c r="H23" s="191">
        <v>116.62460303498123</v>
      </c>
      <c r="I23" s="191">
        <v>105.98715395464293</v>
      </c>
      <c r="J23" s="191">
        <v>100</v>
      </c>
    </row>
    <row r="24" spans="1:20" ht="12" customHeight="1">
      <c r="A24" s="186"/>
      <c r="B24" s="186"/>
      <c r="C24" s="182" t="s">
        <v>246</v>
      </c>
      <c r="D24" s="192"/>
      <c r="E24" s="198"/>
      <c r="F24" s="182"/>
      <c r="G24" s="184"/>
      <c r="H24" s="191">
        <v>117.54996895764747</v>
      </c>
      <c r="I24" s="191">
        <v>89.273421643457198</v>
      </c>
      <c r="J24" s="191">
        <v>100</v>
      </c>
    </row>
    <row r="25" spans="1:20" ht="12" customHeight="1">
      <c r="A25" s="194"/>
      <c r="B25" s="182" t="s">
        <v>247</v>
      </c>
      <c r="C25" s="186"/>
      <c r="D25" s="192"/>
      <c r="E25" s="199"/>
      <c r="F25" s="195"/>
      <c r="G25" s="184"/>
      <c r="H25" s="189">
        <v>107.53293429374069</v>
      </c>
      <c r="I25" s="189">
        <v>105.78574906418179</v>
      </c>
      <c r="J25" s="189">
        <v>100</v>
      </c>
    </row>
    <row r="26" spans="1:20" ht="12" customHeight="1">
      <c r="A26" s="186" t="s">
        <v>248</v>
      </c>
      <c r="B26" s="186"/>
      <c r="C26" s="182"/>
      <c r="D26" s="192"/>
      <c r="E26" s="198"/>
      <c r="F26" s="182"/>
      <c r="G26" s="184"/>
      <c r="H26" s="188">
        <v>105.82482347124473</v>
      </c>
      <c r="I26" s="188">
        <v>104.90931813868607</v>
      </c>
      <c r="J26" s="188">
        <v>103.94749063885524</v>
      </c>
    </row>
    <row r="27" spans="1:20" ht="12" customHeight="1">
      <c r="A27" s="186"/>
      <c r="B27" s="193" t="s">
        <v>249</v>
      </c>
      <c r="C27" s="182"/>
      <c r="D27" s="192"/>
      <c r="E27" s="198"/>
      <c r="F27" s="182"/>
      <c r="G27" s="184"/>
      <c r="H27" s="189">
        <v>157.89473684210526</v>
      </c>
      <c r="I27" s="189">
        <v>115.38461538461537</v>
      </c>
      <c r="J27" s="189">
        <v>115.38461538461537</v>
      </c>
    </row>
    <row r="28" spans="1:20" ht="12" customHeight="1">
      <c r="A28" s="186"/>
      <c r="B28" s="193" t="s">
        <v>250</v>
      </c>
      <c r="C28" s="193"/>
      <c r="D28" s="192"/>
      <c r="E28" s="198"/>
      <c r="F28" s="182"/>
      <c r="G28" s="184"/>
      <c r="H28" s="189">
        <v>101.28452434310657</v>
      </c>
      <c r="I28" s="189">
        <v>100.88309109686824</v>
      </c>
      <c r="J28" s="189">
        <v>100.71253269834895</v>
      </c>
    </row>
    <row r="29" spans="1:20" ht="12" customHeight="1">
      <c r="A29" s="194"/>
      <c r="B29" s="193" t="s">
        <v>251</v>
      </c>
      <c r="C29" s="193"/>
      <c r="D29" s="182"/>
      <c r="E29" s="199"/>
      <c r="F29" s="195"/>
      <c r="G29" s="184"/>
      <c r="H29" s="189">
        <v>104.92368776205339</v>
      </c>
      <c r="I29" s="189">
        <v>104.92368776205339</v>
      </c>
      <c r="J29" s="189">
        <v>100</v>
      </c>
    </row>
    <row r="30" spans="1:20" ht="12" customHeight="1">
      <c r="A30" s="200"/>
      <c r="B30" s="201" t="s">
        <v>252</v>
      </c>
      <c r="C30" s="201"/>
      <c r="D30" s="202"/>
      <c r="E30" s="203"/>
      <c r="F30" s="204"/>
      <c r="G30" s="205"/>
      <c r="H30" s="206">
        <v>106.37909417175342</v>
      </c>
      <c r="I30" s="206">
        <v>105.14352711908799</v>
      </c>
      <c r="J30" s="206">
        <v>106.09034327517861</v>
      </c>
    </row>
    <row r="31" spans="1:20" ht="72" customHeight="1">
      <c r="A31" s="194"/>
      <c r="B31" s="193"/>
      <c r="C31" s="193"/>
      <c r="D31" s="182"/>
      <c r="E31" s="199"/>
      <c r="F31" s="195"/>
      <c r="G31" s="184"/>
      <c r="H31" s="207"/>
      <c r="I31" s="207"/>
      <c r="J31" s="207"/>
    </row>
    <row r="32" spans="1:20" ht="14.25" customHeight="1">
      <c r="A32" s="194"/>
      <c r="B32" s="193"/>
      <c r="C32" s="193"/>
      <c r="D32" s="182"/>
      <c r="E32" s="199"/>
      <c r="F32" s="195"/>
      <c r="G32" s="184"/>
      <c r="H32" s="207"/>
      <c r="I32" s="207"/>
      <c r="J32" s="207"/>
      <c r="K32" s="504" t="s">
        <v>222</v>
      </c>
      <c r="L32" s="504"/>
      <c r="M32" s="504"/>
      <c r="N32" s="504"/>
      <c r="O32" s="504"/>
      <c r="P32" s="504"/>
      <c r="Q32" s="504"/>
      <c r="R32" s="180" t="s">
        <v>223</v>
      </c>
      <c r="S32" s="180" t="s">
        <v>223</v>
      </c>
      <c r="T32" s="180" t="s">
        <v>223</v>
      </c>
    </row>
    <row r="33" spans="1:20" ht="13.5" customHeight="1" thickBot="1">
      <c r="A33" s="194"/>
      <c r="B33" s="193"/>
      <c r="C33" s="193"/>
      <c r="D33" s="182"/>
      <c r="E33" s="199"/>
      <c r="F33" s="195"/>
      <c r="G33" s="184"/>
      <c r="H33" s="207"/>
      <c r="I33" s="207"/>
      <c r="J33" s="207"/>
      <c r="K33" s="506"/>
      <c r="L33" s="506"/>
      <c r="M33" s="506"/>
      <c r="N33" s="506"/>
      <c r="O33" s="506"/>
      <c r="P33" s="506"/>
      <c r="Q33" s="506"/>
      <c r="R33" s="181" t="s">
        <v>224</v>
      </c>
      <c r="S33" s="181" t="s">
        <v>225</v>
      </c>
      <c r="T33" s="181" t="s">
        <v>226</v>
      </c>
    </row>
    <row r="34" spans="1:20" ht="12.75" customHeight="1">
      <c r="K34" s="186" t="s">
        <v>253</v>
      </c>
      <c r="L34" s="186"/>
      <c r="M34" s="182"/>
      <c r="N34" s="182"/>
      <c r="O34" s="198"/>
      <c r="P34" s="182"/>
      <c r="Q34" s="184"/>
      <c r="R34" s="208">
        <v>111.76478178334325</v>
      </c>
      <c r="S34" s="208">
        <v>104.79682649871134</v>
      </c>
      <c r="T34" s="208">
        <v>100.54860170287895</v>
      </c>
    </row>
    <row r="35" spans="1:20" ht="12.75" customHeight="1">
      <c r="K35" s="186"/>
      <c r="L35" s="192" t="s">
        <v>254</v>
      </c>
      <c r="M35" s="209"/>
      <c r="N35" s="209"/>
      <c r="O35" s="209"/>
      <c r="P35" s="209"/>
      <c r="Q35" s="184"/>
      <c r="R35" s="210">
        <v>107.76382058969021</v>
      </c>
      <c r="S35" s="210">
        <v>101.44160788171594</v>
      </c>
      <c r="T35" s="210">
        <v>100</v>
      </c>
    </row>
    <row r="36" spans="1:20" ht="12.75" customHeight="1">
      <c r="K36" s="211"/>
      <c r="L36" s="212" t="s">
        <v>255</v>
      </c>
      <c r="M36" s="213"/>
      <c r="N36" s="214"/>
      <c r="O36" s="215"/>
      <c r="P36" s="213"/>
      <c r="Q36" s="184"/>
      <c r="R36" s="216">
        <v>125.42060236022725</v>
      </c>
      <c r="S36" s="216">
        <v>111.89325836126778</v>
      </c>
      <c r="T36" s="216">
        <v>103.27499998434885</v>
      </c>
    </row>
    <row r="37" spans="1:20" ht="12.75" customHeight="1">
      <c r="K37" s="186"/>
      <c r="L37" s="217" t="s">
        <v>256</v>
      </c>
      <c r="M37" s="182"/>
      <c r="N37" s="182"/>
      <c r="O37" s="198"/>
      <c r="P37" s="182"/>
      <c r="Q37" s="184"/>
      <c r="R37" s="218">
        <v>107.94712306908416</v>
      </c>
      <c r="S37" s="218">
        <v>102.11620808028559</v>
      </c>
      <c r="T37" s="218">
        <v>100.28267497134532</v>
      </c>
    </row>
    <row r="38" spans="1:20" ht="12.75" customHeight="1">
      <c r="K38" s="186"/>
      <c r="L38" s="217" t="s">
        <v>257</v>
      </c>
      <c r="M38" s="182"/>
      <c r="N38" s="192"/>
      <c r="O38" s="198"/>
      <c r="P38" s="182"/>
      <c r="Q38" s="184"/>
      <c r="R38" s="218">
        <v>117.59690953135389</v>
      </c>
      <c r="S38" s="218">
        <v>113.44059361294339</v>
      </c>
      <c r="T38" s="218">
        <v>100</v>
      </c>
    </row>
    <row r="39" spans="1:20" ht="12.75" customHeight="1">
      <c r="K39" s="186"/>
      <c r="L39" s="192" t="s">
        <v>258</v>
      </c>
      <c r="M39" s="209"/>
      <c r="N39" s="209"/>
      <c r="O39" s="209"/>
      <c r="P39" s="209"/>
      <c r="Q39" s="184"/>
      <c r="R39" s="210">
        <v>124.66548073176007</v>
      </c>
      <c r="S39" s="210">
        <v>121.53835554739143</v>
      </c>
      <c r="T39" s="210">
        <v>100</v>
      </c>
    </row>
    <row r="40" spans="1:20" ht="12.75" customHeight="1">
      <c r="K40" s="186"/>
      <c r="L40" s="192" t="s">
        <v>259</v>
      </c>
      <c r="M40" s="209"/>
      <c r="N40" s="209"/>
      <c r="O40" s="209"/>
      <c r="P40" s="209"/>
      <c r="Q40" s="184"/>
      <c r="R40" s="210">
        <v>110.52875636334063</v>
      </c>
      <c r="S40" s="210">
        <v>105.07048695405545</v>
      </c>
      <c r="T40" s="210">
        <v>100</v>
      </c>
    </row>
    <row r="41" spans="1:20" ht="12.75" customHeight="1">
      <c r="K41" s="186" t="s">
        <v>260</v>
      </c>
      <c r="L41" s="186"/>
      <c r="M41" s="182"/>
      <c r="N41" s="192"/>
      <c r="O41" s="198"/>
      <c r="P41" s="182"/>
      <c r="Q41" s="184"/>
      <c r="R41" s="208">
        <v>98.424960907296139</v>
      </c>
      <c r="S41" s="208">
        <v>94.413080566757884</v>
      </c>
      <c r="T41" s="208">
        <v>96.210053108734201</v>
      </c>
    </row>
    <row r="42" spans="1:20" ht="12.75" customHeight="1">
      <c r="K42" s="186"/>
      <c r="L42" s="182" t="s">
        <v>261</v>
      </c>
      <c r="M42" s="186"/>
      <c r="N42" s="192"/>
      <c r="O42" s="198"/>
      <c r="P42" s="182"/>
      <c r="Q42" s="184"/>
      <c r="R42" s="218">
        <v>91.756786309686518</v>
      </c>
      <c r="S42" s="218">
        <v>91.933506252361624</v>
      </c>
      <c r="T42" s="218">
        <v>94.683782088175946</v>
      </c>
    </row>
    <row r="43" spans="1:20" ht="12.75" customHeight="1">
      <c r="K43" s="186"/>
      <c r="L43" s="182" t="s">
        <v>262</v>
      </c>
      <c r="M43" s="182"/>
      <c r="N43" s="192"/>
      <c r="O43" s="199"/>
      <c r="P43" s="182"/>
      <c r="Q43" s="184"/>
      <c r="R43" s="218">
        <v>145.65822386603205</v>
      </c>
      <c r="S43" s="218">
        <v>118.58607586894033</v>
      </c>
      <c r="T43" s="218">
        <v>100</v>
      </c>
    </row>
    <row r="44" spans="1:20" ht="12.75" customHeight="1">
      <c r="K44" s="186"/>
      <c r="L44" s="182" t="s">
        <v>263</v>
      </c>
      <c r="M44" s="182"/>
      <c r="N44" s="192"/>
      <c r="O44" s="219"/>
      <c r="P44" s="182"/>
      <c r="Q44" s="184"/>
      <c r="R44" s="218">
        <v>117.5392670157068</v>
      </c>
      <c r="S44" s="218">
        <v>100</v>
      </c>
      <c r="T44" s="218">
        <v>100</v>
      </c>
    </row>
    <row r="45" spans="1:20" ht="12.75" customHeight="1">
      <c r="K45" s="186" t="s">
        <v>264</v>
      </c>
      <c r="L45" s="186"/>
      <c r="M45" s="182"/>
      <c r="N45" s="192"/>
      <c r="O45" s="220"/>
      <c r="P45" s="182"/>
      <c r="Q45" s="184"/>
      <c r="R45" s="208">
        <v>99.429748729760945</v>
      </c>
      <c r="S45" s="208">
        <v>100.05406982680726</v>
      </c>
      <c r="T45" s="208">
        <v>100</v>
      </c>
    </row>
    <row r="46" spans="1:20" ht="12.75" customHeight="1">
      <c r="K46" s="186"/>
      <c r="L46" s="182" t="s">
        <v>265</v>
      </c>
      <c r="M46" s="182"/>
      <c r="N46" s="192"/>
      <c r="O46" s="220"/>
      <c r="P46" s="182"/>
      <c r="Q46" s="184"/>
      <c r="R46" s="218">
        <v>102.32910817635737</v>
      </c>
      <c r="S46" s="218">
        <v>102.04684240281634</v>
      </c>
      <c r="T46" s="218">
        <v>100</v>
      </c>
    </row>
    <row r="47" spans="1:20" ht="12.75" customHeight="1">
      <c r="K47" s="186"/>
      <c r="L47" s="182" t="s">
        <v>266</v>
      </c>
      <c r="M47" s="182"/>
      <c r="N47" s="192"/>
      <c r="O47" s="220"/>
      <c r="P47" s="182"/>
      <c r="Q47" s="184"/>
      <c r="R47" s="218">
        <v>98.587008349598818</v>
      </c>
      <c r="S47" s="218">
        <v>99.490085756060466</v>
      </c>
      <c r="T47" s="218">
        <v>100</v>
      </c>
    </row>
    <row r="48" spans="1:20" ht="12.75" customHeight="1">
      <c r="K48" s="186"/>
      <c r="L48" s="182" t="s">
        <v>267</v>
      </c>
      <c r="M48" s="182"/>
      <c r="N48" s="192"/>
      <c r="O48" s="220"/>
      <c r="P48" s="182"/>
      <c r="Q48" s="184"/>
      <c r="R48" s="218">
        <v>100</v>
      </c>
      <c r="S48" s="218">
        <v>100</v>
      </c>
      <c r="T48" s="218">
        <v>100</v>
      </c>
    </row>
    <row r="49" spans="11:20" ht="12.75" customHeight="1">
      <c r="K49" s="186" t="s">
        <v>268</v>
      </c>
      <c r="L49" s="186"/>
      <c r="M49" s="182"/>
      <c r="N49" s="192"/>
      <c r="O49" s="220"/>
      <c r="P49" s="182"/>
      <c r="Q49" s="184"/>
      <c r="R49" s="208">
        <v>100.6647917425138</v>
      </c>
      <c r="S49" s="208">
        <v>100.69731268600258</v>
      </c>
      <c r="T49" s="208">
        <v>100</v>
      </c>
    </row>
    <row r="50" spans="11:20" ht="12.75" customHeight="1">
      <c r="K50" s="186" t="s">
        <v>269</v>
      </c>
      <c r="L50" s="186"/>
      <c r="M50" s="182"/>
      <c r="N50" s="182"/>
      <c r="O50" s="219"/>
      <c r="P50" s="182"/>
      <c r="Q50" s="184"/>
      <c r="R50" s="208">
        <v>96.451651763661957</v>
      </c>
      <c r="S50" s="208">
        <v>96.370550943315891</v>
      </c>
      <c r="T50" s="208">
        <v>100</v>
      </c>
    </row>
    <row r="51" spans="11:20" ht="12.75" customHeight="1">
      <c r="K51" s="186"/>
      <c r="L51" s="192" t="s">
        <v>270</v>
      </c>
      <c r="M51" s="209"/>
      <c r="N51" s="209"/>
      <c r="O51" s="209"/>
      <c r="P51" s="209"/>
      <c r="Q51" s="184"/>
      <c r="R51" s="210">
        <v>94.942345757240275</v>
      </c>
      <c r="S51" s="210">
        <v>91.548499080413251</v>
      </c>
      <c r="T51" s="210">
        <v>100</v>
      </c>
    </row>
    <row r="52" spans="11:20" ht="12.75" customHeight="1">
      <c r="K52" s="186"/>
      <c r="L52" s="182" t="s">
        <v>271</v>
      </c>
      <c r="M52" s="182"/>
      <c r="N52" s="192"/>
      <c r="O52" s="198"/>
      <c r="P52" s="182"/>
      <c r="Q52" s="184"/>
      <c r="R52" s="218">
        <v>113.52823978007429</v>
      </c>
      <c r="S52" s="218">
        <v>106.4781839709831</v>
      </c>
      <c r="T52" s="218">
        <v>100</v>
      </c>
    </row>
    <row r="53" spans="11:20" ht="12.75" customHeight="1">
      <c r="K53" s="186"/>
      <c r="L53" s="182" t="s">
        <v>272</v>
      </c>
      <c r="M53" s="182"/>
      <c r="N53" s="192"/>
      <c r="O53" s="198"/>
      <c r="P53" s="182"/>
      <c r="Q53" s="184"/>
      <c r="R53" s="218">
        <v>94.115380327587957</v>
      </c>
      <c r="S53" s="218">
        <v>95.178665417982373</v>
      </c>
      <c r="T53" s="218">
        <v>100</v>
      </c>
    </row>
    <row r="54" spans="11:20" ht="12.75" customHeight="1">
      <c r="K54" s="186" t="s">
        <v>273</v>
      </c>
      <c r="L54" s="186"/>
      <c r="M54" s="182"/>
      <c r="N54" s="192"/>
      <c r="O54" s="198"/>
      <c r="P54" s="182"/>
      <c r="Q54" s="184"/>
      <c r="R54" s="208">
        <v>132.50463085472347</v>
      </c>
      <c r="S54" s="208">
        <v>132.50463085472347</v>
      </c>
      <c r="T54" s="208">
        <v>132.50463085472347</v>
      </c>
    </row>
    <row r="55" spans="11:20" ht="12.75" customHeight="1">
      <c r="K55" s="186" t="s">
        <v>274</v>
      </c>
      <c r="L55" s="186"/>
      <c r="M55" s="182"/>
      <c r="N55" s="192"/>
      <c r="O55" s="198"/>
      <c r="P55" s="182"/>
      <c r="Q55" s="184"/>
      <c r="R55" s="208">
        <v>117.85149784552154</v>
      </c>
      <c r="S55" s="208">
        <v>114.57068969806843</v>
      </c>
      <c r="T55" s="208">
        <v>100</v>
      </c>
    </row>
    <row r="56" spans="11:20" ht="12.75" customHeight="1">
      <c r="K56" s="186"/>
      <c r="L56" s="182" t="s">
        <v>275</v>
      </c>
      <c r="M56" s="182"/>
      <c r="N56" s="192"/>
      <c r="O56" s="198"/>
      <c r="P56" s="182"/>
      <c r="Q56" s="184"/>
      <c r="R56" s="218">
        <v>103.77204584197573</v>
      </c>
      <c r="S56" s="218">
        <v>100.48219643458758</v>
      </c>
      <c r="T56" s="218">
        <v>100</v>
      </c>
    </row>
    <row r="57" spans="11:20" ht="12.75" customHeight="1">
      <c r="K57" s="186"/>
      <c r="L57" s="182" t="s">
        <v>276</v>
      </c>
      <c r="M57" s="182"/>
      <c r="N57" s="192"/>
      <c r="O57" s="220"/>
      <c r="P57" s="182"/>
      <c r="Q57" s="184"/>
      <c r="R57" s="218">
        <v>128.57142857142858</v>
      </c>
      <c r="S57" s="218">
        <v>125.37313432835822</v>
      </c>
      <c r="T57" s="218">
        <v>100</v>
      </c>
    </row>
    <row r="58" spans="11:20" ht="12.75" customHeight="1">
      <c r="K58" s="186" t="s">
        <v>277</v>
      </c>
      <c r="L58" s="186"/>
      <c r="M58" s="182"/>
      <c r="N58" s="192"/>
      <c r="O58" s="220"/>
      <c r="P58" s="182"/>
      <c r="Q58" s="184"/>
      <c r="R58" s="208">
        <v>107.50456555576267</v>
      </c>
      <c r="S58" s="208">
        <v>103.63734676030509</v>
      </c>
      <c r="T58" s="208">
        <v>100</v>
      </c>
    </row>
    <row r="59" spans="11:20" ht="12.75" customHeight="1">
      <c r="K59" s="186"/>
      <c r="L59" s="182" t="s">
        <v>278</v>
      </c>
      <c r="M59" s="182"/>
      <c r="N59" s="192"/>
      <c r="O59" s="220"/>
      <c r="P59" s="182"/>
      <c r="Q59" s="184"/>
      <c r="R59" s="218">
        <v>106.42897773860062</v>
      </c>
      <c r="S59" s="218">
        <v>103.77141956378748</v>
      </c>
      <c r="T59" s="218">
        <v>100</v>
      </c>
    </row>
    <row r="60" spans="11:20" ht="12.75" customHeight="1">
      <c r="K60" s="186"/>
      <c r="L60" s="182" t="s">
        <v>279</v>
      </c>
      <c r="M60" s="182"/>
      <c r="N60" s="192"/>
      <c r="O60" s="219"/>
      <c r="P60" s="182"/>
      <c r="Q60" s="184"/>
      <c r="R60" s="218">
        <v>121.09718392301663</v>
      </c>
      <c r="S60" s="218">
        <v>102.45560476962912</v>
      </c>
      <c r="T60" s="218">
        <v>100</v>
      </c>
    </row>
    <row r="61" spans="11:20" ht="12.75" customHeight="1">
      <c r="K61" s="221"/>
      <c r="L61" s="202" t="s">
        <v>280</v>
      </c>
      <c r="M61" s="202"/>
      <c r="N61" s="222"/>
      <c r="O61" s="223"/>
      <c r="P61" s="202"/>
      <c r="Q61" s="205"/>
      <c r="R61" s="224">
        <v>100</v>
      </c>
      <c r="S61" s="224">
        <v>100</v>
      </c>
      <c r="T61" s="224">
        <v>100</v>
      </c>
    </row>
  </sheetData>
  <mergeCells count="3">
    <mergeCell ref="A1:I2"/>
    <mergeCell ref="A3:G4"/>
    <mergeCell ref="K32:Q33"/>
  </mergeCells>
  <conditionalFormatting sqref="K34:P61 A6:F33 H31:J33 R34:R59 S34:S40 S42:S61">
    <cfRule type="cellIs" dxfId="7" priority="6" stopIfTrue="1" operator="lessThan">
      <formula>0.001</formula>
    </cfRule>
  </conditionalFormatting>
  <conditionalFormatting sqref="R34:R61">
    <cfRule type="cellIs" dxfId="6" priority="5" stopIfTrue="1" operator="lessThan">
      <formula>0.001</formula>
    </cfRule>
  </conditionalFormatting>
  <conditionalFormatting sqref="S34:S61">
    <cfRule type="cellIs" dxfId="5" priority="4" stopIfTrue="1" operator="lessThan">
      <formula>0.001</formula>
    </cfRule>
  </conditionalFormatting>
  <conditionalFormatting sqref="H6:H30">
    <cfRule type="cellIs" dxfId="4" priority="3" stopIfTrue="1" operator="lessThan">
      <formula>0.001</formula>
    </cfRule>
  </conditionalFormatting>
  <conditionalFormatting sqref="I6:I30">
    <cfRule type="cellIs" dxfId="3" priority="2" stopIfTrue="1" operator="lessThan">
      <formula>0.001</formula>
    </cfRule>
  </conditionalFormatting>
  <conditionalFormatting sqref="J6:J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P45"/>
  <sheetViews>
    <sheetView workbookViewId="0">
      <selection activeCell="H20" sqref="H20"/>
    </sheetView>
  </sheetViews>
  <sheetFormatPr defaultRowHeight="15"/>
  <cols>
    <col min="10" max="10" width="4.7109375" customWidth="1"/>
    <col min="11" max="11" width="30.7109375" customWidth="1"/>
    <col min="12" max="12" width="9.140625" style="225"/>
    <col min="13" max="14" width="9.140625" style="225" customWidth="1"/>
    <col min="15" max="15" width="9.7109375" customWidth="1"/>
    <col min="266" max="266" width="4.7109375" customWidth="1"/>
    <col min="267" max="267" width="30.7109375" customWidth="1"/>
    <col min="269" max="270" width="9.140625" customWidth="1"/>
    <col min="271" max="271" width="9.7109375" customWidth="1"/>
    <col min="522" max="522" width="4.7109375" customWidth="1"/>
    <col min="523" max="523" width="30.7109375" customWidth="1"/>
    <col min="525" max="526" width="9.140625" customWidth="1"/>
    <col min="527" max="527" width="9.7109375" customWidth="1"/>
    <col min="778" max="778" width="4.7109375" customWidth="1"/>
    <col min="779" max="779" width="30.7109375" customWidth="1"/>
    <col min="781" max="782" width="9.140625" customWidth="1"/>
    <col min="783" max="783" width="9.7109375" customWidth="1"/>
    <col min="1034" max="1034" width="4.7109375" customWidth="1"/>
    <col min="1035" max="1035" width="30.7109375" customWidth="1"/>
    <col min="1037" max="1038" width="9.140625" customWidth="1"/>
    <col min="1039" max="1039" width="9.7109375" customWidth="1"/>
    <col min="1290" max="1290" width="4.7109375" customWidth="1"/>
    <col min="1291" max="1291" width="30.7109375" customWidth="1"/>
    <col min="1293" max="1294" width="9.140625" customWidth="1"/>
    <col min="1295" max="1295" width="9.7109375" customWidth="1"/>
    <col min="1546" max="1546" width="4.7109375" customWidth="1"/>
    <col min="1547" max="1547" width="30.7109375" customWidth="1"/>
    <col min="1549" max="1550" width="9.140625" customWidth="1"/>
    <col min="1551" max="1551" width="9.7109375" customWidth="1"/>
    <col min="1802" max="1802" width="4.7109375" customWidth="1"/>
    <col min="1803" max="1803" width="30.7109375" customWidth="1"/>
    <col min="1805" max="1806" width="9.140625" customWidth="1"/>
    <col min="1807" max="1807" width="9.7109375" customWidth="1"/>
    <col min="2058" max="2058" width="4.7109375" customWidth="1"/>
    <col min="2059" max="2059" width="30.7109375" customWidth="1"/>
    <col min="2061" max="2062" width="9.140625" customWidth="1"/>
    <col min="2063" max="2063" width="9.7109375" customWidth="1"/>
    <col min="2314" max="2314" width="4.7109375" customWidth="1"/>
    <col min="2315" max="2315" width="30.7109375" customWidth="1"/>
    <col min="2317" max="2318" width="9.140625" customWidth="1"/>
    <col min="2319" max="2319" width="9.7109375" customWidth="1"/>
    <col min="2570" max="2570" width="4.7109375" customWidth="1"/>
    <col min="2571" max="2571" width="30.7109375" customWidth="1"/>
    <col min="2573" max="2574" width="9.140625" customWidth="1"/>
    <col min="2575" max="2575" width="9.7109375" customWidth="1"/>
    <col min="2826" max="2826" width="4.7109375" customWidth="1"/>
    <col min="2827" max="2827" width="30.7109375" customWidth="1"/>
    <col min="2829" max="2830" width="9.140625" customWidth="1"/>
    <col min="2831" max="2831" width="9.7109375" customWidth="1"/>
    <col min="3082" max="3082" width="4.7109375" customWidth="1"/>
    <col min="3083" max="3083" width="30.7109375" customWidth="1"/>
    <col min="3085" max="3086" width="9.140625" customWidth="1"/>
    <col min="3087" max="3087" width="9.7109375" customWidth="1"/>
    <col min="3338" max="3338" width="4.7109375" customWidth="1"/>
    <col min="3339" max="3339" width="30.7109375" customWidth="1"/>
    <col min="3341" max="3342" width="9.140625" customWidth="1"/>
    <col min="3343" max="3343" width="9.7109375" customWidth="1"/>
    <col min="3594" max="3594" width="4.7109375" customWidth="1"/>
    <col min="3595" max="3595" width="30.7109375" customWidth="1"/>
    <col min="3597" max="3598" width="9.140625" customWidth="1"/>
    <col min="3599" max="3599" width="9.7109375" customWidth="1"/>
    <col min="3850" max="3850" width="4.7109375" customWidth="1"/>
    <col min="3851" max="3851" width="30.7109375" customWidth="1"/>
    <col min="3853" max="3854" width="9.140625" customWidth="1"/>
    <col min="3855" max="3855" width="9.7109375" customWidth="1"/>
    <col min="4106" max="4106" width="4.7109375" customWidth="1"/>
    <col min="4107" max="4107" width="30.7109375" customWidth="1"/>
    <col min="4109" max="4110" width="9.140625" customWidth="1"/>
    <col min="4111" max="4111" width="9.7109375" customWidth="1"/>
    <col min="4362" max="4362" width="4.7109375" customWidth="1"/>
    <col min="4363" max="4363" width="30.7109375" customWidth="1"/>
    <col min="4365" max="4366" width="9.140625" customWidth="1"/>
    <col min="4367" max="4367" width="9.7109375" customWidth="1"/>
    <col min="4618" max="4618" width="4.7109375" customWidth="1"/>
    <col min="4619" max="4619" width="30.7109375" customWidth="1"/>
    <col min="4621" max="4622" width="9.140625" customWidth="1"/>
    <col min="4623" max="4623" width="9.7109375" customWidth="1"/>
    <col min="4874" max="4874" width="4.7109375" customWidth="1"/>
    <col min="4875" max="4875" width="30.7109375" customWidth="1"/>
    <col min="4877" max="4878" width="9.140625" customWidth="1"/>
    <col min="4879" max="4879" width="9.7109375" customWidth="1"/>
    <col min="5130" max="5130" width="4.7109375" customWidth="1"/>
    <col min="5131" max="5131" width="30.7109375" customWidth="1"/>
    <col min="5133" max="5134" width="9.140625" customWidth="1"/>
    <col min="5135" max="5135" width="9.7109375" customWidth="1"/>
    <col min="5386" max="5386" width="4.7109375" customWidth="1"/>
    <col min="5387" max="5387" width="30.7109375" customWidth="1"/>
    <col min="5389" max="5390" width="9.140625" customWidth="1"/>
    <col min="5391" max="5391" width="9.7109375" customWidth="1"/>
    <col min="5642" max="5642" width="4.7109375" customWidth="1"/>
    <col min="5643" max="5643" width="30.7109375" customWidth="1"/>
    <col min="5645" max="5646" width="9.140625" customWidth="1"/>
    <col min="5647" max="5647" width="9.7109375" customWidth="1"/>
    <col min="5898" max="5898" width="4.7109375" customWidth="1"/>
    <col min="5899" max="5899" width="30.7109375" customWidth="1"/>
    <col min="5901" max="5902" width="9.140625" customWidth="1"/>
    <col min="5903" max="5903" width="9.7109375" customWidth="1"/>
    <col min="6154" max="6154" width="4.7109375" customWidth="1"/>
    <col min="6155" max="6155" width="30.7109375" customWidth="1"/>
    <col min="6157" max="6158" width="9.140625" customWidth="1"/>
    <col min="6159" max="6159" width="9.7109375" customWidth="1"/>
    <col min="6410" max="6410" width="4.7109375" customWidth="1"/>
    <col min="6411" max="6411" width="30.7109375" customWidth="1"/>
    <col min="6413" max="6414" width="9.140625" customWidth="1"/>
    <col min="6415" max="6415" width="9.7109375" customWidth="1"/>
    <col min="6666" max="6666" width="4.7109375" customWidth="1"/>
    <col min="6667" max="6667" width="30.7109375" customWidth="1"/>
    <col min="6669" max="6670" width="9.140625" customWidth="1"/>
    <col min="6671" max="6671" width="9.7109375" customWidth="1"/>
    <col min="6922" max="6922" width="4.7109375" customWidth="1"/>
    <col min="6923" max="6923" width="30.7109375" customWidth="1"/>
    <col min="6925" max="6926" width="9.140625" customWidth="1"/>
    <col min="6927" max="6927" width="9.7109375" customWidth="1"/>
    <col min="7178" max="7178" width="4.7109375" customWidth="1"/>
    <col min="7179" max="7179" width="30.7109375" customWidth="1"/>
    <col min="7181" max="7182" width="9.140625" customWidth="1"/>
    <col min="7183" max="7183" width="9.7109375" customWidth="1"/>
    <col min="7434" max="7434" width="4.7109375" customWidth="1"/>
    <col min="7435" max="7435" width="30.7109375" customWidth="1"/>
    <col min="7437" max="7438" width="9.140625" customWidth="1"/>
    <col min="7439" max="7439" width="9.7109375" customWidth="1"/>
    <col min="7690" max="7690" width="4.7109375" customWidth="1"/>
    <col min="7691" max="7691" width="30.7109375" customWidth="1"/>
    <col min="7693" max="7694" width="9.140625" customWidth="1"/>
    <col min="7695" max="7695" width="9.7109375" customWidth="1"/>
    <col min="7946" max="7946" width="4.7109375" customWidth="1"/>
    <col min="7947" max="7947" width="30.7109375" customWidth="1"/>
    <col min="7949" max="7950" width="9.140625" customWidth="1"/>
    <col min="7951" max="7951" width="9.7109375" customWidth="1"/>
    <col min="8202" max="8202" width="4.7109375" customWidth="1"/>
    <col min="8203" max="8203" width="30.7109375" customWidth="1"/>
    <col min="8205" max="8206" width="9.140625" customWidth="1"/>
    <col min="8207" max="8207" width="9.7109375" customWidth="1"/>
    <col min="8458" max="8458" width="4.7109375" customWidth="1"/>
    <col min="8459" max="8459" width="30.7109375" customWidth="1"/>
    <col min="8461" max="8462" width="9.140625" customWidth="1"/>
    <col min="8463" max="8463" width="9.7109375" customWidth="1"/>
    <col min="8714" max="8714" width="4.7109375" customWidth="1"/>
    <col min="8715" max="8715" width="30.7109375" customWidth="1"/>
    <col min="8717" max="8718" width="9.140625" customWidth="1"/>
    <col min="8719" max="8719" width="9.7109375" customWidth="1"/>
    <col min="8970" max="8970" width="4.7109375" customWidth="1"/>
    <col min="8971" max="8971" width="30.7109375" customWidth="1"/>
    <col min="8973" max="8974" width="9.140625" customWidth="1"/>
    <col min="8975" max="8975" width="9.7109375" customWidth="1"/>
    <col min="9226" max="9226" width="4.7109375" customWidth="1"/>
    <col min="9227" max="9227" width="30.7109375" customWidth="1"/>
    <col min="9229" max="9230" width="9.140625" customWidth="1"/>
    <col min="9231" max="9231" width="9.7109375" customWidth="1"/>
    <col min="9482" max="9482" width="4.7109375" customWidth="1"/>
    <col min="9483" max="9483" width="30.7109375" customWidth="1"/>
    <col min="9485" max="9486" width="9.140625" customWidth="1"/>
    <col min="9487" max="9487" width="9.7109375" customWidth="1"/>
    <col min="9738" max="9738" width="4.7109375" customWidth="1"/>
    <col min="9739" max="9739" width="30.7109375" customWidth="1"/>
    <col min="9741" max="9742" width="9.140625" customWidth="1"/>
    <col min="9743" max="9743" width="9.7109375" customWidth="1"/>
    <col min="9994" max="9994" width="4.7109375" customWidth="1"/>
    <col min="9995" max="9995" width="30.7109375" customWidth="1"/>
    <col min="9997" max="9998" width="9.140625" customWidth="1"/>
    <col min="9999" max="9999" width="9.7109375" customWidth="1"/>
    <col min="10250" max="10250" width="4.7109375" customWidth="1"/>
    <col min="10251" max="10251" width="30.7109375" customWidth="1"/>
    <col min="10253" max="10254" width="9.140625" customWidth="1"/>
    <col min="10255" max="10255" width="9.7109375" customWidth="1"/>
    <col min="10506" max="10506" width="4.7109375" customWidth="1"/>
    <col min="10507" max="10507" width="30.7109375" customWidth="1"/>
    <col min="10509" max="10510" width="9.140625" customWidth="1"/>
    <col min="10511" max="10511" width="9.7109375" customWidth="1"/>
    <col min="10762" max="10762" width="4.7109375" customWidth="1"/>
    <col min="10763" max="10763" width="30.7109375" customWidth="1"/>
    <col min="10765" max="10766" width="9.140625" customWidth="1"/>
    <col min="10767" max="10767" width="9.7109375" customWidth="1"/>
    <col min="11018" max="11018" width="4.7109375" customWidth="1"/>
    <col min="11019" max="11019" width="30.7109375" customWidth="1"/>
    <col min="11021" max="11022" width="9.140625" customWidth="1"/>
    <col min="11023" max="11023" width="9.7109375" customWidth="1"/>
    <col min="11274" max="11274" width="4.7109375" customWidth="1"/>
    <col min="11275" max="11275" width="30.7109375" customWidth="1"/>
    <col min="11277" max="11278" width="9.140625" customWidth="1"/>
    <col min="11279" max="11279" width="9.7109375" customWidth="1"/>
    <col min="11530" max="11530" width="4.7109375" customWidth="1"/>
    <col min="11531" max="11531" width="30.7109375" customWidth="1"/>
    <col min="11533" max="11534" width="9.140625" customWidth="1"/>
    <col min="11535" max="11535" width="9.7109375" customWidth="1"/>
    <col min="11786" max="11786" width="4.7109375" customWidth="1"/>
    <col min="11787" max="11787" width="30.7109375" customWidth="1"/>
    <col min="11789" max="11790" width="9.140625" customWidth="1"/>
    <col min="11791" max="11791" width="9.7109375" customWidth="1"/>
    <col min="12042" max="12042" width="4.7109375" customWidth="1"/>
    <col min="12043" max="12043" width="30.7109375" customWidth="1"/>
    <col min="12045" max="12046" width="9.140625" customWidth="1"/>
    <col min="12047" max="12047" width="9.7109375" customWidth="1"/>
    <col min="12298" max="12298" width="4.7109375" customWidth="1"/>
    <col min="12299" max="12299" width="30.7109375" customWidth="1"/>
    <col min="12301" max="12302" width="9.140625" customWidth="1"/>
    <col min="12303" max="12303" width="9.7109375" customWidth="1"/>
    <col min="12554" max="12554" width="4.7109375" customWidth="1"/>
    <col min="12555" max="12555" width="30.7109375" customWidth="1"/>
    <col min="12557" max="12558" width="9.140625" customWidth="1"/>
    <col min="12559" max="12559" width="9.7109375" customWidth="1"/>
    <col min="12810" max="12810" width="4.7109375" customWidth="1"/>
    <col min="12811" max="12811" width="30.7109375" customWidth="1"/>
    <col min="12813" max="12814" width="9.140625" customWidth="1"/>
    <col min="12815" max="12815" width="9.7109375" customWidth="1"/>
    <col min="13066" max="13066" width="4.7109375" customWidth="1"/>
    <col min="13067" max="13067" width="30.7109375" customWidth="1"/>
    <col min="13069" max="13070" width="9.140625" customWidth="1"/>
    <col min="13071" max="13071" width="9.7109375" customWidth="1"/>
    <col min="13322" max="13322" width="4.7109375" customWidth="1"/>
    <col min="13323" max="13323" width="30.7109375" customWidth="1"/>
    <col min="13325" max="13326" width="9.140625" customWidth="1"/>
    <col min="13327" max="13327" width="9.7109375" customWidth="1"/>
    <col min="13578" max="13578" width="4.7109375" customWidth="1"/>
    <col min="13579" max="13579" width="30.7109375" customWidth="1"/>
    <col min="13581" max="13582" width="9.140625" customWidth="1"/>
    <col min="13583" max="13583" width="9.7109375" customWidth="1"/>
    <col min="13834" max="13834" width="4.7109375" customWidth="1"/>
    <col min="13835" max="13835" width="30.7109375" customWidth="1"/>
    <col min="13837" max="13838" width="9.140625" customWidth="1"/>
    <col min="13839" max="13839" width="9.7109375" customWidth="1"/>
    <col min="14090" max="14090" width="4.7109375" customWidth="1"/>
    <col min="14091" max="14091" width="30.7109375" customWidth="1"/>
    <col min="14093" max="14094" width="9.140625" customWidth="1"/>
    <col min="14095" max="14095" width="9.7109375" customWidth="1"/>
    <col min="14346" max="14346" width="4.7109375" customWidth="1"/>
    <col min="14347" max="14347" width="30.7109375" customWidth="1"/>
    <col min="14349" max="14350" width="9.140625" customWidth="1"/>
    <col min="14351" max="14351" width="9.7109375" customWidth="1"/>
    <col min="14602" max="14602" width="4.7109375" customWidth="1"/>
    <col min="14603" max="14603" width="30.7109375" customWidth="1"/>
    <col min="14605" max="14606" width="9.140625" customWidth="1"/>
    <col min="14607" max="14607" width="9.7109375" customWidth="1"/>
    <col min="14858" max="14858" width="4.7109375" customWidth="1"/>
    <col min="14859" max="14859" width="30.7109375" customWidth="1"/>
    <col min="14861" max="14862" width="9.140625" customWidth="1"/>
    <col min="14863" max="14863" width="9.7109375" customWidth="1"/>
    <col min="15114" max="15114" width="4.7109375" customWidth="1"/>
    <col min="15115" max="15115" width="30.7109375" customWidth="1"/>
    <col min="15117" max="15118" width="9.140625" customWidth="1"/>
    <col min="15119" max="15119" width="9.7109375" customWidth="1"/>
    <col min="15370" max="15370" width="4.7109375" customWidth="1"/>
    <col min="15371" max="15371" width="30.7109375" customWidth="1"/>
    <col min="15373" max="15374" width="9.140625" customWidth="1"/>
    <col min="15375" max="15375" width="9.7109375" customWidth="1"/>
    <col min="15626" max="15626" width="4.7109375" customWidth="1"/>
    <col min="15627" max="15627" width="30.7109375" customWidth="1"/>
    <col min="15629" max="15630" width="9.140625" customWidth="1"/>
    <col min="15631" max="15631" width="9.7109375" customWidth="1"/>
    <col min="15882" max="15882" width="4.7109375" customWidth="1"/>
    <col min="15883" max="15883" width="30.7109375" customWidth="1"/>
    <col min="15885" max="15886" width="9.140625" customWidth="1"/>
    <col min="15887" max="15887" width="9.7109375" customWidth="1"/>
    <col min="16138" max="16138" width="4.7109375" customWidth="1"/>
    <col min="16139" max="16139" width="30.7109375" customWidth="1"/>
    <col min="16141" max="16142" width="9.140625" customWidth="1"/>
    <col min="16143" max="16143" width="9.7109375" customWidth="1"/>
  </cols>
  <sheetData>
    <row r="1" spans="10:16" ht="12.75" customHeight="1">
      <c r="J1" s="507" t="s">
        <v>281</v>
      </c>
      <c r="K1" s="507"/>
      <c r="L1" s="507"/>
      <c r="M1" s="507"/>
      <c r="N1" s="507"/>
      <c r="O1" s="507"/>
      <c r="P1" s="47"/>
    </row>
    <row r="2" spans="10:16" ht="12.75" customHeight="1">
      <c r="J2" s="226"/>
      <c r="K2" s="227"/>
      <c r="L2" s="228"/>
      <c r="M2" s="228"/>
      <c r="N2" s="228"/>
      <c r="O2" s="47"/>
      <c r="P2" s="47"/>
    </row>
    <row r="3" spans="10:16" ht="24.75" customHeight="1">
      <c r="J3" s="229" t="s">
        <v>282</v>
      </c>
      <c r="K3" s="230" t="s">
        <v>283</v>
      </c>
      <c r="L3" s="231" t="s">
        <v>284</v>
      </c>
      <c r="M3" s="231" t="s">
        <v>285</v>
      </c>
      <c r="N3" s="231" t="s">
        <v>286</v>
      </c>
      <c r="O3" s="231" t="s">
        <v>287</v>
      </c>
      <c r="P3" s="47"/>
    </row>
    <row r="4" spans="10:16" ht="12.75" customHeight="1">
      <c r="J4" s="232">
        <v>1</v>
      </c>
      <c r="K4" s="233" t="s">
        <v>288</v>
      </c>
      <c r="L4" s="234">
        <v>1367</v>
      </c>
      <c r="M4" s="235">
        <v>1366.7</v>
      </c>
      <c r="N4" s="236">
        <v>1366</v>
      </c>
      <c r="O4" s="237">
        <v>1217</v>
      </c>
      <c r="P4" s="47"/>
    </row>
    <row r="5" spans="10:16" ht="14.25" customHeight="1">
      <c r="J5" s="232">
        <v>2</v>
      </c>
      <c r="K5" s="233" t="s">
        <v>289</v>
      </c>
      <c r="L5" s="234">
        <v>1233</v>
      </c>
      <c r="M5" s="235">
        <v>1166.5999999999999</v>
      </c>
      <c r="N5" s="236">
        <v>1150</v>
      </c>
      <c r="O5" s="237">
        <v>1050</v>
      </c>
      <c r="P5" s="47"/>
    </row>
    <row r="6" spans="10:16" ht="11.25" customHeight="1">
      <c r="J6" s="232">
        <v>3</v>
      </c>
      <c r="K6" s="233" t="s">
        <v>290</v>
      </c>
      <c r="L6" s="234">
        <v>967</v>
      </c>
      <c r="M6" s="235">
        <v>950</v>
      </c>
      <c r="N6" s="236">
        <v>950</v>
      </c>
      <c r="O6" s="237">
        <v>883</v>
      </c>
      <c r="P6" s="47"/>
    </row>
    <row r="7" spans="10:16" ht="13.5" customHeight="1">
      <c r="J7" s="232">
        <v>4</v>
      </c>
      <c r="K7" s="233" t="s">
        <v>291</v>
      </c>
      <c r="L7" s="234">
        <v>750</v>
      </c>
      <c r="M7" s="235">
        <v>816.6</v>
      </c>
      <c r="N7" s="236">
        <v>803.3</v>
      </c>
      <c r="O7" s="237">
        <v>767</v>
      </c>
      <c r="P7" s="47"/>
    </row>
    <row r="8" spans="10:16" ht="14.25" customHeight="1">
      <c r="J8" s="232">
        <v>5</v>
      </c>
      <c r="K8" s="233" t="s">
        <v>292</v>
      </c>
      <c r="L8" s="234">
        <v>967</v>
      </c>
      <c r="M8" s="235">
        <v>1100</v>
      </c>
      <c r="N8" s="236">
        <v>966.7</v>
      </c>
      <c r="O8" s="237">
        <v>700</v>
      </c>
      <c r="P8" s="47"/>
    </row>
    <row r="9" spans="10:16" ht="19.5" customHeight="1">
      <c r="J9" s="232">
        <v>6</v>
      </c>
      <c r="K9" s="233" t="s">
        <v>293</v>
      </c>
      <c r="L9" s="234">
        <v>1600</v>
      </c>
      <c r="M9" s="235">
        <v>1000</v>
      </c>
      <c r="N9" s="236">
        <v>2400</v>
      </c>
      <c r="O9" s="237">
        <v>1900</v>
      </c>
      <c r="P9" s="47"/>
    </row>
    <row r="10" spans="10:16" ht="21.75" customHeight="1">
      <c r="J10" s="232">
        <v>7</v>
      </c>
      <c r="K10" s="233" t="s">
        <v>294</v>
      </c>
      <c r="L10" s="234">
        <v>1033</v>
      </c>
      <c r="M10" s="235">
        <v>1066</v>
      </c>
      <c r="N10" s="236">
        <v>1050</v>
      </c>
      <c r="O10" s="237">
        <v>1250</v>
      </c>
      <c r="P10" s="47"/>
    </row>
    <row r="11" spans="10:16" ht="12.75" customHeight="1">
      <c r="J11" s="232">
        <v>8</v>
      </c>
      <c r="K11" s="233" t="s">
        <v>295</v>
      </c>
      <c r="L11" s="234">
        <v>2233</v>
      </c>
      <c r="M11" s="235">
        <v>2300</v>
      </c>
      <c r="N11" s="236">
        <v>2300</v>
      </c>
      <c r="O11" s="237">
        <v>2133</v>
      </c>
      <c r="P11" s="47"/>
    </row>
    <row r="12" spans="10:16" ht="12.75" customHeight="1">
      <c r="J12" s="232">
        <v>9</v>
      </c>
      <c r="K12" s="233" t="s">
        <v>296</v>
      </c>
      <c r="L12" s="234">
        <v>2167</v>
      </c>
      <c r="M12" s="235">
        <v>1733</v>
      </c>
      <c r="N12" s="236">
        <v>1933</v>
      </c>
      <c r="O12" s="237">
        <v>1633</v>
      </c>
      <c r="P12" s="47"/>
    </row>
    <row r="13" spans="10:16" ht="12.75" customHeight="1">
      <c r="J13" s="232">
        <v>10</v>
      </c>
      <c r="K13" s="238" t="s">
        <v>297</v>
      </c>
      <c r="L13" s="239">
        <v>4700</v>
      </c>
      <c r="M13" s="235">
        <v>6500</v>
      </c>
      <c r="N13" s="236">
        <v>6000</v>
      </c>
      <c r="O13" s="237">
        <v>5500</v>
      </c>
      <c r="P13" s="47"/>
    </row>
    <row r="14" spans="10:16" ht="12.75" customHeight="1">
      <c r="J14" s="232">
        <v>11</v>
      </c>
      <c r="K14" s="238" t="s">
        <v>298</v>
      </c>
      <c r="L14" s="234">
        <v>5000</v>
      </c>
      <c r="M14" s="235">
        <v>6500</v>
      </c>
      <c r="N14" s="236">
        <v>5500</v>
      </c>
      <c r="O14" s="237">
        <v>4500</v>
      </c>
      <c r="P14" s="47"/>
    </row>
    <row r="15" spans="10:16" ht="12.75" customHeight="1">
      <c r="J15" s="232">
        <v>12</v>
      </c>
      <c r="K15" s="238" t="s">
        <v>299</v>
      </c>
      <c r="L15" s="234">
        <v>3933</v>
      </c>
      <c r="M15" s="235">
        <v>5500</v>
      </c>
      <c r="N15" s="236">
        <v>5000</v>
      </c>
      <c r="O15" s="237">
        <v>4500</v>
      </c>
      <c r="P15" s="47"/>
    </row>
    <row r="16" spans="10:16" ht="12.75" customHeight="1">
      <c r="J16" s="232">
        <v>13</v>
      </c>
      <c r="K16" s="238" t="s">
        <v>300</v>
      </c>
      <c r="L16" s="234">
        <v>1000</v>
      </c>
      <c r="M16" s="235">
        <v>3000</v>
      </c>
      <c r="N16" s="236">
        <v>3000</v>
      </c>
      <c r="O16" s="237">
        <v>2500</v>
      </c>
      <c r="P16" s="47"/>
    </row>
    <row r="17" spans="10:16" ht="12.75" customHeight="1">
      <c r="J17" s="232">
        <v>14</v>
      </c>
      <c r="K17" s="238" t="s">
        <v>301</v>
      </c>
      <c r="L17" s="234">
        <v>7333</v>
      </c>
      <c r="M17" s="235">
        <v>8333</v>
      </c>
      <c r="N17" s="236">
        <v>6600</v>
      </c>
      <c r="O17" s="237">
        <v>6600</v>
      </c>
      <c r="P17" s="47"/>
    </row>
    <row r="18" spans="10:16" ht="12.75" customHeight="1">
      <c r="J18" s="232">
        <v>15</v>
      </c>
      <c r="K18" s="238" t="s">
        <v>302</v>
      </c>
      <c r="L18" s="234">
        <v>1250</v>
      </c>
      <c r="M18" s="235">
        <v>1000</v>
      </c>
      <c r="N18" s="236">
        <v>2000</v>
      </c>
      <c r="O18" s="237">
        <v>2000</v>
      </c>
      <c r="P18" s="47"/>
    </row>
    <row r="19" spans="10:16" ht="12.75" customHeight="1">
      <c r="J19" s="232">
        <v>16</v>
      </c>
      <c r="K19" s="238" t="s">
        <v>303</v>
      </c>
      <c r="L19" s="239">
        <v>2500</v>
      </c>
      <c r="M19" s="235">
        <v>2533</v>
      </c>
      <c r="N19" s="236">
        <v>2466</v>
      </c>
      <c r="O19" s="237">
        <v>2467</v>
      </c>
      <c r="P19" s="47"/>
    </row>
    <row r="20" spans="10:16" ht="12.75" customHeight="1">
      <c r="J20" s="232">
        <v>17</v>
      </c>
      <c r="K20" s="238" t="s">
        <v>304</v>
      </c>
      <c r="L20" s="234">
        <v>13000</v>
      </c>
      <c r="M20" s="235">
        <v>10000</v>
      </c>
      <c r="N20" s="236">
        <v>12000</v>
      </c>
      <c r="O20" s="237">
        <v>14000</v>
      </c>
      <c r="P20" s="47"/>
    </row>
    <row r="21" spans="10:16" ht="12.75" customHeight="1">
      <c r="J21" s="232">
        <v>18</v>
      </c>
      <c r="K21" s="240" t="s">
        <v>305</v>
      </c>
      <c r="L21" s="234">
        <v>333</v>
      </c>
      <c r="M21" s="235">
        <v>310</v>
      </c>
      <c r="N21" s="236">
        <v>283</v>
      </c>
      <c r="O21" s="237">
        <v>333</v>
      </c>
      <c r="P21" s="47"/>
    </row>
    <row r="22" spans="10:16" ht="12.75" customHeight="1">
      <c r="J22" s="232">
        <v>19</v>
      </c>
      <c r="K22" s="238" t="s">
        <v>306</v>
      </c>
      <c r="L22" s="234">
        <v>3400</v>
      </c>
      <c r="M22" s="235">
        <v>3400</v>
      </c>
      <c r="N22" s="236">
        <v>3526.7</v>
      </c>
      <c r="O22" s="237">
        <v>3150</v>
      </c>
      <c r="P22" s="47"/>
    </row>
    <row r="23" spans="10:16" ht="12.75" customHeight="1">
      <c r="J23" s="232">
        <v>20</v>
      </c>
      <c r="K23" s="238" t="s">
        <v>307</v>
      </c>
      <c r="L23" s="234">
        <v>0</v>
      </c>
      <c r="M23" s="235">
        <v>850</v>
      </c>
      <c r="N23" s="236">
        <v>0</v>
      </c>
      <c r="O23" s="237">
        <v>1000</v>
      </c>
      <c r="P23" s="47"/>
    </row>
    <row r="24" spans="10:16" ht="12.75" customHeight="1">
      <c r="J24" s="232">
        <v>21</v>
      </c>
      <c r="K24" s="238" t="s">
        <v>308</v>
      </c>
      <c r="L24" s="239">
        <v>12000</v>
      </c>
      <c r="M24" s="235">
        <v>12000</v>
      </c>
      <c r="N24" s="236">
        <v>13000</v>
      </c>
      <c r="O24" s="237">
        <v>14000</v>
      </c>
      <c r="P24" s="47"/>
    </row>
    <row r="25" spans="10:16" ht="12.75" customHeight="1">
      <c r="J25" s="232">
        <v>22</v>
      </c>
      <c r="K25" s="238" t="s">
        <v>309</v>
      </c>
      <c r="L25" s="234">
        <v>3300</v>
      </c>
      <c r="M25" s="235">
        <v>3350</v>
      </c>
      <c r="N25" s="236">
        <v>3900</v>
      </c>
      <c r="O25" s="237">
        <v>3250</v>
      </c>
      <c r="P25" s="47"/>
    </row>
    <row r="26" spans="10:16" ht="12.75" customHeight="1">
      <c r="J26" s="232">
        <v>23</v>
      </c>
      <c r="K26" s="238" t="s">
        <v>310</v>
      </c>
      <c r="L26" s="234">
        <v>1833</v>
      </c>
      <c r="M26" s="235">
        <v>1700</v>
      </c>
      <c r="N26" s="236">
        <v>1666</v>
      </c>
      <c r="O26" s="237">
        <v>1600</v>
      </c>
      <c r="P26" s="47"/>
    </row>
    <row r="27" spans="10:16" ht="12.75" customHeight="1">
      <c r="J27" s="232">
        <v>24</v>
      </c>
      <c r="K27" s="238" t="s">
        <v>311</v>
      </c>
      <c r="L27" s="234">
        <v>1833</v>
      </c>
      <c r="M27" s="235">
        <v>2000</v>
      </c>
      <c r="N27" s="236">
        <v>1500</v>
      </c>
      <c r="O27" s="237">
        <v>1433</v>
      </c>
      <c r="P27" s="47"/>
    </row>
    <row r="28" spans="10:16" ht="12.75" customHeight="1">
      <c r="J28" s="232">
        <v>25</v>
      </c>
      <c r="K28" s="238" t="s">
        <v>312</v>
      </c>
      <c r="L28" s="234">
        <v>1433</v>
      </c>
      <c r="M28" s="235">
        <v>1600</v>
      </c>
      <c r="N28" s="236">
        <v>1300</v>
      </c>
      <c r="O28" s="237">
        <v>1400</v>
      </c>
      <c r="P28" s="47"/>
    </row>
    <row r="29" spans="10:16" ht="12.75" customHeight="1">
      <c r="J29" s="232">
        <v>26</v>
      </c>
      <c r="K29" s="238" t="s">
        <v>313</v>
      </c>
      <c r="L29" s="239">
        <v>1467</v>
      </c>
      <c r="M29" s="235">
        <v>1300</v>
      </c>
      <c r="N29" s="236">
        <v>1233</v>
      </c>
      <c r="O29" s="237">
        <v>1400</v>
      </c>
      <c r="P29" s="47"/>
    </row>
    <row r="30" spans="10:16" ht="12.75" customHeight="1">
      <c r="J30" s="232">
        <v>27</v>
      </c>
      <c r="K30" s="238" t="s">
        <v>314</v>
      </c>
      <c r="L30" s="234">
        <v>1633</v>
      </c>
      <c r="M30" s="235">
        <v>1600</v>
      </c>
      <c r="N30" s="236">
        <v>1933</v>
      </c>
      <c r="O30" s="237">
        <v>1500</v>
      </c>
      <c r="P30" s="47"/>
    </row>
    <row r="31" spans="10:16" ht="12.75" customHeight="1">
      <c r="J31" s="232">
        <v>28</v>
      </c>
      <c r="K31" s="238" t="s">
        <v>315</v>
      </c>
      <c r="L31" s="234">
        <v>4733</v>
      </c>
      <c r="M31" s="235">
        <v>5500</v>
      </c>
      <c r="N31" s="236">
        <v>5600</v>
      </c>
      <c r="O31" s="237">
        <v>4833</v>
      </c>
      <c r="P31" s="47"/>
    </row>
    <row r="32" spans="10:16" ht="12.75" customHeight="1">
      <c r="J32" s="232">
        <v>29</v>
      </c>
      <c r="K32" s="238" t="s">
        <v>316</v>
      </c>
      <c r="L32" s="234">
        <v>9500</v>
      </c>
      <c r="M32" s="235">
        <v>8750</v>
      </c>
      <c r="N32" s="236">
        <v>9200</v>
      </c>
      <c r="O32" s="237">
        <v>10000</v>
      </c>
      <c r="P32" s="47"/>
    </row>
    <row r="33" spans="10:16" ht="12.75" customHeight="1">
      <c r="J33" s="232">
        <v>30</v>
      </c>
      <c r="K33" s="238" t="s">
        <v>317</v>
      </c>
      <c r="L33" s="234">
        <v>1667</v>
      </c>
      <c r="M33" s="235">
        <v>1500</v>
      </c>
      <c r="N33" s="236">
        <v>1633</v>
      </c>
      <c r="O33" s="237">
        <v>1650</v>
      </c>
      <c r="P33" s="47"/>
    </row>
    <row r="34" spans="10:16" ht="12.75" customHeight="1">
      <c r="J34" s="232">
        <v>31</v>
      </c>
      <c r="K34" s="238" t="s">
        <v>318</v>
      </c>
      <c r="L34" s="234">
        <v>817</v>
      </c>
      <c r="M34" s="235">
        <v>783</v>
      </c>
      <c r="N34" s="236">
        <v>550</v>
      </c>
      <c r="O34" s="237">
        <v>567</v>
      </c>
      <c r="P34" s="47"/>
    </row>
    <row r="35" spans="10:16" ht="12.75" customHeight="1">
      <c r="J35" s="232">
        <v>32</v>
      </c>
      <c r="K35" s="240" t="s">
        <v>319</v>
      </c>
      <c r="L35" s="234">
        <v>4200</v>
      </c>
      <c r="M35" s="235">
        <v>4000</v>
      </c>
      <c r="N35" s="236">
        <v>4140</v>
      </c>
      <c r="O35" s="237">
        <v>3733</v>
      </c>
      <c r="P35" s="47"/>
    </row>
    <row r="36" spans="10:16" ht="12.75" customHeight="1">
      <c r="J36" s="232">
        <v>33</v>
      </c>
      <c r="K36" s="238" t="s">
        <v>320</v>
      </c>
      <c r="L36" s="234">
        <v>1767</v>
      </c>
      <c r="M36" s="235">
        <v>1800</v>
      </c>
      <c r="N36" s="236">
        <v>1793</v>
      </c>
      <c r="O36" s="237">
        <v>1850</v>
      </c>
      <c r="P36" s="47"/>
    </row>
    <row r="37" spans="10:16" ht="12.75" customHeight="1">
      <c r="J37" s="232">
        <v>34</v>
      </c>
      <c r="K37" s="238" t="s">
        <v>321</v>
      </c>
      <c r="L37" s="239">
        <v>5700</v>
      </c>
      <c r="M37" s="235">
        <v>5500</v>
      </c>
      <c r="N37" s="236">
        <v>0</v>
      </c>
      <c r="O37" s="237">
        <v>5500</v>
      </c>
      <c r="P37" s="47"/>
    </row>
    <row r="38" spans="10:16" ht="12.75" customHeight="1">
      <c r="J38" s="232">
        <v>35</v>
      </c>
      <c r="K38" s="238" t="s">
        <v>322</v>
      </c>
      <c r="L38" s="234">
        <v>1333</v>
      </c>
      <c r="M38" s="235">
        <v>1300</v>
      </c>
      <c r="N38" s="236">
        <v>1276</v>
      </c>
      <c r="O38" s="237">
        <v>1225</v>
      </c>
      <c r="P38" s="47"/>
    </row>
    <row r="39" spans="10:16" ht="12.75" customHeight="1">
      <c r="J39" s="232">
        <v>36</v>
      </c>
      <c r="K39" s="238" t="s">
        <v>323</v>
      </c>
      <c r="L39" s="234">
        <v>7300</v>
      </c>
      <c r="M39" s="235">
        <v>8000</v>
      </c>
      <c r="N39" s="236">
        <v>7466.7</v>
      </c>
      <c r="O39" s="237">
        <v>7600</v>
      </c>
      <c r="P39" s="47"/>
    </row>
    <row r="40" spans="10:16" ht="12.75" customHeight="1">
      <c r="J40" s="232">
        <v>37</v>
      </c>
      <c r="K40" s="238" t="s">
        <v>324</v>
      </c>
      <c r="L40" s="239">
        <v>1300</v>
      </c>
      <c r="M40" s="235">
        <v>1433</v>
      </c>
      <c r="N40" s="236">
        <v>1483</v>
      </c>
      <c r="O40" s="237">
        <v>1533</v>
      </c>
      <c r="P40" s="47"/>
    </row>
    <row r="41" spans="10:16" ht="12.75" customHeight="1">
      <c r="J41" s="232">
        <v>38</v>
      </c>
      <c r="K41" s="240" t="s">
        <v>325</v>
      </c>
      <c r="L41" s="239">
        <v>2267</v>
      </c>
      <c r="M41" s="235">
        <v>2300</v>
      </c>
      <c r="N41" s="236">
        <v>2500</v>
      </c>
      <c r="O41" s="237">
        <v>2400</v>
      </c>
      <c r="P41" s="47"/>
    </row>
    <row r="42" spans="10:16" ht="12.75" customHeight="1">
      <c r="J42" s="232">
        <v>39</v>
      </c>
      <c r="K42" s="238" t="s">
        <v>326</v>
      </c>
      <c r="L42" s="234">
        <v>1800</v>
      </c>
      <c r="M42" s="235">
        <v>1700</v>
      </c>
      <c r="N42" s="236">
        <v>1666</v>
      </c>
      <c r="O42" s="237">
        <v>1800</v>
      </c>
      <c r="P42" s="47"/>
    </row>
    <row r="43" spans="10:16" ht="12.75" customHeight="1">
      <c r="J43" s="232">
        <v>40</v>
      </c>
      <c r="K43" s="241" t="s">
        <v>327</v>
      </c>
      <c r="L43" s="242">
        <v>1560</v>
      </c>
      <c r="M43" s="235">
        <v>1570</v>
      </c>
      <c r="N43" s="236">
        <v>1650</v>
      </c>
      <c r="O43" s="237">
        <v>1528</v>
      </c>
      <c r="P43" s="47"/>
    </row>
    <row r="44" spans="10:16" ht="12.75" customHeight="1">
      <c r="J44" s="232">
        <v>41</v>
      </c>
      <c r="K44" s="241" t="s">
        <v>328</v>
      </c>
      <c r="L44" s="242">
        <v>1800</v>
      </c>
      <c r="M44" s="235">
        <v>1690</v>
      </c>
      <c r="N44" s="236">
        <v>1890</v>
      </c>
      <c r="O44" s="237">
        <v>1790</v>
      </c>
      <c r="P44" s="47"/>
    </row>
    <row r="45" spans="10:16" ht="12.75" customHeight="1">
      <c r="J45" s="232">
        <v>42</v>
      </c>
      <c r="K45" s="241" t="s">
        <v>329</v>
      </c>
      <c r="L45" s="242">
        <v>1880</v>
      </c>
      <c r="M45" s="235">
        <v>1790</v>
      </c>
      <c r="N45" s="243">
        <v>1910</v>
      </c>
      <c r="O45" s="237">
        <v>1883</v>
      </c>
      <c r="P45" s="47"/>
    </row>
  </sheetData>
  <mergeCells count="1">
    <mergeCell ref="J1:O1"/>
  </mergeCells>
  <conditionalFormatting sqref="L4:L42">
    <cfRule type="cellIs" dxfId="1" priority="1" stopIfTrue="1" operator="lessThan">
      <formula>0.001</formula>
    </cfRule>
  </conditionalFormatting>
  <conditionalFormatting sqref="L43:L45 N23:N42 M43 N14:N21 N2:N12 K2:K42 O4:O42 L2:M3 J1:J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/>
  <cols>
    <col min="1" max="1" width="7.42578125" style="244" customWidth="1"/>
    <col min="2" max="2" width="5.140625" style="244" customWidth="1"/>
    <col min="3" max="3" width="4" style="244" customWidth="1"/>
    <col min="4" max="4" width="7.140625" style="23" customWidth="1"/>
    <col min="5" max="9" width="0.28515625" style="23" hidden="1" customWidth="1"/>
    <col min="10" max="10" width="7" style="23" customWidth="1"/>
    <col min="11" max="17" width="7" style="244" customWidth="1"/>
    <col min="18" max="256" width="9.140625" style="244"/>
    <col min="257" max="257" width="7.42578125" style="244" customWidth="1"/>
    <col min="258" max="258" width="5.140625" style="244" customWidth="1"/>
    <col min="259" max="259" width="4" style="244" customWidth="1"/>
    <col min="260" max="260" width="7.140625" style="244" customWidth="1"/>
    <col min="261" max="265" width="0" style="244" hidden="1" customWidth="1"/>
    <col min="266" max="273" width="7" style="244" customWidth="1"/>
    <col min="274" max="512" width="9.140625" style="244"/>
    <col min="513" max="513" width="7.42578125" style="244" customWidth="1"/>
    <col min="514" max="514" width="5.140625" style="244" customWidth="1"/>
    <col min="515" max="515" width="4" style="244" customWidth="1"/>
    <col min="516" max="516" width="7.140625" style="244" customWidth="1"/>
    <col min="517" max="521" width="0" style="244" hidden="1" customWidth="1"/>
    <col min="522" max="529" width="7" style="244" customWidth="1"/>
    <col min="530" max="768" width="9.140625" style="244"/>
    <col min="769" max="769" width="7.42578125" style="244" customWidth="1"/>
    <col min="770" max="770" width="5.140625" style="244" customWidth="1"/>
    <col min="771" max="771" width="4" style="244" customWidth="1"/>
    <col min="772" max="772" width="7.140625" style="244" customWidth="1"/>
    <col min="773" max="777" width="0" style="244" hidden="1" customWidth="1"/>
    <col min="778" max="785" width="7" style="244" customWidth="1"/>
    <col min="786" max="1024" width="9.140625" style="244"/>
    <col min="1025" max="1025" width="7.42578125" style="244" customWidth="1"/>
    <col min="1026" max="1026" width="5.140625" style="244" customWidth="1"/>
    <col min="1027" max="1027" width="4" style="244" customWidth="1"/>
    <col min="1028" max="1028" width="7.140625" style="244" customWidth="1"/>
    <col min="1029" max="1033" width="0" style="244" hidden="1" customWidth="1"/>
    <col min="1034" max="1041" width="7" style="244" customWidth="1"/>
    <col min="1042" max="1280" width="9.140625" style="244"/>
    <col min="1281" max="1281" width="7.42578125" style="244" customWidth="1"/>
    <col min="1282" max="1282" width="5.140625" style="244" customWidth="1"/>
    <col min="1283" max="1283" width="4" style="244" customWidth="1"/>
    <col min="1284" max="1284" width="7.140625" style="244" customWidth="1"/>
    <col min="1285" max="1289" width="0" style="244" hidden="1" customWidth="1"/>
    <col min="1290" max="1297" width="7" style="244" customWidth="1"/>
    <col min="1298" max="1536" width="9.140625" style="244"/>
    <col min="1537" max="1537" width="7.42578125" style="244" customWidth="1"/>
    <col min="1538" max="1538" width="5.140625" style="244" customWidth="1"/>
    <col min="1539" max="1539" width="4" style="244" customWidth="1"/>
    <col min="1540" max="1540" width="7.140625" style="244" customWidth="1"/>
    <col min="1541" max="1545" width="0" style="244" hidden="1" customWidth="1"/>
    <col min="1546" max="1553" width="7" style="244" customWidth="1"/>
    <col min="1554" max="1792" width="9.140625" style="244"/>
    <col min="1793" max="1793" width="7.42578125" style="244" customWidth="1"/>
    <col min="1794" max="1794" width="5.140625" style="244" customWidth="1"/>
    <col min="1795" max="1795" width="4" style="244" customWidth="1"/>
    <col min="1796" max="1796" width="7.140625" style="244" customWidth="1"/>
    <col min="1797" max="1801" width="0" style="244" hidden="1" customWidth="1"/>
    <col min="1802" max="1809" width="7" style="244" customWidth="1"/>
    <col min="1810" max="2048" width="9.140625" style="244"/>
    <col min="2049" max="2049" width="7.42578125" style="244" customWidth="1"/>
    <col min="2050" max="2050" width="5.140625" style="244" customWidth="1"/>
    <col min="2051" max="2051" width="4" style="244" customWidth="1"/>
    <col min="2052" max="2052" width="7.140625" style="244" customWidth="1"/>
    <col min="2053" max="2057" width="0" style="244" hidden="1" customWidth="1"/>
    <col min="2058" max="2065" width="7" style="244" customWidth="1"/>
    <col min="2066" max="2304" width="9.140625" style="244"/>
    <col min="2305" max="2305" width="7.42578125" style="244" customWidth="1"/>
    <col min="2306" max="2306" width="5.140625" style="244" customWidth="1"/>
    <col min="2307" max="2307" width="4" style="244" customWidth="1"/>
    <col min="2308" max="2308" width="7.140625" style="244" customWidth="1"/>
    <col min="2309" max="2313" width="0" style="244" hidden="1" customWidth="1"/>
    <col min="2314" max="2321" width="7" style="244" customWidth="1"/>
    <col min="2322" max="2560" width="9.140625" style="244"/>
    <col min="2561" max="2561" width="7.42578125" style="244" customWidth="1"/>
    <col min="2562" max="2562" width="5.140625" style="244" customWidth="1"/>
    <col min="2563" max="2563" width="4" style="244" customWidth="1"/>
    <col min="2564" max="2564" width="7.140625" style="244" customWidth="1"/>
    <col min="2565" max="2569" width="0" style="244" hidden="1" customWidth="1"/>
    <col min="2570" max="2577" width="7" style="244" customWidth="1"/>
    <col min="2578" max="2816" width="9.140625" style="244"/>
    <col min="2817" max="2817" width="7.42578125" style="244" customWidth="1"/>
    <col min="2818" max="2818" width="5.140625" style="244" customWidth="1"/>
    <col min="2819" max="2819" width="4" style="244" customWidth="1"/>
    <col min="2820" max="2820" width="7.140625" style="244" customWidth="1"/>
    <col min="2821" max="2825" width="0" style="244" hidden="1" customWidth="1"/>
    <col min="2826" max="2833" width="7" style="244" customWidth="1"/>
    <col min="2834" max="3072" width="9.140625" style="244"/>
    <col min="3073" max="3073" width="7.42578125" style="244" customWidth="1"/>
    <col min="3074" max="3074" width="5.140625" style="244" customWidth="1"/>
    <col min="3075" max="3075" width="4" style="244" customWidth="1"/>
    <col min="3076" max="3076" width="7.140625" style="244" customWidth="1"/>
    <col min="3077" max="3081" width="0" style="244" hidden="1" customWidth="1"/>
    <col min="3082" max="3089" width="7" style="244" customWidth="1"/>
    <col min="3090" max="3328" width="9.140625" style="244"/>
    <col min="3329" max="3329" width="7.42578125" style="244" customWidth="1"/>
    <col min="3330" max="3330" width="5.140625" style="244" customWidth="1"/>
    <col min="3331" max="3331" width="4" style="244" customWidth="1"/>
    <col min="3332" max="3332" width="7.140625" style="244" customWidth="1"/>
    <col min="3333" max="3337" width="0" style="244" hidden="1" customWidth="1"/>
    <col min="3338" max="3345" width="7" style="244" customWidth="1"/>
    <col min="3346" max="3584" width="9.140625" style="244"/>
    <col min="3585" max="3585" width="7.42578125" style="244" customWidth="1"/>
    <col min="3586" max="3586" width="5.140625" style="244" customWidth="1"/>
    <col min="3587" max="3587" width="4" style="244" customWidth="1"/>
    <col min="3588" max="3588" width="7.140625" style="244" customWidth="1"/>
    <col min="3589" max="3593" width="0" style="244" hidden="1" customWidth="1"/>
    <col min="3594" max="3601" width="7" style="244" customWidth="1"/>
    <col min="3602" max="3840" width="9.140625" style="244"/>
    <col min="3841" max="3841" width="7.42578125" style="244" customWidth="1"/>
    <col min="3842" max="3842" width="5.140625" style="244" customWidth="1"/>
    <col min="3843" max="3843" width="4" style="244" customWidth="1"/>
    <col min="3844" max="3844" width="7.140625" style="244" customWidth="1"/>
    <col min="3845" max="3849" width="0" style="244" hidden="1" customWidth="1"/>
    <col min="3850" max="3857" width="7" style="244" customWidth="1"/>
    <col min="3858" max="4096" width="9.140625" style="244"/>
    <col min="4097" max="4097" width="7.42578125" style="244" customWidth="1"/>
    <col min="4098" max="4098" width="5.140625" style="244" customWidth="1"/>
    <col min="4099" max="4099" width="4" style="244" customWidth="1"/>
    <col min="4100" max="4100" width="7.140625" style="244" customWidth="1"/>
    <col min="4101" max="4105" width="0" style="244" hidden="1" customWidth="1"/>
    <col min="4106" max="4113" width="7" style="244" customWidth="1"/>
    <col min="4114" max="4352" width="9.140625" style="244"/>
    <col min="4353" max="4353" width="7.42578125" style="244" customWidth="1"/>
    <col min="4354" max="4354" width="5.140625" style="244" customWidth="1"/>
    <col min="4355" max="4355" width="4" style="244" customWidth="1"/>
    <col min="4356" max="4356" width="7.140625" style="244" customWidth="1"/>
    <col min="4357" max="4361" width="0" style="244" hidden="1" customWidth="1"/>
    <col min="4362" max="4369" width="7" style="244" customWidth="1"/>
    <col min="4370" max="4608" width="9.140625" style="244"/>
    <col min="4609" max="4609" width="7.42578125" style="244" customWidth="1"/>
    <col min="4610" max="4610" width="5.140625" style="244" customWidth="1"/>
    <col min="4611" max="4611" width="4" style="244" customWidth="1"/>
    <col min="4612" max="4612" width="7.140625" style="244" customWidth="1"/>
    <col min="4613" max="4617" width="0" style="244" hidden="1" customWidth="1"/>
    <col min="4618" max="4625" width="7" style="244" customWidth="1"/>
    <col min="4626" max="4864" width="9.140625" style="244"/>
    <col min="4865" max="4865" width="7.42578125" style="244" customWidth="1"/>
    <col min="4866" max="4866" width="5.140625" style="244" customWidth="1"/>
    <col min="4867" max="4867" width="4" style="244" customWidth="1"/>
    <col min="4868" max="4868" width="7.140625" style="244" customWidth="1"/>
    <col min="4869" max="4873" width="0" style="244" hidden="1" customWidth="1"/>
    <col min="4874" max="4881" width="7" style="244" customWidth="1"/>
    <col min="4882" max="5120" width="9.140625" style="244"/>
    <col min="5121" max="5121" width="7.42578125" style="244" customWidth="1"/>
    <col min="5122" max="5122" width="5.140625" style="244" customWidth="1"/>
    <col min="5123" max="5123" width="4" style="244" customWidth="1"/>
    <col min="5124" max="5124" width="7.140625" style="244" customWidth="1"/>
    <col min="5125" max="5129" width="0" style="244" hidden="1" customWidth="1"/>
    <col min="5130" max="5137" width="7" style="244" customWidth="1"/>
    <col min="5138" max="5376" width="9.140625" style="244"/>
    <col min="5377" max="5377" width="7.42578125" style="244" customWidth="1"/>
    <col min="5378" max="5378" width="5.140625" style="244" customWidth="1"/>
    <col min="5379" max="5379" width="4" style="244" customWidth="1"/>
    <col min="5380" max="5380" width="7.140625" style="244" customWidth="1"/>
    <col min="5381" max="5385" width="0" style="244" hidden="1" customWidth="1"/>
    <col min="5386" max="5393" width="7" style="244" customWidth="1"/>
    <col min="5394" max="5632" width="9.140625" style="244"/>
    <col min="5633" max="5633" width="7.42578125" style="244" customWidth="1"/>
    <col min="5634" max="5634" width="5.140625" style="244" customWidth="1"/>
    <col min="5635" max="5635" width="4" style="244" customWidth="1"/>
    <col min="5636" max="5636" width="7.140625" style="244" customWidth="1"/>
    <col min="5637" max="5641" width="0" style="244" hidden="1" customWidth="1"/>
    <col min="5642" max="5649" width="7" style="244" customWidth="1"/>
    <col min="5650" max="5888" width="9.140625" style="244"/>
    <col min="5889" max="5889" width="7.42578125" style="244" customWidth="1"/>
    <col min="5890" max="5890" width="5.140625" style="244" customWidth="1"/>
    <col min="5891" max="5891" width="4" style="244" customWidth="1"/>
    <col min="5892" max="5892" width="7.140625" style="244" customWidth="1"/>
    <col min="5893" max="5897" width="0" style="244" hidden="1" customWidth="1"/>
    <col min="5898" max="5905" width="7" style="244" customWidth="1"/>
    <col min="5906" max="6144" width="9.140625" style="244"/>
    <col min="6145" max="6145" width="7.42578125" style="244" customWidth="1"/>
    <col min="6146" max="6146" width="5.140625" style="244" customWidth="1"/>
    <col min="6147" max="6147" width="4" style="244" customWidth="1"/>
    <col min="6148" max="6148" width="7.140625" style="244" customWidth="1"/>
    <col min="6149" max="6153" width="0" style="244" hidden="1" customWidth="1"/>
    <col min="6154" max="6161" width="7" style="244" customWidth="1"/>
    <col min="6162" max="6400" width="9.140625" style="244"/>
    <col min="6401" max="6401" width="7.42578125" style="244" customWidth="1"/>
    <col min="6402" max="6402" width="5.140625" style="244" customWidth="1"/>
    <col min="6403" max="6403" width="4" style="244" customWidth="1"/>
    <col min="6404" max="6404" width="7.140625" style="244" customWidth="1"/>
    <col min="6405" max="6409" width="0" style="244" hidden="1" customWidth="1"/>
    <col min="6410" max="6417" width="7" style="244" customWidth="1"/>
    <col min="6418" max="6656" width="9.140625" style="244"/>
    <col min="6657" max="6657" width="7.42578125" style="244" customWidth="1"/>
    <col min="6658" max="6658" width="5.140625" style="244" customWidth="1"/>
    <col min="6659" max="6659" width="4" style="244" customWidth="1"/>
    <col min="6660" max="6660" width="7.140625" style="244" customWidth="1"/>
    <col min="6661" max="6665" width="0" style="244" hidden="1" customWidth="1"/>
    <col min="6666" max="6673" width="7" style="244" customWidth="1"/>
    <col min="6674" max="6912" width="9.140625" style="244"/>
    <col min="6913" max="6913" width="7.42578125" style="244" customWidth="1"/>
    <col min="6914" max="6914" width="5.140625" style="244" customWidth="1"/>
    <col min="6915" max="6915" width="4" style="244" customWidth="1"/>
    <col min="6916" max="6916" width="7.140625" style="244" customWidth="1"/>
    <col min="6917" max="6921" width="0" style="244" hidden="1" customWidth="1"/>
    <col min="6922" max="6929" width="7" style="244" customWidth="1"/>
    <col min="6930" max="7168" width="9.140625" style="244"/>
    <col min="7169" max="7169" width="7.42578125" style="244" customWidth="1"/>
    <col min="7170" max="7170" width="5.140625" style="244" customWidth="1"/>
    <col min="7171" max="7171" width="4" style="244" customWidth="1"/>
    <col min="7172" max="7172" width="7.140625" style="244" customWidth="1"/>
    <col min="7173" max="7177" width="0" style="244" hidden="1" customWidth="1"/>
    <col min="7178" max="7185" width="7" style="244" customWidth="1"/>
    <col min="7186" max="7424" width="9.140625" style="244"/>
    <col min="7425" max="7425" width="7.42578125" style="244" customWidth="1"/>
    <col min="7426" max="7426" width="5.140625" style="244" customWidth="1"/>
    <col min="7427" max="7427" width="4" style="244" customWidth="1"/>
    <col min="7428" max="7428" width="7.140625" style="244" customWidth="1"/>
    <col min="7429" max="7433" width="0" style="244" hidden="1" customWidth="1"/>
    <col min="7434" max="7441" width="7" style="244" customWidth="1"/>
    <col min="7442" max="7680" width="9.140625" style="244"/>
    <col min="7681" max="7681" width="7.42578125" style="244" customWidth="1"/>
    <col min="7682" max="7682" width="5.140625" style="244" customWidth="1"/>
    <col min="7683" max="7683" width="4" style="244" customWidth="1"/>
    <col min="7684" max="7684" width="7.140625" style="244" customWidth="1"/>
    <col min="7685" max="7689" width="0" style="244" hidden="1" customWidth="1"/>
    <col min="7690" max="7697" width="7" style="244" customWidth="1"/>
    <col min="7698" max="7936" width="9.140625" style="244"/>
    <col min="7937" max="7937" width="7.42578125" style="244" customWidth="1"/>
    <col min="7938" max="7938" width="5.140625" style="244" customWidth="1"/>
    <col min="7939" max="7939" width="4" style="244" customWidth="1"/>
    <col min="7940" max="7940" width="7.140625" style="244" customWidth="1"/>
    <col min="7941" max="7945" width="0" style="244" hidden="1" customWidth="1"/>
    <col min="7946" max="7953" width="7" style="244" customWidth="1"/>
    <col min="7954" max="8192" width="9.140625" style="244"/>
    <col min="8193" max="8193" width="7.42578125" style="244" customWidth="1"/>
    <col min="8194" max="8194" width="5.140625" style="244" customWidth="1"/>
    <col min="8195" max="8195" width="4" style="244" customWidth="1"/>
    <col min="8196" max="8196" width="7.140625" style="244" customWidth="1"/>
    <col min="8197" max="8201" width="0" style="244" hidden="1" customWidth="1"/>
    <col min="8202" max="8209" width="7" style="244" customWidth="1"/>
    <col min="8210" max="8448" width="9.140625" style="244"/>
    <col min="8449" max="8449" width="7.42578125" style="244" customWidth="1"/>
    <col min="8450" max="8450" width="5.140625" style="244" customWidth="1"/>
    <col min="8451" max="8451" width="4" style="244" customWidth="1"/>
    <col min="8452" max="8452" width="7.140625" style="244" customWidth="1"/>
    <col min="8453" max="8457" width="0" style="244" hidden="1" customWidth="1"/>
    <col min="8458" max="8465" width="7" style="244" customWidth="1"/>
    <col min="8466" max="8704" width="9.140625" style="244"/>
    <col min="8705" max="8705" width="7.42578125" style="244" customWidth="1"/>
    <col min="8706" max="8706" width="5.140625" style="244" customWidth="1"/>
    <col min="8707" max="8707" width="4" style="244" customWidth="1"/>
    <col min="8708" max="8708" width="7.140625" style="244" customWidth="1"/>
    <col min="8709" max="8713" width="0" style="244" hidden="1" customWidth="1"/>
    <col min="8714" max="8721" width="7" style="244" customWidth="1"/>
    <col min="8722" max="8960" width="9.140625" style="244"/>
    <col min="8961" max="8961" width="7.42578125" style="244" customWidth="1"/>
    <col min="8962" max="8962" width="5.140625" style="244" customWidth="1"/>
    <col min="8963" max="8963" width="4" style="244" customWidth="1"/>
    <col min="8964" max="8964" width="7.140625" style="244" customWidth="1"/>
    <col min="8965" max="8969" width="0" style="244" hidden="1" customWidth="1"/>
    <col min="8970" max="8977" width="7" style="244" customWidth="1"/>
    <col min="8978" max="9216" width="9.140625" style="244"/>
    <col min="9217" max="9217" width="7.42578125" style="244" customWidth="1"/>
    <col min="9218" max="9218" width="5.140625" style="244" customWidth="1"/>
    <col min="9219" max="9219" width="4" style="244" customWidth="1"/>
    <col min="9220" max="9220" width="7.140625" style="244" customWidth="1"/>
    <col min="9221" max="9225" width="0" style="244" hidden="1" customWidth="1"/>
    <col min="9226" max="9233" width="7" style="244" customWidth="1"/>
    <col min="9234" max="9472" width="9.140625" style="244"/>
    <col min="9473" max="9473" width="7.42578125" style="244" customWidth="1"/>
    <col min="9474" max="9474" width="5.140625" style="244" customWidth="1"/>
    <col min="9475" max="9475" width="4" style="244" customWidth="1"/>
    <col min="9476" max="9476" width="7.140625" style="244" customWidth="1"/>
    <col min="9477" max="9481" width="0" style="244" hidden="1" customWidth="1"/>
    <col min="9482" max="9489" width="7" style="244" customWidth="1"/>
    <col min="9490" max="9728" width="9.140625" style="244"/>
    <col min="9729" max="9729" width="7.42578125" style="244" customWidth="1"/>
    <col min="9730" max="9730" width="5.140625" style="244" customWidth="1"/>
    <col min="9731" max="9731" width="4" style="244" customWidth="1"/>
    <col min="9732" max="9732" width="7.140625" style="244" customWidth="1"/>
    <col min="9733" max="9737" width="0" style="244" hidden="1" customWidth="1"/>
    <col min="9738" max="9745" width="7" style="244" customWidth="1"/>
    <col min="9746" max="9984" width="9.140625" style="244"/>
    <col min="9985" max="9985" width="7.42578125" style="244" customWidth="1"/>
    <col min="9986" max="9986" width="5.140625" style="244" customWidth="1"/>
    <col min="9987" max="9987" width="4" style="244" customWidth="1"/>
    <col min="9988" max="9988" width="7.140625" style="244" customWidth="1"/>
    <col min="9989" max="9993" width="0" style="244" hidden="1" customWidth="1"/>
    <col min="9994" max="10001" width="7" style="244" customWidth="1"/>
    <col min="10002" max="10240" width="9.140625" style="244"/>
    <col min="10241" max="10241" width="7.42578125" style="244" customWidth="1"/>
    <col min="10242" max="10242" width="5.140625" style="244" customWidth="1"/>
    <col min="10243" max="10243" width="4" style="244" customWidth="1"/>
    <col min="10244" max="10244" width="7.140625" style="244" customWidth="1"/>
    <col min="10245" max="10249" width="0" style="244" hidden="1" customWidth="1"/>
    <col min="10250" max="10257" width="7" style="244" customWidth="1"/>
    <col min="10258" max="10496" width="9.140625" style="244"/>
    <col min="10497" max="10497" width="7.42578125" style="244" customWidth="1"/>
    <col min="10498" max="10498" width="5.140625" style="244" customWidth="1"/>
    <col min="10499" max="10499" width="4" style="244" customWidth="1"/>
    <col min="10500" max="10500" width="7.140625" style="244" customWidth="1"/>
    <col min="10501" max="10505" width="0" style="244" hidden="1" customWidth="1"/>
    <col min="10506" max="10513" width="7" style="244" customWidth="1"/>
    <col min="10514" max="10752" width="9.140625" style="244"/>
    <col min="10753" max="10753" width="7.42578125" style="244" customWidth="1"/>
    <col min="10754" max="10754" width="5.140625" style="244" customWidth="1"/>
    <col min="10755" max="10755" width="4" style="244" customWidth="1"/>
    <col min="10756" max="10756" width="7.140625" style="244" customWidth="1"/>
    <col min="10757" max="10761" width="0" style="244" hidden="1" customWidth="1"/>
    <col min="10762" max="10769" width="7" style="244" customWidth="1"/>
    <col min="10770" max="11008" width="9.140625" style="244"/>
    <col min="11009" max="11009" width="7.42578125" style="244" customWidth="1"/>
    <col min="11010" max="11010" width="5.140625" style="244" customWidth="1"/>
    <col min="11011" max="11011" width="4" style="244" customWidth="1"/>
    <col min="11012" max="11012" width="7.140625" style="244" customWidth="1"/>
    <col min="11013" max="11017" width="0" style="244" hidden="1" customWidth="1"/>
    <col min="11018" max="11025" width="7" style="244" customWidth="1"/>
    <col min="11026" max="11264" width="9.140625" style="244"/>
    <col min="11265" max="11265" width="7.42578125" style="244" customWidth="1"/>
    <col min="11266" max="11266" width="5.140625" style="244" customWidth="1"/>
    <col min="11267" max="11267" width="4" style="244" customWidth="1"/>
    <col min="11268" max="11268" width="7.140625" style="244" customWidth="1"/>
    <col min="11269" max="11273" width="0" style="244" hidden="1" customWidth="1"/>
    <col min="11274" max="11281" width="7" style="244" customWidth="1"/>
    <col min="11282" max="11520" width="9.140625" style="244"/>
    <col min="11521" max="11521" width="7.42578125" style="244" customWidth="1"/>
    <col min="11522" max="11522" width="5.140625" style="244" customWidth="1"/>
    <col min="11523" max="11523" width="4" style="244" customWidth="1"/>
    <col min="11524" max="11524" width="7.140625" style="244" customWidth="1"/>
    <col min="11525" max="11529" width="0" style="244" hidden="1" customWidth="1"/>
    <col min="11530" max="11537" width="7" style="244" customWidth="1"/>
    <col min="11538" max="11776" width="9.140625" style="244"/>
    <col min="11777" max="11777" width="7.42578125" style="244" customWidth="1"/>
    <col min="11778" max="11778" width="5.140625" style="244" customWidth="1"/>
    <col min="11779" max="11779" width="4" style="244" customWidth="1"/>
    <col min="11780" max="11780" width="7.140625" style="244" customWidth="1"/>
    <col min="11781" max="11785" width="0" style="244" hidden="1" customWidth="1"/>
    <col min="11786" max="11793" width="7" style="244" customWidth="1"/>
    <col min="11794" max="12032" width="9.140625" style="244"/>
    <col min="12033" max="12033" width="7.42578125" style="244" customWidth="1"/>
    <col min="12034" max="12034" width="5.140625" style="244" customWidth="1"/>
    <col min="12035" max="12035" width="4" style="244" customWidth="1"/>
    <col min="12036" max="12036" width="7.140625" style="244" customWidth="1"/>
    <col min="12037" max="12041" width="0" style="244" hidden="1" customWidth="1"/>
    <col min="12042" max="12049" width="7" style="244" customWidth="1"/>
    <col min="12050" max="12288" width="9.140625" style="244"/>
    <col min="12289" max="12289" width="7.42578125" style="244" customWidth="1"/>
    <col min="12290" max="12290" width="5.140625" style="244" customWidth="1"/>
    <col min="12291" max="12291" width="4" style="244" customWidth="1"/>
    <col min="12292" max="12292" width="7.140625" style="244" customWidth="1"/>
    <col min="12293" max="12297" width="0" style="244" hidden="1" customWidth="1"/>
    <col min="12298" max="12305" width="7" style="244" customWidth="1"/>
    <col min="12306" max="12544" width="9.140625" style="244"/>
    <col min="12545" max="12545" width="7.42578125" style="244" customWidth="1"/>
    <col min="12546" max="12546" width="5.140625" style="244" customWidth="1"/>
    <col min="12547" max="12547" width="4" style="244" customWidth="1"/>
    <col min="12548" max="12548" width="7.140625" style="244" customWidth="1"/>
    <col min="12549" max="12553" width="0" style="244" hidden="1" customWidth="1"/>
    <col min="12554" max="12561" width="7" style="244" customWidth="1"/>
    <col min="12562" max="12800" width="9.140625" style="244"/>
    <col min="12801" max="12801" width="7.42578125" style="244" customWidth="1"/>
    <col min="12802" max="12802" width="5.140625" style="244" customWidth="1"/>
    <col min="12803" max="12803" width="4" style="244" customWidth="1"/>
    <col min="12804" max="12804" width="7.140625" style="244" customWidth="1"/>
    <col min="12805" max="12809" width="0" style="244" hidden="1" customWidth="1"/>
    <col min="12810" max="12817" width="7" style="244" customWidth="1"/>
    <col min="12818" max="13056" width="9.140625" style="244"/>
    <col min="13057" max="13057" width="7.42578125" style="244" customWidth="1"/>
    <col min="13058" max="13058" width="5.140625" style="244" customWidth="1"/>
    <col min="13059" max="13059" width="4" style="244" customWidth="1"/>
    <col min="13060" max="13060" width="7.140625" style="244" customWidth="1"/>
    <col min="13061" max="13065" width="0" style="244" hidden="1" customWidth="1"/>
    <col min="13066" max="13073" width="7" style="244" customWidth="1"/>
    <col min="13074" max="13312" width="9.140625" style="244"/>
    <col min="13313" max="13313" width="7.42578125" style="244" customWidth="1"/>
    <col min="13314" max="13314" width="5.140625" style="244" customWidth="1"/>
    <col min="13315" max="13315" width="4" style="244" customWidth="1"/>
    <col min="13316" max="13316" width="7.140625" style="244" customWidth="1"/>
    <col min="13317" max="13321" width="0" style="244" hidden="1" customWidth="1"/>
    <col min="13322" max="13329" width="7" style="244" customWidth="1"/>
    <col min="13330" max="13568" width="9.140625" style="244"/>
    <col min="13569" max="13569" width="7.42578125" style="244" customWidth="1"/>
    <col min="13570" max="13570" width="5.140625" style="244" customWidth="1"/>
    <col min="13571" max="13571" width="4" style="244" customWidth="1"/>
    <col min="13572" max="13572" width="7.140625" style="244" customWidth="1"/>
    <col min="13573" max="13577" width="0" style="244" hidden="1" customWidth="1"/>
    <col min="13578" max="13585" width="7" style="244" customWidth="1"/>
    <col min="13586" max="13824" width="9.140625" style="244"/>
    <col min="13825" max="13825" width="7.42578125" style="244" customWidth="1"/>
    <col min="13826" max="13826" width="5.140625" style="244" customWidth="1"/>
    <col min="13827" max="13827" width="4" style="244" customWidth="1"/>
    <col min="13828" max="13828" width="7.140625" style="244" customWidth="1"/>
    <col min="13829" max="13833" width="0" style="244" hidden="1" customWidth="1"/>
    <col min="13834" max="13841" width="7" style="244" customWidth="1"/>
    <col min="13842" max="14080" width="9.140625" style="244"/>
    <col min="14081" max="14081" width="7.42578125" style="244" customWidth="1"/>
    <col min="14082" max="14082" width="5.140625" style="244" customWidth="1"/>
    <col min="14083" max="14083" width="4" style="244" customWidth="1"/>
    <col min="14084" max="14084" width="7.140625" style="244" customWidth="1"/>
    <col min="14085" max="14089" width="0" style="244" hidden="1" customWidth="1"/>
    <col min="14090" max="14097" width="7" style="244" customWidth="1"/>
    <col min="14098" max="14336" width="9.140625" style="244"/>
    <col min="14337" max="14337" width="7.42578125" style="244" customWidth="1"/>
    <col min="14338" max="14338" width="5.140625" style="244" customWidth="1"/>
    <col min="14339" max="14339" width="4" style="244" customWidth="1"/>
    <col min="14340" max="14340" width="7.140625" style="244" customWidth="1"/>
    <col min="14341" max="14345" width="0" style="244" hidden="1" customWidth="1"/>
    <col min="14346" max="14353" width="7" style="244" customWidth="1"/>
    <col min="14354" max="14592" width="9.140625" style="244"/>
    <col min="14593" max="14593" width="7.42578125" style="244" customWidth="1"/>
    <col min="14594" max="14594" width="5.140625" style="244" customWidth="1"/>
    <col min="14595" max="14595" width="4" style="244" customWidth="1"/>
    <col min="14596" max="14596" width="7.140625" style="244" customWidth="1"/>
    <col min="14597" max="14601" width="0" style="244" hidden="1" customWidth="1"/>
    <col min="14602" max="14609" width="7" style="244" customWidth="1"/>
    <col min="14610" max="14848" width="9.140625" style="244"/>
    <col min="14849" max="14849" width="7.42578125" style="244" customWidth="1"/>
    <col min="14850" max="14850" width="5.140625" style="244" customWidth="1"/>
    <col min="14851" max="14851" width="4" style="244" customWidth="1"/>
    <col min="14852" max="14852" width="7.140625" style="244" customWidth="1"/>
    <col min="14853" max="14857" width="0" style="244" hidden="1" customWidth="1"/>
    <col min="14858" max="14865" width="7" style="244" customWidth="1"/>
    <col min="14866" max="15104" width="9.140625" style="244"/>
    <col min="15105" max="15105" width="7.42578125" style="244" customWidth="1"/>
    <col min="15106" max="15106" width="5.140625" style="244" customWidth="1"/>
    <col min="15107" max="15107" width="4" style="244" customWidth="1"/>
    <col min="15108" max="15108" width="7.140625" style="244" customWidth="1"/>
    <col min="15109" max="15113" width="0" style="244" hidden="1" customWidth="1"/>
    <col min="15114" max="15121" width="7" style="244" customWidth="1"/>
    <col min="15122" max="15360" width="9.140625" style="244"/>
    <col min="15361" max="15361" width="7.42578125" style="244" customWidth="1"/>
    <col min="15362" max="15362" width="5.140625" style="244" customWidth="1"/>
    <col min="15363" max="15363" width="4" style="244" customWidth="1"/>
    <col min="15364" max="15364" width="7.140625" style="244" customWidth="1"/>
    <col min="15365" max="15369" width="0" style="244" hidden="1" customWidth="1"/>
    <col min="15370" max="15377" width="7" style="244" customWidth="1"/>
    <col min="15378" max="15616" width="9.140625" style="244"/>
    <col min="15617" max="15617" width="7.42578125" style="244" customWidth="1"/>
    <col min="15618" max="15618" width="5.140625" style="244" customWidth="1"/>
    <col min="15619" max="15619" width="4" style="244" customWidth="1"/>
    <col min="15620" max="15620" width="7.140625" style="244" customWidth="1"/>
    <col min="15621" max="15625" width="0" style="244" hidden="1" customWidth="1"/>
    <col min="15626" max="15633" width="7" style="244" customWidth="1"/>
    <col min="15634" max="15872" width="9.140625" style="244"/>
    <col min="15873" max="15873" width="7.42578125" style="244" customWidth="1"/>
    <col min="15874" max="15874" width="5.140625" style="244" customWidth="1"/>
    <col min="15875" max="15875" width="4" style="244" customWidth="1"/>
    <col min="15876" max="15876" width="7.140625" style="244" customWidth="1"/>
    <col min="15877" max="15881" width="0" style="244" hidden="1" customWidth="1"/>
    <col min="15882" max="15889" width="7" style="244" customWidth="1"/>
    <col min="15890" max="16128" width="9.140625" style="244"/>
    <col min="16129" max="16129" width="7.42578125" style="244" customWidth="1"/>
    <col min="16130" max="16130" width="5.140625" style="244" customWidth="1"/>
    <col min="16131" max="16131" width="4" style="244" customWidth="1"/>
    <col min="16132" max="16132" width="7.140625" style="244" customWidth="1"/>
    <col min="16133" max="16137" width="0" style="244" hidden="1" customWidth="1"/>
    <col min="16138" max="16145" width="7" style="244" customWidth="1"/>
    <col min="16146" max="16384" width="9.140625" style="244"/>
  </cols>
  <sheetData>
    <row r="1" spans="1:17">
      <c r="A1" s="515" t="s">
        <v>330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7">
      <c r="A2" s="245"/>
      <c r="B2" s="245"/>
      <c r="C2" s="245"/>
      <c r="K2" s="246"/>
    </row>
    <row r="3" spans="1:17">
      <c r="A3" s="516"/>
      <c r="B3" s="517"/>
      <c r="C3" s="520" t="s">
        <v>331</v>
      </c>
      <c r="D3" s="522" t="s">
        <v>332</v>
      </c>
      <c r="E3" s="524" t="s">
        <v>333</v>
      </c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6"/>
    </row>
    <row r="4" spans="1:17" ht="33.75">
      <c r="A4" s="518"/>
      <c r="B4" s="519"/>
      <c r="C4" s="521"/>
      <c r="D4" s="523"/>
      <c r="E4" s="247" t="s">
        <v>334</v>
      </c>
      <c r="F4" s="247" t="s">
        <v>335</v>
      </c>
      <c r="G4" s="247" t="s">
        <v>336</v>
      </c>
      <c r="H4" s="247" t="s">
        <v>337</v>
      </c>
      <c r="I4" s="247" t="s">
        <v>338</v>
      </c>
      <c r="J4" s="247" t="s">
        <v>339</v>
      </c>
      <c r="K4" s="247" t="s">
        <v>340</v>
      </c>
      <c r="L4" s="247" t="s">
        <v>341</v>
      </c>
      <c r="M4" s="247" t="s">
        <v>342</v>
      </c>
      <c r="N4" s="247" t="s">
        <v>343</v>
      </c>
      <c r="O4" s="247" t="s">
        <v>344</v>
      </c>
      <c r="P4" s="247" t="s">
        <v>345</v>
      </c>
      <c r="Q4" s="247" t="s">
        <v>346</v>
      </c>
    </row>
    <row r="5" spans="1:17">
      <c r="A5" s="248" t="s">
        <v>347</v>
      </c>
      <c r="B5" s="248"/>
      <c r="C5" s="248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7">
      <c r="A6" s="248" t="s">
        <v>348</v>
      </c>
      <c r="B6" s="248"/>
      <c r="C6" s="248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</row>
    <row r="7" spans="1:17">
      <c r="A7" s="511" t="s">
        <v>349</v>
      </c>
      <c r="B7" s="232" t="s">
        <v>350</v>
      </c>
      <c r="C7" s="232" t="s">
        <v>351</v>
      </c>
      <c r="D7" s="249">
        <v>1386.4583</v>
      </c>
      <c r="E7" s="249">
        <v>1257.6923000000002</v>
      </c>
      <c r="F7" s="249">
        <v>1257.6923000000002</v>
      </c>
      <c r="G7" s="249">
        <v>1374.1818000000001</v>
      </c>
      <c r="H7" s="249">
        <v>1374.1818000000001</v>
      </c>
      <c r="I7" s="249">
        <v>1374.1818000000001</v>
      </c>
      <c r="J7" s="249">
        <v>1394.8</v>
      </c>
      <c r="K7" s="249">
        <v>1394.8</v>
      </c>
      <c r="L7" s="249">
        <v>1440.8</v>
      </c>
      <c r="M7" s="249">
        <v>1438.7</v>
      </c>
      <c r="N7" s="249">
        <v>1421.5</v>
      </c>
      <c r="O7" s="249">
        <v>1457.7</v>
      </c>
      <c r="P7" s="249">
        <v>1375.961538</v>
      </c>
      <c r="Q7" s="250">
        <v>1290.3846149999999</v>
      </c>
    </row>
    <row r="8" spans="1:17">
      <c r="A8" s="512"/>
      <c r="B8" s="232" t="s">
        <v>352</v>
      </c>
      <c r="C8" s="232" t="s">
        <v>351</v>
      </c>
      <c r="D8" s="249">
        <v>1139.5833</v>
      </c>
      <c r="E8" s="249">
        <v>1036.9231</v>
      </c>
      <c r="F8" s="249">
        <v>1036.9231</v>
      </c>
      <c r="G8" s="249">
        <v>1115</v>
      </c>
      <c r="H8" s="249">
        <v>1115</v>
      </c>
      <c r="I8" s="249">
        <v>1115</v>
      </c>
      <c r="J8" s="249">
        <v>1156.3</v>
      </c>
      <c r="K8" s="249">
        <v>1156.3</v>
      </c>
      <c r="L8" s="249">
        <v>1139.5999999999999</v>
      </c>
      <c r="M8" s="249">
        <v>1123.0999999999999</v>
      </c>
      <c r="N8" s="249">
        <v>1150.5999999999999</v>
      </c>
      <c r="O8" s="249">
        <v>1186.5</v>
      </c>
      <c r="P8" s="249">
        <v>1076.538462</v>
      </c>
      <c r="Q8" s="250">
        <v>1065.3846149999999</v>
      </c>
    </row>
    <row r="9" spans="1:17">
      <c r="A9" s="511" t="s">
        <v>353</v>
      </c>
      <c r="B9" s="232" t="s">
        <v>350</v>
      </c>
      <c r="C9" s="232" t="s">
        <v>351</v>
      </c>
      <c r="D9" s="249">
        <v>817</v>
      </c>
      <c r="E9" s="249">
        <v>679.23080000000004</v>
      </c>
      <c r="F9" s="249">
        <v>679.23080000000004</v>
      </c>
      <c r="G9" s="249">
        <v>823.44</v>
      </c>
      <c r="H9" s="249">
        <v>823.44</v>
      </c>
      <c r="I9" s="249">
        <v>823.44</v>
      </c>
      <c r="J9" s="249">
        <v>817</v>
      </c>
      <c r="K9" s="249">
        <v>817</v>
      </c>
      <c r="L9" s="249">
        <v>791.7</v>
      </c>
      <c r="M9" s="249">
        <v>780.8</v>
      </c>
      <c r="N9" s="249">
        <v>809</v>
      </c>
      <c r="O9" s="249">
        <v>831.5</v>
      </c>
      <c r="P9" s="249">
        <v>807.69230799999991</v>
      </c>
      <c r="Q9" s="250">
        <v>775</v>
      </c>
    </row>
    <row r="10" spans="1:17">
      <c r="A10" s="512"/>
      <c r="B10" s="232" t="s">
        <v>352</v>
      </c>
      <c r="C10" s="232" t="s">
        <v>351</v>
      </c>
      <c r="D10" s="249">
        <v>790.90909999999997</v>
      </c>
      <c r="E10" s="249">
        <v>707.69230000000005</v>
      </c>
      <c r="F10" s="249">
        <v>707.69230000000005</v>
      </c>
      <c r="G10" s="249">
        <v>801.5</v>
      </c>
      <c r="H10" s="249">
        <v>801.5</v>
      </c>
      <c r="I10" s="249">
        <v>801.5</v>
      </c>
      <c r="J10" s="249">
        <v>790.9</v>
      </c>
      <c r="K10" s="249">
        <v>790.9</v>
      </c>
      <c r="L10" s="249">
        <v>772.7</v>
      </c>
      <c r="M10" s="249">
        <v>769.2</v>
      </c>
      <c r="N10" s="249">
        <v>789.5</v>
      </c>
      <c r="O10" s="249">
        <v>805.8</v>
      </c>
      <c r="P10" s="249">
        <v>788.84615399999996</v>
      </c>
      <c r="Q10" s="250">
        <v>743.75</v>
      </c>
    </row>
    <row r="11" spans="1:17">
      <c r="A11" s="240" t="s">
        <v>354</v>
      </c>
      <c r="B11" s="232"/>
      <c r="C11" s="232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</row>
    <row r="12" spans="1:17" ht="15" customHeight="1">
      <c r="A12" s="511" t="s">
        <v>349</v>
      </c>
      <c r="B12" s="232" t="s">
        <v>350</v>
      </c>
      <c r="C12" s="232" t="s">
        <v>351</v>
      </c>
      <c r="D12" s="249">
        <v>982.14290000000005</v>
      </c>
      <c r="E12" s="252">
        <v>888</v>
      </c>
      <c r="F12" s="252">
        <v>888</v>
      </c>
      <c r="G12" s="252">
        <v>996.15380000000005</v>
      </c>
      <c r="H12" s="252">
        <v>996.15380000000005</v>
      </c>
      <c r="I12" s="252">
        <v>996.15380000000005</v>
      </c>
      <c r="J12" s="249">
        <v>967.9</v>
      </c>
      <c r="K12" s="249">
        <v>967.9</v>
      </c>
      <c r="L12" s="249">
        <v>876.8</v>
      </c>
      <c r="M12" s="249">
        <v>923.3</v>
      </c>
      <c r="N12" s="249">
        <v>937.2</v>
      </c>
      <c r="O12" s="249">
        <v>919.6</v>
      </c>
      <c r="P12" s="249">
        <v>925</v>
      </c>
      <c r="Q12" s="250">
        <v>880.76923099999999</v>
      </c>
    </row>
    <row r="13" spans="1:17" ht="15" customHeight="1">
      <c r="A13" s="512"/>
      <c r="B13" s="232" t="s">
        <v>352</v>
      </c>
      <c r="C13" s="232" t="s">
        <v>351</v>
      </c>
      <c r="D13" s="249">
        <v>926.92309999999998</v>
      </c>
      <c r="E13" s="252">
        <v>811.5385</v>
      </c>
      <c r="F13" s="252">
        <v>811.5385</v>
      </c>
      <c r="G13" s="252">
        <v>958.33330000000001</v>
      </c>
      <c r="H13" s="252">
        <v>958.33330000000001</v>
      </c>
      <c r="I13" s="252">
        <v>958.33330000000001</v>
      </c>
      <c r="J13" s="249">
        <v>926.9</v>
      </c>
      <c r="K13" s="249">
        <v>926.9</v>
      </c>
      <c r="L13" s="249">
        <v>846.2</v>
      </c>
      <c r="M13" s="249">
        <v>896.2</v>
      </c>
      <c r="N13" s="249">
        <v>604.1</v>
      </c>
      <c r="O13" s="249">
        <v>891.1</v>
      </c>
      <c r="P13" s="249">
        <v>860.71428600000002</v>
      </c>
      <c r="Q13" s="250">
        <v>850.89285699999994</v>
      </c>
    </row>
    <row r="14" spans="1:17" ht="15" customHeight="1">
      <c r="A14" s="511" t="s">
        <v>353</v>
      </c>
      <c r="B14" s="232" t="s">
        <v>350</v>
      </c>
      <c r="C14" s="232" t="s">
        <v>351</v>
      </c>
      <c r="D14" s="249">
        <v>709.23080000000004</v>
      </c>
      <c r="E14" s="252">
        <v>596.15380000000005</v>
      </c>
      <c r="F14" s="252">
        <v>596.15380000000005</v>
      </c>
      <c r="G14" s="252">
        <v>758.16669999999999</v>
      </c>
      <c r="H14" s="252">
        <v>758.16669999999999</v>
      </c>
      <c r="I14" s="252">
        <v>758.16669999999999</v>
      </c>
      <c r="J14" s="249">
        <v>701.5</v>
      </c>
      <c r="K14" s="249">
        <v>701.5</v>
      </c>
      <c r="L14" s="249">
        <v>648.1</v>
      </c>
      <c r="M14" s="249">
        <v>665.4</v>
      </c>
      <c r="N14" s="249">
        <v>681.8</v>
      </c>
      <c r="O14" s="249">
        <v>673.6</v>
      </c>
      <c r="P14" s="249">
        <v>645</v>
      </c>
      <c r="Q14" s="250">
        <v>614.16666699999996</v>
      </c>
    </row>
    <row r="15" spans="1:17" ht="15" customHeight="1">
      <c r="A15" s="512"/>
      <c r="B15" s="232" t="s">
        <v>352</v>
      </c>
      <c r="C15" s="232" t="s">
        <v>351</v>
      </c>
      <c r="D15" s="249">
        <v>708.07690000000002</v>
      </c>
      <c r="E15" s="252">
        <v>573.07690000000002</v>
      </c>
      <c r="F15" s="252">
        <v>573.07690000000002</v>
      </c>
      <c r="G15" s="252">
        <v>775.72730000000001</v>
      </c>
      <c r="H15" s="252">
        <v>775.72730000000001</v>
      </c>
      <c r="I15" s="252">
        <v>775.72730000000001</v>
      </c>
      <c r="J15" s="249">
        <v>696.5</v>
      </c>
      <c r="K15" s="249">
        <v>696.5</v>
      </c>
      <c r="L15" s="249">
        <v>646.5</v>
      </c>
      <c r="M15" s="249">
        <v>648.29999999999995</v>
      </c>
      <c r="N15" s="249">
        <v>672.3</v>
      </c>
      <c r="O15" s="249">
        <v>665</v>
      </c>
      <c r="P15" s="249">
        <v>627.85714300000006</v>
      </c>
      <c r="Q15" s="250">
        <v>594.16666699999996</v>
      </c>
    </row>
    <row r="16" spans="1:17">
      <c r="A16" s="240" t="s">
        <v>355</v>
      </c>
      <c r="B16" s="232"/>
      <c r="C16" s="232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</row>
    <row r="17" spans="1:17">
      <c r="A17" s="511" t="s">
        <v>356</v>
      </c>
      <c r="B17" s="232" t="s">
        <v>350</v>
      </c>
      <c r="C17" s="232" t="s">
        <v>351</v>
      </c>
      <c r="D17" s="252">
        <v>1300</v>
      </c>
      <c r="E17" s="252">
        <v>1242.3076999999998</v>
      </c>
      <c r="F17" s="252">
        <v>1242.3076999999998</v>
      </c>
      <c r="G17" s="252">
        <v>1331.9167</v>
      </c>
      <c r="H17" s="252">
        <v>1331.9167</v>
      </c>
      <c r="I17" s="252">
        <v>1331.9167</v>
      </c>
      <c r="J17" s="252">
        <v>1300</v>
      </c>
      <c r="K17" s="252">
        <v>1300</v>
      </c>
      <c r="L17" s="252">
        <v>1200</v>
      </c>
      <c r="M17" s="252">
        <v>1270</v>
      </c>
      <c r="N17" s="252">
        <v>1283.8</v>
      </c>
      <c r="O17" s="252">
        <v>1346.1</v>
      </c>
      <c r="P17" s="252">
        <v>1296.4285709999999</v>
      </c>
      <c r="Q17" s="252">
        <v>1238.5714290000001</v>
      </c>
    </row>
    <row r="18" spans="1:17">
      <c r="A18" s="512"/>
      <c r="B18" s="232" t="s">
        <v>352</v>
      </c>
      <c r="C18" s="232" t="s">
        <v>351</v>
      </c>
      <c r="D18" s="252">
        <v>1152.0999999999999</v>
      </c>
      <c r="E18" s="252">
        <v>1125</v>
      </c>
      <c r="F18" s="252">
        <v>1125</v>
      </c>
      <c r="G18" s="252">
        <v>1201.4545000000001</v>
      </c>
      <c r="H18" s="252">
        <v>1201.4545000000001</v>
      </c>
      <c r="I18" s="252">
        <v>1201.4545000000001</v>
      </c>
      <c r="J18" s="252">
        <v>1152.0999999999999</v>
      </c>
      <c r="K18" s="252">
        <v>1152.0999999999999</v>
      </c>
      <c r="L18" s="252">
        <v>1106.3</v>
      </c>
      <c r="M18" s="252">
        <v>1091.7</v>
      </c>
      <c r="N18" s="252">
        <v>1126.8</v>
      </c>
      <c r="O18" s="252">
        <v>1115.4000000000001</v>
      </c>
      <c r="P18" s="252">
        <v>1091.0714290000001</v>
      </c>
      <c r="Q18" s="252">
        <v>1029.8076920000001</v>
      </c>
    </row>
    <row r="19" spans="1:17">
      <c r="A19" s="511" t="s">
        <v>353</v>
      </c>
      <c r="B19" s="232" t="s">
        <v>350</v>
      </c>
      <c r="C19" s="232" t="s">
        <v>351</v>
      </c>
      <c r="D19" s="252">
        <v>933.3</v>
      </c>
      <c r="E19" s="252">
        <v>792.30769999999995</v>
      </c>
      <c r="F19" s="252">
        <v>792.30769999999995</v>
      </c>
      <c r="G19" s="252">
        <v>937.8818</v>
      </c>
      <c r="H19" s="252">
        <v>937.8818</v>
      </c>
      <c r="I19" s="252">
        <v>937.8818</v>
      </c>
      <c r="J19" s="252">
        <v>933.3</v>
      </c>
      <c r="K19" s="252">
        <v>933.3</v>
      </c>
      <c r="L19" s="252">
        <v>895.8</v>
      </c>
      <c r="M19" s="252">
        <v>889.3</v>
      </c>
      <c r="N19" s="252">
        <v>916.5</v>
      </c>
      <c r="O19" s="252">
        <v>954.2</v>
      </c>
      <c r="P19" s="252">
        <v>913.07692299999997</v>
      </c>
      <c r="Q19" s="252">
        <v>851.04166699999996</v>
      </c>
    </row>
    <row r="20" spans="1:17">
      <c r="A20" s="512"/>
      <c r="B20" s="232" t="s">
        <v>352</v>
      </c>
      <c r="C20" s="232" t="s">
        <v>351</v>
      </c>
      <c r="D20" s="252">
        <v>830.8</v>
      </c>
      <c r="E20" s="252">
        <v>761.5385</v>
      </c>
      <c r="F20" s="252">
        <v>761.5385</v>
      </c>
      <c r="G20" s="252">
        <v>878.79090000000008</v>
      </c>
      <c r="H20" s="252">
        <v>878.79090000000008</v>
      </c>
      <c r="I20" s="252">
        <v>878.79090000000008</v>
      </c>
      <c r="J20" s="252">
        <v>830.8</v>
      </c>
      <c r="K20" s="252">
        <v>830.8</v>
      </c>
      <c r="L20" s="252">
        <v>836.5</v>
      </c>
      <c r="M20" s="252">
        <v>803.8</v>
      </c>
      <c r="N20" s="252">
        <v>825.3</v>
      </c>
      <c r="O20" s="252">
        <v>854.2</v>
      </c>
      <c r="P20" s="252">
        <v>815.38461499999994</v>
      </c>
      <c r="Q20" s="252">
        <v>794.79166699999996</v>
      </c>
    </row>
    <row r="21" spans="1:17">
      <c r="A21" s="511" t="s">
        <v>357</v>
      </c>
      <c r="B21" s="232" t="s">
        <v>350</v>
      </c>
      <c r="C21" s="232" t="s">
        <v>351</v>
      </c>
      <c r="D21" s="252">
        <v>212.33329999999998</v>
      </c>
      <c r="E21" s="252">
        <v>197.33329999999998</v>
      </c>
      <c r="F21" s="252">
        <v>197.33329999999998</v>
      </c>
      <c r="G21" s="252">
        <v>220.5333</v>
      </c>
      <c r="H21" s="252">
        <v>220.5333</v>
      </c>
      <c r="I21" s="252">
        <v>220.5333</v>
      </c>
      <c r="J21" s="252">
        <v>212.3</v>
      </c>
      <c r="K21" s="252">
        <v>212.3</v>
      </c>
      <c r="L21" s="252">
        <v>212.7</v>
      </c>
      <c r="M21" s="252">
        <v>198</v>
      </c>
      <c r="N21" s="252">
        <v>206</v>
      </c>
      <c r="O21" s="252">
        <v>194.3</v>
      </c>
      <c r="P21" s="252">
        <v>189.73214300000001</v>
      </c>
      <c r="Q21" s="252">
        <v>192.5</v>
      </c>
    </row>
    <row r="22" spans="1:17">
      <c r="A22" s="512"/>
      <c r="B22" s="232" t="s">
        <v>352</v>
      </c>
      <c r="C22" s="232" t="s">
        <v>351</v>
      </c>
      <c r="D22" s="252">
        <v>159.6429</v>
      </c>
      <c r="E22" s="252">
        <v>162</v>
      </c>
      <c r="F22" s="252">
        <v>162</v>
      </c>
      <c r="G22" s="252">
        <v>159.36150000000001</v>
      </c>
      <c r="H22" s="252">
        <v>159.36150000000001</v>
      </c>
      <c r="I22" s="252">
        <v>159.36150000000001</v>
      </c>
      <c r="J22" s="252">
        <v>159.6</v>
      </c>
      <c r="K22" s="252">
        <v>159.6</v>
      </c>
      <c r="L22" s="252">
        <v>152.80000000000001</v>
      </c>
      <c r="M22" s="252">
        <v>146</v>
      </c>
      <c r="N22" s="252">
        <v>151.80000000000001</v>
      </c>
      <c r="O22" s="252">
        <v>137.5</v>
      </c>
      <c r="P22" s="252">
        <v>134.64285699999999</v>
      </c>
      <c r="Q22" s="252">
        <v>162</v>
      </c>
    </row>
    <row r="23" spans="1:17">
      <c r="A23" s="511" t="s">
        <v>358</v>
      </c>
      <c r="B23" s="232" t="s">
        <v>350</v>
      </c>
      <c r="C23" s="232" t="s">
        <v>351</v>
      </c>
      <c r="D23" s="252">
        <v>151.07139999999998</v>
      </c>
      <c r="E23" s="252">
        <v>141.33329999999998</v>
      </c>
      <c r="F23" s="252">
        <v>141.33329999999998</v>
      </c>
      <c r="G23" s="252">
        <v>160.41670000000002</v>
      </c>
      <c r="H23" s="252">
        <v>160.41670000000002</v>
      </c>
      <c r="I23" s="252">
        <v>160.41670000000002</v>
      </c>
      <c r="J23" s="252">
        <v>151.1</v>
      </c>
      <c r="K23" s="252">
        <v>151.1</v>
      </c>
      <c r="L23" s="252">
        <v>151.30000000000001</v>
      </c>
      <c r="M23" s="252">
        <v>140.30000000000001</v>
      </c>
      <c r="N23" s="252">
        <v>114.1</v>
      </c>
      <c r="O23" s="252">
        <v>131</v>
      </c>
      <c r="P23" s="252">
        <v>126.666667</v>
      </c>
      <c r="Q23" s="252">
        <v>112</v>
      </c>
    </row>
    <row r="24" spans="1:17">
      <c r="A24" s="512"/>
      <c r="B24" s="232" t="s">
        <v>352</v>
      </c>
      <c r="C24" s="232" t="s">
        <v>351</v>
      </c>
      <c r="D24" s="252">
        <v>108.54169999999999</v>
      </c>
      <c r="E24" s="252">
        <v>105.33330000000001</v>
      </c>
      <c r="F24" s="252">
        <v>105.33330000000001</v>
      </c>
      <c r="G24" s="252">
        <v>116.66669999999999</v>
      </c>
      <c r="H24" s="252">
        <v>116.66669999999999</v>
      </c>
      <c r="I24" s="252">
        <v>116.66669999999999</v>
      </c>
      <c r="J24" s="252">
        <v>108.5</v>
      </c>
      <c r="K24" s="252">
        <v>108.5</v>
      </c>
      <c r="L24" s="252">
        <v>114.6</v>
      </c>
      <c r="M24" s="252">
        <v>102.5</v>
      </c>
      <c r="N24" s="252">
        <v>112.6</v>
      </c>
      <c r="O24" s="252">
        <v>93</v>
      </c>
      <c r="P24" s="252">
        <v>93</v>
      </c>
      <c r="Q24" s="252">
        <v>83.666667000000004</v>
      </c>
    </row>
    <row r="25" spans="1:17">
      <c r="A25" s="248" t="s">
        <v>359</v>
      </c>
      <c r="B25" s="253"/>
      <c r="C25" s="253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</row>
    <row r="26" spans="1:17">
      <c r="A26" s="513" t="s">
        <v>360</v>
      </c>
      <c r="B26" s="514"/>
      <c r="C26" s="232" t="s">
        <v>361</v>
      </c>
      <c r="D26" s="255" t="s">
        <v>362</v>
      </c>
      <c r="E26" s="255" t="s">
        <v>362</v>
      </c>
      <c r="F26" s="255" t="s">
        <v>362</v>
      </c>
      <c r="G26" s="255" t="s">
        <v>362</v>
      </c>
      <c r="H26" s="255" t="s">
        <v>362</v>
      </c>
      <c r="I26" s="255" t="s">
        <v>362</v>
      </c>
      <c r="J26" s="255" t="s">
        <v>362</v>
      </c>
      <c r="K26" s="255" t="s">
        <v>362</v>
      </c>
      <c r="L26" s="255" t="s">
        <v>362</v>
      </c>
      <c r="M26" s="255" t="s">
        <v>362</v>
      </c>
      <c r="N26" s="255" t="s">
        <v>362</v>
      </c>
      <c r="O26" s="255" t="s">
        <v>362</v>
      </c>
      <c r="P26" s="255" t="s">
        <v>362</v>
      </c>
      <c r="Q26" s="255" t="s">
        <v>362</v>
      </c>
    </row>
    <row r="27" spans="1:17">
      <c r="A27" s="513" t="s">
        <v>363</v>
      </c>
      <c r="B27" s="514"/>
      <c r="C27" s="232" t="s">
        <v>361</v>
      </c>
      <c r="D27" s="256" t="s">
        <v>362</v>
      </c>
      <c r="E27" s="256">
        <v>55.3</v>
      </c>
      <c r="F27" s="256">
        <v>58.7</v>
      </c>
      <c r="G27" s="256">
        <v>85</v>
      </c>
      <c r="H27" s="256">
        <v>75</v>
      </c>
      <c r="I27" s="256">
        <v>65</v>
      </c>
      <c r="J27" s="256" t="s">
        <v>362</v>
      </c>
      <c r="K27" s="256">
        <v>75</v>
      </c>
      <c r="L27" s="256">
        <v>52.8</v>
      </c>
      <c r="M27" s="256">
        <v>49.3</v>
      </c>
      <c r="N27" s="256">
        <v>49.3</v>
      </c>
      <c r="O27" s="256">
        <v>49</v>
      </c>
      <c r="P27" s="256" t="s">
        <v>362</v>
      </c>
      <c r="Q27" s="256" t="s">
        <v>362</v>
      </c>
    </row>
    <row r="28" spans="1:17">
      <c r="A28" s="513" t="s">
        <v>364</v>
      </c>
      <c r="B28" s="514"/>
      <c r="C28" s="243" t="s">
        <v>365</v>
      </c>
      <c r="D28" s="256">
        <v>15</v>
      </c>
      <c r="E28" s="256">
        <v>17.3</v>
      </c>
      <c r="F28" s="256">
        <v>17.3</v>
      </c>
      <c r="G28" s="256">
        <v>16.3</v>
      </c>
      <c r="H28" s="256">
        <v>16.3</v>
      </c>
      <c r="I28" s="256">
        <v>18</v>
      </c>
      <c r="J28" s="256">
        <v>16.3</v>
      </c>
      <c r="K28" s="256">
        <v>16.3</v>
      </c>
      <c r="L28" s="256">
        <v>19</v>
      </c>
      <c r="M28" s="256">
        <v>20</v>
      </c>
      <c r="N28" s="256">
        <v>20</v>
      </c>
      <c r="O28" s="256">
        <v>19.3</v>
      </c>
      <c r="P28" s="256">
        <v>19</v>
      </c>
      <c r="Q28" s="256">
        <v>21</v>
      </c>
    </row>
    <row r="29" spans="1:17">
      <c r="A29" s="513" t="s">
        <v>366</v>
      </c>
      <c r="B29" s="514"/>
      <c r="C29" s="243" t="s">
        <v>365</v>
      </c>
      <c r="D29" s="256">
        <v>33</v>
      </c>
      <c r="E29" s="256">
        <v>30</v>
      </c>
      <c r="F29" s="256">
        <v>30</v>
      </c>
      <c r="G29" s="256">
        <v>25.7</v>
      </c>
      <c r="H29" s="256">
        <v>25.7</v>
      </c>
      <c r="I29" s="256">
        <v>25.7</v>
      </c>
      <c r="J29" s="256">
        <v>40</v>
      </c>
      <c r="K29" s="256">
        <v>40</v>
      </c>
      <c r="L29" s="256">
        <v>23.5</v>
      </c>
      <c r="M29" s="256">
        <v>24</v>
      </c>
      <c r="N29" s="256">
        <v>24</v>
      </c>
      <c r="O29" s="256">
        <v>25</v>
      </c>
      <c r="P29" s="256">
        <v>25</v>
      </c>
      <c r="Q29" s="256">
        <v>24.3</v>
      </c>
    </row>
    <row r="30" spans="1:17">
      <c r="A30" s="508" t="s">
        <v>367</v>
      </c>
      <c r="B30" s="509"/>
      <c r="C30" s="257" t="s">
        <v>365</v>
      </c>
      <c r="D30" s="256">
        <v>23.3</v>
      </c>
      <c r="E30" s="256">
        <v>26.6</v>
      </c>
      <c r="F30" s="256">
        <v>26</v>
      </c>
      <c r="G30" s="256">
        <v>25</v>
      </c>
      <c r="H30" s="256">
        <v>25</v>
      </c>
      <c r="I30" s="256">
        <v>25</v>
      </c>
      <c r="J30" s="256">
        <v>25</v>
      </c>
      <c r="K30" s="256">
        <v>25</v>
      </c>
      <c r="L30" s="256">
        <v>24.3</v>
      </c>
      <c r="M30" s="256">
        <v>22.3</v>
      </c>
      <c r="N30" s="256">
        <v>23</v>
      </c>
      <c r="O30" s="256">
        <v>23</v>
      </c>
      <c r="P30" s="256">
        <v>22.7</v>
      </c>
      <c r="Q30" s="256">
        <v>24</v>
      </c>
    </row>
    <row r="31" spans="1:17">
      <c r="A31" s="508" t="s">
        <v>368</v>
      </c>
      <c r="B31" s="509"/>
      <c r="C31" s="257" t="s">
        <v>365</v>
      </c>
      <c r="D31" s="256">
        <v>33.299999999999997</v>
      </c>
      <c r="E31" s="256">
        <v>27.6</v>
      </c>
      <c r="F31" s="256">
        <v>31.7</v>
      </c>
      <c r="G31" s="256">
        <v>30</v>
      </c>
      <c r="H31" s="256">
        <v>30</v>
      </c>
      <c r="I31" s="256">
        <v>30</v>
      </c>
      <c r="J31" s="256">
        <v>41.7</v>
      </c>
      <c r="K31" s="256">
        <v>41.7</v>
      </c>
      <c r="L31" s="256">
        <v>32</v>
      </c>
      <c r="M31" s="256">
        <v>30</v>
      </c>
      <c r="N31" s="256">
        <v>29.5</v>
      </c>
      <c r="O31" s="256">
        <v>29.3</v>
      </c>
      <c r="P31" s="256">
        <v>28.7</v>
      </c>
      <c r="Q31" s="256">
        <v>30</v>
      </c>
    </row>
    <row r="32" spans="1:17">
      <c r="A32" s="508" t="s">
        <v>369</v>
      </c>
      <c r="B32" s="509"/>
      <c r="C32" s="257" t="s">
        <v>365</v>
      </c>
      <c r="D32" s="256">
        <v>6.7</v>
      </c>
      <c r="E32" s="256">
        <v>10</v>
      </c>
      <c r="F32" s="256">
        <v>8</v>
      </c>
      <c r="G32" s="256">
        <v>5</v>
      </c>
      <c r="H32" s="256">
        <v>5</v>
      </c>
      <c r="I32" s="256">
        <v>5</v>
      </c>
      <c r="J32" s="256">
        <v>5</v>
      </c>
      <c r="K32" s="256">
        <v>5</v>
      </c>
      <c r="L32" s="256">
        <v>5.3</v>
      </c>
      <c r="M32" s="256">
        <v>1.5</v>
      </c>
      <c r="N32" s="256">
        <v>1</v>
      </c>
      <c r="O32" s="256">
        <v>1</v>
      </c>
      <c r="P32" s="256">
        <v>1</v>
      </c>
      <c r="Q32" s="256">
        <v>1.3</v>
      </c>
    </row>
    <row r="33" spans="1:17">
      <c r="A33" s="508" t="s">
        <v>370</v>
      </c>
      <c r="B33" s="509"/>
      <c r="C33" s="247" t="s">
        <v>365</v>
      </c>
      <c r="D33" s="256">
        <v>21.3</v>
      </c>
      <c r="E33" s="256">
        <v>30</v>
      </c>
      <c r="F33" s="256">
        <v>32</v>
      </c>
      <c r="G33" s="256">
        <v>31.3</v>
      </c>
      <c r="H33" s="256" t="s">
        <v>362</v>
      </c>
      <c r="I33" s="256" t="s">
        <v>362</v>
      </c>
      <c r="J33" s="256">
        <v>25</v>
      </c>
      <c r="K33" s="256">
        <v>25</v>
      </c>
      <c r="L33" s="256">
        <v>10</v>
      </c>
      <c r="M33" s="256" t="s">
        <v>362</v>
      </c>
      <c r="N33" s="256" t="s">
        <v>362</v>
      </c>
      <c r="O33" s="256" t="s">
        <v>362</v>
      </c>
      <c r="P33" s="256" t="s">
        <v>362</v>
      </c>
      <c r="Q33" s="256" t="s">
        <v>362</v>
      </c>
    </row>
    <row r="34" spans="1:17">
      <c r="C34" s="258"/>
      <c r="K34" s="246"/>
    </row>
    <row r="35" spans="1:17">
      <c r="C35" s="258"/>
      <c r="K35" s="246"/>
    </row>
    <row r="36" spans="1:17">
      <c r="A36" s="510"/>
      <c r="B36" s="510"/>
      <c r="C36" s="510"/>
      <c r="D36" s="510"/>
      <c r="E36" s="510"/>
      <c r="F36" s="510"/>
      <c r="G36" s="510"/>
      <c r="H36" s="510"/>
      <c r="I36" s="510"/>
      <c r="J36" s="510"/>
      <c r="K36" s="510"/>
    </row>
    <row r="37" spans="1:17">
      <c r="B37" s="245"/>
      <c r="K37" s="246"/>
    </row>
    <row r="38" spans="1:17">
      <c r="K38" s="246"/>
    </row>
    <row r="39" spans="1:17">
      <c r="K39" s="246"/>
    </row>
    <row r="40" spans="1:17">
      <c r="K40" s="246"/>
    </row>
    <row r="41" spans="1:17">
      <c r="K41" s="246"/>
    </row>
    <row r="42" spans="1:17">
      <c r="K42" s="246"/>
    </row>
  </sheetData>
  <mergeCells count="22">
    <mergeCell ref="A21:A22"/>
    <mergeCell ref="A1:N1"/>
    <mergeCell ref="A3:B4"/>
    <mergeCell ref="C3:C4"/>
    <mergeCell ref="D3:D4"/>
    <mergeCell ref="E3:Q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S5" sqref="S5"/>
    </sheetView>
  </sheetViews>
  <sheetFormatPr defaultRowHeight="12.75"/>
  <cols>
    <col min="1" max="1" width="13.42578125" style="73" customWidth="1"/>
    <col min="2" max="3" width="6.85546875" style="73" customWidth="1"/>
    <col min="4" max="12" width="6.85546875" style="259" customWidth="1"/>
    <col min="13" max="13" width="6.85546875" style="74" customWidth="1"/>
    <col min="14" max="14" width="6.85546875" style="259" customWidth="1"/>
    <col min="15" max="256" width="9.140625" style="73"/>
    <col min="257" max="257" width="13.42578125" style="73" customWidth="1"/>
    <col min="258" max="270" width="6.85546875" style="73" customWidth="1"/>
    <col min="271" max="512" width="9.140625" style="73"/>
    <col min="513" max="513" width="13.42578125" style="73" customWidth="1"/>
    <col min="514" max="526" width="6.85546875" style="73" customWidth="1"/>
    <col min="527" max="768" width="9.140625" style="73"/>
    <col min="769" max="769" width="13.42578125" style="73" customWidth="1"/>
    <col min="770" max="782" width="6.85546875" style="73" customWidth="1"/>
    <col min="783" max="1024" width="9.140625" style="73"/>
    <col min="1025" max="1025" width="13.42578125" style="73" customWidth="1"/>
    <col min="1026" max="1038" width="6.85546875" style="73" customWidth="1"/>
    <col min="1039" max="1280" width="9.140625" style="73"/>
    <col min="1281" max="1281" width="13.42578125" style="73" customWidth="1"/>
    <col min="1282" max="1294" width="6.85546875" style="73" customWidth="1"/>
    <col min="1295" max="1536" width="9.140625" style="73"/>
    <col min="1537" max="1537" width="13.42578125" style="73" customWidth="1"/>
    <col min="1538" max="1550" width="6.85546875" style="73" customWidth="1"/>
    <col min="1551" max="1792" width="9.140625" style="73"/>
    <col min="1793" max="1793" width="13.42578125" style="73" customWidth="1"/>
    <col min="1794" max="1806" width="6.85546875" style="73" customWidth="1"/>
    <col min="1807" max="2048" width="9.140625" style="73"/>
    <col min="2049" max="2049" width="13.42578125" style="73" customWidth="1"/>
    <col min="2050" max="2062" width="6.85546875" style="73" customWidth="1"/>
    <col min="2063" max="2304" width="9.140625" style="73"/>
    <col min="2305" max="2305" width="13.42578125" style="73" customWidth="1"/>
    <col min="2306" max="2318" width="6.85546875" style="73" customWidth="1"/>
    <col min="2319" max="2560" width="9.140625" style="73"/>
    <col min="2561" max="2561" width="13.42578125" style="73" customWidth="1"/>
    <col min="2562" max="2574" width="6.85546875" style="73" customWidth="1"/>
    <col min="2575" max="2816" width="9.140625" style="73"/>
    <col min="2817" max="2817" width="13.42578125" style="73" customWidth="1"/>
    <col min="2818" max="2830" width="6.85546875" style="73" customWidth="1"/>
    <col min="2831" max="3072" width="9.140625" style="73"/>
    <col min="3073" max="3073" width="13.42578125" style="73" customWidth="1"/>
    <col min="3074" max="3086" width="6.85546875" style="73" customWidth="1"/>
    <col min="3087" max="3328" width="9.140625" style="73"/>
    <col min="3329" max="3329" width="13.42578125" style="73" customWidth="1"/>
    <col min="3330" max="3342" width="6.85546875" style="73" customWidth="1"/>
    <col min="3343" max="3584" width="9.140625" style="73"/>
    <col min="3585" max="3585" width="13.42578125" style="73" customWidth="1"/>
    <col min="3586" max="3598" width="6.85546875" style="73" customWidth="1"/>
    <col min="3599" max="3840" width="9.140625" style="73"/>
    <col min="3841" max="3841" width="13.42578125" style="73" customWidth="1"/>
    <col min="3842" max="3854" width="6.85546875" style="73" customWidth="1"/>
    <col min="3855" max="4096" width="9.140625" style="73"/>
    <col min="4097" max="4097" width="13.42578125" style="73" customWidth="1"/>
    <col min="4098" max="4110" width="6.85546875" style="73" customWidth="1"/>
    <col min="4111" max="4352" width="9.140625" style="73"/>
    <col min="4353" max="4353" width="13.42578125" style="73" customWidth="1"/>
    <col min="4354" max="4366" width="6.85546875" style="73" customWidth="1"/>
    <col min="4367" max="4608" width="9.140625" style="73"/>
    <col min="4609" max="4609" width="13.42578125" style="73" customWidth="1"/>
    <col min="4610" max="4622" width="6.85546875" style="73" customWidth="1"/>
    <col min="4623" max="4864" width="9.140625" style="73"/>
    <col min="4865" max="4865" width="13.42578125" style="73" customWidth="1"/>
    <col min="4866" max="4878" width="6.85546875" style="73" customWidth="1"/>
    <col min="4879" max="5120" width="9.140625" style="73"/>
    <col min="5121" max="5121" width="13.42578125" style="73" customWidth="1"/>
    <col min="5122" max="5134" width="6.85546875" style="73" customWidth="1"/>
    <col min="5135" max="5376" width="9.140625" style="73"/>
    <col min="5377" max="5377" width="13.42578125" style="73" customWidth="1"/>
    <col min="5378" max="5390" width="6.85546875" style="73" customWidth="1"/>
    <col min="5391" max="5632" width="9.140625" style="73"/>
    <col min="5633" max="5633" width="13.42578125" style="73" customWidth="1"/>
    <col min="5634" max="5646" width="6.85546875" style="73" customWidth="1"/>
    <col min="5647" max="5888" width="9.140625" style="73"/>
    <col min="5889" max="5889" width="13.42578125" style="73" customWidth="1"/>
    <col min="5890" max="5902" width="6.85546875" style="73" customWidth="1"/>
    <col min="5903" max="6144" width="9.140625" style="73"/>
    <col min="6145" max="6145" width="13.42578125" style="73" customWidth="1"/>
    <col min="6146" max="6158" width="6.85546875" style="73" customWidth="1"/>
    <col min="6159" max="6400" width="9.140625" style="73"/>
    <col min="6401" max="6401" width="13.42578125" style="73" customWidth="1"/>
    <col min="6402" max="6414" width="6.85546875" style="73" customWidth="1"/>
    <col min="6415" max="6656" width="9.140625" style="73"/>
    <col min="6657" max="6657" width="13.42578125" style="73" customWidth="1"/>
    <col min="6658" max="6670" width="6.85546875" style="73" customWidth="1"/>
    <col min="6671" max="6912" width="9.140625" style="73"/>
    <col min="6913" max="6913" width="13.42578125" style="73" customWidth="1"/>
    <col min="6914" max="6926" width="6.85546875" style="73" customWidth="1"/>
    <col min="6927" max="7168" width="9.140625" style="73"/>
    <col min="7169" max="7169" width="13.42578125" style="73" customWidth="1"/>
    <col min="7170" max="7182" width="6.85546875" style="73" customWidth="1"/>
    <col min="7183" max="7424" width="9.140625" style="73"/>
    <col min="7425" max="7425" width="13.42578125" style="73" customWidth="1"/>
    <col min="7426" max="7438" width="6.85546875" style="73" customWidth="1"/>
    <col min="7439" max="7680" width="9.140625" style="73"/>
    <col min="7681" max="7681" width="13.42578125" style="73" customWidth="1"/>
    <col min="7682" max="7694" width="6.85546875" style="73" customWidth="1"/>
    <col min="7695" max="7936" width="9.140625" style="73"/>
    <col min="7937" max="7937" width="13.42578125" style="73" customWidth="1"/>
    <col min="7938" max="7950" width="6.85546875" style="73" customWidth="1"/>
    <col min="7951" max="8192" width="9.140625" style="73"/>
    <col min="8193" max="8193" width="13.42578125" style="73" customWidth="1"/>
    <col min="8194" max="8206" width="6.85546875" style="73" customWidth="1"/>
    <col min="8207" max="8448" width="9.140625" style="73"/>
    <col min="8449" max="8449" width="13.42578125" style="73" customWidth="1"/>
    <col min="8450" max="8462" width="6.85546875" style="73" customWidth="1"/>
    <col min="8463" max="8704" width="9.140625" style="73"/>
    <col min="8705" max="8705" width="13.42578125" style="73" customWidth="1"/>
    <col min="8706" max="8718" width="6.85546875" style="73" customWidth="1"/>
    <col min="8719" max="8960" width="9.140625" style="73"/>
    <col min="8961" max="8961" width="13.42578125" style="73" customWidth="1"/>
    <col min="8962" max="8974" width="6.85546875" style="73" customWidth="1"/>
    <col min="8975" max="9216" width="9.140625" style="73"/>
    <col min="9217" max="9217" width="13.42578125" style="73" customWidth="1"/>
    <col min="9218" max="9230" width="6.85546875" style="73" customWidth="1"/>
    <col min="9231" max="9472" width="9.140625" style="73"/>
    <col min="9473" max="9473" width="13.42578125" style="73" customWidth="1"/>
    <col min="9474" max="9486" width="6.85546875" style="73" customWidth="1"/>
    <col min="9487" max="9728" width="9.140625" style="73"/>
    <col min="9729" max="9729" width="13.42578125" style="73" customWidth="1"/>
    <col min="9730" max="9742" width="6.85546875" style="73" customWidth="1"/>
    <col min="9743" max="9984" width="9.140625" style="73"/>
    <col min="9985" max="9985" width="13.42578125" style="73" customWidth="1"/>
    <col min="9986" max="9998" width="6.85546875" style="73" customWidth="1"/>
    <col min="9999" max="10240" width="9.140625" style="73"/>
    <col min="10241" max="10241" width="13.42578125" style="73" customWidth="1"/>
    <col min="10242" max="10254" width="6.85546875" style="73" customWidth="1"/>
    <col min="10255" max="10496" width="9.140625" style="73"/>
    <col min="10497" max="10497" width="13.42578125" style="73" customWidth="1"/>
    <col min="10498" max="10510" width="6.85546875" style="73" customWidth="1"/>
    <col min="10511" max="10752" width="9.140625" style="73"/>
    <col min="10753" max="10753" width="13.42578125" style="73" customWidth="1"/>
    <col min="10754" max="10766" width="6.85546875" style="73" customWidth="1"/>
    <col min="10767" max="11008" width="9.140625" style="73"/>
    <col min="11009" max="11009" width="13.42578125" style="73" customWidth="1"/>
    <col min="11010" max="11022" width="6.85546875" style="73" customWidth="1"/>
    <col min="11023" max="11264" width="9.140625" style="73"/>
    <col min="11265" max="11265" width="13.42578125" style="73" customWidth="1"/>
    <col min="11266" max="11278" width="6.85546875" style="73" customWidth="1"/>
    <col min="11279" max="11520" width="9.140625" style="73"/>
    <col min="11521" max="11521" width="13.42578125" style="73" customWidth="1"/>
    <col min="11522" max="11534" width="6.85546875" style="73" customWidth="1"/>
    <col min="11535" max="11776" width="9.140625" style="73"/>
    <col min="11777" max="11777" width="13.42578125" style="73" customWidth="1"/>
    <col min="11778" max="11790" width="6.85546875" style="73" customWidth="1"/>
    <col min="11791" max="12032" width="9.140625" style="73"/>
    <col min="12033" max="12033" width="13.42578125" style="73" customWidth="1"/>
    <col min="12034" max="12046" width="6.85546875" style="73" customWidth="1"/>
    <col min="12047" max="12288" width="9.140625" style="73"/>
    <col min="12289" max="12289" width="13.42578125" style="73" customWidth="1"/>
    <col min="12290" max="12302" width="6.85546875" style="73" customWidth="1"/>
    <col min="12303" max="12544" width="9.140625" style="73"/>
    <col min="12545" max="12545" width="13.42578125" style="73" customWidth="1"/>
    <col min="12546" max="12558" width="6.85546875" style="73" customWidth="1"/>
    <col min="12559" max="12800" width="9.140625" style="73"/>
    <col min="12801" max="12801" width="13.42578125" style="73" customWidth="1"/>
    <col min="12802" max="12814" width="6.85546875" style="73" customWidth="1"/>
    <col min="12815" max="13056" width="9.140625" style="73"/>
    <col min="13057" max="13057" width="13.42578125" style="73" customWidth="1"/>
    <col min="13058" max="13070" width="6.85546875" style="73" customWidth="1"/>
    <col min="13071" max="13312" width="9.140625" style="73"/>
    <col min="13313" max="13313" width="13.42578125" style="73" customWidth="1"/>
    <col min="13314" max="13326" width="6.85546875" style="73" customWidth="1"/>
    <col min="13327" max="13568" width="9.140625" style="73"/>
    <col min="13569" max="13569" width="13.42578125" style="73" customWidth="1"/>
    <col min="13570" max="13582" width="6.85546875" style="73" customWidth="1"/>
    <col min="13583" max="13824" width="9.140625" style="73"/>
    <col min="13825" max="13825" width="13.42578125" style="73" customWidth="1"/>
    <col min="13826" max="13838" width="6.85546875" style="73" customWidth="1"/>
    <col min="13839" max="14080" width="9.140625" style="73"/>
    <col min="14081" max="14081" width="13.42578125" style="73" customWidth="1"/>
    <col min="14082" max="14094" width="6.85546875" style="73" customWidth="1"/>
    <col min="14095" max="14336" width="9.140625" style="73"/>
    <col min="14337" max="14337" width="13.42578125" style="73" customWidth="1"/>
    <col min="14338" max="14350" width="6.85546875" style="73" customWidth="1"/>
    <col min="14351" max="14592" width="9.140625" style="73"/>
    <col min="14593" max="14593" width="13.42578125" style="73" customWidth="1"/>
    <col min="14594" max="14606" width="6.85546875" style="73" customWidth="1"/>
    <col min="14607" max="14848" width="9.140625" style="73"/>
    <col min="14849" max="14849" width="13.42578125" style="73" customWidth="1"/>
    <col min="14850" max="14862" width="6.85546875" style="73" customWidth="1"/>
    <col min="14863" max="15104" width="9.140625" style="73"/>
    <col min="15105" max="15105" width="13.42578125" style="73" customWidth="1"/>
    <col min="15106" max="15118" width="6.85546875" style="73" customWidth="1"/>
    <col min="15119" max="15360" width="9.140625" style="73"/>
    <col min="15361" max="15361" width="13.42578125" style="73" customWidth="1"/>
    <col min="15362" max="15374" width="6.85546875" style="73" customWidth="1"/>
    <col min="15375" max="15616" width="9.140625" style="73"/>
    <col min="15617" max="15617" width="13.42578125" style="73" customWidth="1"/>
    <col min="15618" max="15630" width="6.85546875" style="73" customWidth="1"/>
    <col min="15631" max="15872" width="9.140625" style="73"/>
    <col min="15873" max="15873" width="13.42578125" style="73" customWidth="1"/>
    <col min="15874" max="15886" width="6.85546875" style="73" customWidth="1"/>
    <col min="15887" max="16128" width="9.140625" style="73"/>
    <col min="16129" max="16129" width="13.42578125" style="73" customWidth="1"/>
    <col min="16130" max="16142" width="6.85546875" style="73" customWidth="1"/>
    <col min="16143" max="16384" width="9.140625" style="73"/>
  </cols>
  <sheetData>
    <row r="3" spans="1:13" ht="15">
      <c r="A3" s="527" t="s">
        <v>371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</row>
    <row r="4" spans="1:13">
      <c r="A4" s="73" t="s">
        <v>180</v>
      </c>
    </row>
    <row r="5" spans="1:13" s="260" customFormat="1">
      <c r="A5" s="426" t="s">
        <v>372</v>
      </c>
      <c r="B5" s="528" t="s">
        <v>373</v>
      </c>
      <c r="C5" s="528"/>
      <c r="D5" s="528" t="s">
        <v>374</v>
      </c>
      <c r="E5" s="528"/>
      <c r="F5" s="528" t="s">
        <v>375</v>
      </c>
      <c r="G5" s="528"/>
      <c r="H5" s="529" t="s">
        <v>376</v>
      </c>
      <c r="I5" s="530"/>
      <c r="J5" s="528" t="s">
        <v>377</v>
      </c>
      <c r="K5" s="528"/>
      <c r="L5" s="528" t="s">
        <v>378</v>
      </c>
      <c r="M5" s="528"/>
    </row>
    <row r="6" spans="1:13" s="262" customFormat="1">
      <c r="A6" s="427"/>
      <c r="B6" s="261">
        <v>2014</v>
      </c>
      <c r="C6" s="261">
        <v>2015</v>
      </c>
      <c r="D6" s="261">
        <v>2014</v>
      </c>
      <c r="E6" s="261">
        <v>2015</v>
      </c>
      <c r="F6" s="261">
        <v>2014</v>
      </c>
      <c r="G6" s="261">
        <v>2015</v>
      </c>
      <c r="H6" s="261">
        <v>2014</v>
      </c>
      <c r="I6" s="261">
        <v>2015</v>
      </c>
      <c r="J6" s="261">
        <v>2014</v>
      </c>
      <c r="K6" s="261">
        <v>2015</v>
      </c>
      <c r="L6" s="261">
        <v>2014</v>
      </c>
      <c r="M6" s="261">
        <v>2015</v>
      </c>
    </row>
    <row r="7" spans="1:13" s="262" customFormat="1">
      <c r="A7" s="263" t="s">
        <v>51</v>
      </c>
      <c r="B7" s="264">
        <v>1</v>
      </c>
      <c r="C7" s="264">
        <v>2</v>
      </c>
      <c r="D7" s="264">
        <v>1</v>
      </c>
      <c r="E7" s="264">
        <v>2</v>
      </c>
      <c r="F7" s="265">
        <v>11</v>
      </c>
      <c r="G7" s="265">
        <v>9</v>
      </c>
      <c r="H7" s="265">
        <v>3</v>
      </c>
      <c r="I7" s="265">
        <v>4</v>
      </c>
      <c r="J7" s="266">
        <v>0</v>
      </c>
      <c r="K7" s="266">
        <v>0</v>
      </c>
      <c r="L7" s="266">
        <v>1</v>
      </c>
      <c r="M7" s="266">
        <v>0</v>
      </c>
    </row>
    <row r="8" spans="1:13" s="262" customFormat="1">
      <c r="A8" s="267" t="s">
        <v>220</v>
      </c>
      <c r="B8" s="268">
        <v>6</v>
      </c>
      <c r="C8" s="268">
        <v>3</v>
      </c>
      <c r="D8" s="268">
        <v>6</v>
      </c>
      <c r="E8" s="268">
        <v>3</v>
      </c>
      <c r="F8" s="269">
        <v>10</v>
      </c>
      <c r="G8" s="269">
        <v>3</v>
      </c>
      <c r="H8" s="269">
        <v>0</v>
      </c>
      <c r="I8" s="269">
        <v>1</v>
      </c>
      <c r="J8" s="269">
        <v>0</v>
      </c>
      <c r="K8" s="269">
        <v>0</v>
      </c>
      <c r="L8" s="269">
        <v>0</v>
      </c>
      <c r="M8" s="269">
        <v>0</v>
      </c>
    </row>
    <row r="9" spans="1:13" s="262" customFormat="1">
      <c r="A9" s="267" t="s">
        <v>53</v>
      </c>
      <c r="B9" s="268">
        <v>22</v>
      </c>
      <c r="C9" s="268">
        <v>20</v>
      </c>
      <c r="D9" s="268">
        <v>22</v>
      </c>
      <c r="E9" s="268">
        <v>20</v>
      </c>
      <c r="F9" s="269">
        <v>6</v>
      </c>
      <c r="G9" s="269">
        <v>8</v>
      </c>
      <c r="H9" s="269">
        <v>1</v>
      </c>
      <c r="I9" s="269">
        <v>3</v>
      </c>
      <c r="J9" s="269">
        <v>0</v>
      </c>
      <c r="K9" s="269">
        <v>0</v>
      </c>
      <c r="L9" s="269">
        <v>0</v>
      </c>
      <c r="M9" s="269">
        <v>0</v>
      </c>
    </row>
    <row r="10" spans="1:13" s="262" customFormat="1">
      <c r="A10" s="267" t="s">
        <v>54</v>
      </c>
      <c r="B10" s="268">
        <v>0</v>
      </c>
      <c r="C10" s="268">
        <v>0</v>
      </c>
      <c r="D10" s="268">
        <v>0</v>
      </c>
      <c r="E10" s="268">
        <v>0</v>
      </c>
      <c r="F10" s="269">
        <v>6</v>
      </c>
      <c r="G10" s="269">
        <v>3</v>
      </c>
      <c r="H10" s="269">
        <v>1</v>
      </c>
      <c r="I10" s="269">
        <v>0</v>
      </c>
      <c r="J10" s="269">
        <v>0</v>
      </c>
      <c r="K10" s="269">
        <v>0</v>
      </c>
      <c r="L10" s="269">
        <v>0</v>
      </c>
      <c r="M10" s="269">
        <v>0</v>
      </c>
    </row>
    <row r="11" spans="1:13" s="262" customFormat="1">
      <c r="A11" s="267" t="s">
        <v>55</v>
      </c>
      <c r="B11" s="268">
        <v>1</v>
      </c>
      <c r="C11" s="268">
        <v>0</v>
      </c>
      <c r="D11" s="268">
        <v>1</v>
      </c>
      <c r="E11" s="268">
        <v>0</v>
      </c>
      <c r="F11" s="269">
        <v>3</v>
      </c>
      <c r="G11" s="269">
        <v>3</v>
      </c>
      <c r="H11" s="269">
        <v>0</v>
      </c>
      <c r="I11" s="269">
        <v>1</v>
      </c>
      <c r="J11" s="269">
        <v>0</v>
      </c>
      <c r="K11" s="269">
        <v>0</v>
      </c>
      <c r="L11" s="269">
        <v>1</v>
      </c>
      <c r="M11" s="269">
        <v>0</v>
      </c>
    </row>
    <row r="12" spans="1:13" s="262" customFormat="1">
      <c r="A12" s="267" t="s">
        <v>56</v>
      </c>
      <c r="B12" s="268">
        <v>2</v>
      </c>
      <c r="C12" s="268">
        <v>5</v>
      </c>
      <c r="D12" s="268">
        <v>2</v>
      </c>
      <c r="E12" s="268">
        <v>5</v>
      </c>
      <c r="F12" s="269">
        <v>3</v>
      </c>
      <c r="G12" s="269">
        <v>4</v>
      </c>
      <c r="H12" s="269">
        <v>1</v>
      </c>
      <c r="I12" s="269">
        <v>0</v>
      </c>
      <c r="J12" s="269">
        <v>0</v>
      </c>
      <c r="K12" s="269">
        <v>0</v>
      </c>
      <c r="L12" s="269">
        <v>1</v>
      </c>
      <c r="M12" s="269">
        <v>0</v>
      </c>
    </row>
    <row r="13" spans="1:13" s="262" customFormat="1">
      <c r="A13" s="267" t="s">
        <v>57</v>
      </c>
      <c r="B13" s="268">
        <v>2</v>
      </c>
      <c r="C13" s="268">
        <v>4</v>
      </c>
      <c r="D13" s="268">
        <v>2</v>
      </c>
      <c r="E13" s="268">
        <v>4</v>
      </c>
      <c r="F13" s="269">
        <v>6</v>
      </c>
      <c r="G13" s="269">
        <v>10</v>
      </c>
      <c r="H13" s="269">
        <v>0</v>
      </c>
      <c r="I13" s="269">
        <v>1</v>
      </c>
      <c r="J13" s="269">
        <v>0</v>
      </c>
      <c r="K13" s="269">
        <v>1</v>
      </c>
      <c r="L13" s="269">
        <v>0</v>
      </c>
      <c r="M13" s="269">
        <v>0</v>
      </c>
    </row>
    <row r="14" spans="1:13" s="262" customFormat="1">
      <c r="A14" s="267" t="s">
        <v>58</v>
      </c>
      <c r="B14" s="268">
        <v>10</v>
      </c>
      <c r="C14" s="268">
        <v>9</v>
      </c>
      <c r="D14" s="268">
        <v>10</v>
      </c>
      <c r="E14" s="268">
        <v>9</v>
      </c>
      <c r="F14" s="269">
        <v>5</v>
      </c>
      <c r="G14" s="269">
        <v>3</v>
      </c>
      <c r="H14" s="269">
        <v>1</v>
      </c>
      <c r="I14" s="269">
        <v>0</v>
      </c>
      <c r="J14" s="269">
        <v>0</v>
      </c>
      <c r="K14" s="269">
        <v>0</v>
      </c>
      <c r="L14" s="269">
        <v>0</v>
      </c>
      <c r="M14" s="269">
        <v>0</v>
      </c>
    </row>
    <row r="15" spans="1:13" s="262" customFormat="1">
      <c r="A15" s="267" t="s">
        <v>59</v>
      </c>
      <c r="B15" s="268">
        <v>1</v>
      </c>
      <c r="C15" s="268">
        <v>0</v>
      </c>
      <c r="D15" s="268">
        <v>1</v>
      </c>
      <c r="E15" s="268">
        <v>0</v>
      </c>
      <c r="F15" s="269">
        <v>7</v>
      </c>
      <c r="G15" s="269">
        <v>4</v>
      </c>
      <c r="H15" s="269">
        <v>1</v>
      </c>
      <c r="I15" s="269">
        <v>1</v>
      </c>
      <c r="J15" s="270">
        <v>2</v>
      </c>
      <c r="K15" s="270">
        <v>0</v>
      </c>
      <c r="L15" s="269">
        <v>0</v>
      </c>
      <c r="M15" s="269">
        <v>1</v>
      </c>
    </row>
    <row r="16" spans="1:13" s="262" customFormat="1">
      <c r="A16" s="267" t="s">
        <v>60</v>
      </c>
      <c r="B16" s="268">
        <v>2</v>
      </c>
      <c r="C16" s="268">
        <v>5</v>
      </c>
      <c r="D16" s="268">
        <v>2</v>
      </c>
      <c r="E16" s="268">
        <v>5</v>
      </c>
      <c r="F16" s="269">
        <v>6</v>
      </c>
      <c r="G16" s="269">
        <v>9</v>
      </c>
      <c r="H16" s="269">
        <v>0</v>
      </c>
      <c r="I16" s="269">
        <v>1</v>
      </c>
      <c r="J16" s="269">
        <v>0</v>
      </c>
      <c r="K16" s="269">
        <v>0</v>
      </c>
      <c r="L16" s="269">
        <v>0</v>
      </c>
      <c r="M16" s="269">
        <v>1</v>
      </c>
    </row>
    <row r="17" spans="1:14" s="262" customFormat="1">
      <c r="A17" s="267" t="s">
        <v>61</v>
      </c>
      <c r="B17" s="268">
        <v>13</v>
      </c>
      <c r="C17" s="268">
        <v>6</v>
      </c>
      <c r="D17" s="268">
        <v>13</v>
      </c>
      <c r="E17" s="268">
        <v>6</v>
      </c>
      <c r="F17" s="269">
        <v>7</v>
      </c>
      <c r="G17" s="269">
        <v>8</v>
      </c>
      <c r="H17" s="269">
        <v>0</v>
      </c>
      <c r="I17" s="269">
        <v>0</v>
      </c>
      <c r="J17" s="269">
        <v>0</v>
      </c>
      <c r="K17" s="269">
        <v>0</v>
      </c>
      <c r="L17" s="269">
        <v>0</v>
      </c>
      <c r="M17" s="269">
        <v>0</v>
      </c>
    </row>
    <row r="18" spans="1:14" s="262" customFormat="1">
      <c r="A18" s="267" t="s">
        <v>62</v>
      </c>
      <c r="B18" s="268">
        <v>5</v>
      </c>
      <c r="C18" s="268">
        <v>10</v>
      </c>
      <c r="D18" s="268">
        <v>4</v>
      </c>
      <c r="E18" s="268">
        <v>10</v>
      </c>
      <c r="F18" s="269">
        <v>4</v>
      </c>
      <c r="G18" s="269">
        <v>4</v>
      </c>
      <c r="H18" s="269">
        <v>2</v>
      </c>
      <c r="I18" s="269">
        <v>0</v>
      </c>
      <c r="J18" s="269">
        <v>0</v>
      </c>
      <c r="K18" s="269">
        <v>0</v>
      </c>
      <c r="L18" s="269">
        <v>0</v>
      </c>
      <c r="M18" s="269">
        <v>0</v>
      </c>
    </row>
    <row r="19" spans="1:14" s="262" customFormat="1">
      <c r="A19" s="267" t="s">
        <v>63</v>
      </c>
      <c r="B19" s="268">
        <v>18</v>
      </c>
      <c r="C19" s="268">
        <v>40</v>
      </c>
      <c r="D19" s="268">
        <v>18</v>
      </c>
      <c r="E19" s="268">
        <v>39</v>
      </c>
      <c r="F19" s="269">
        <v>21</v>
      </c>
      <c r="G19" s="269">
        <v>20</v>
      </c>
      <c r="H19" s="269">
        <v>0</v>
      </c>
      <c r="I19" s="269">
        <v>0</v>
      </c>
      <c r="J19" s="269">
        <v>0</v>
      </c>
      <c r="K19" s="269">
        <v>0</v>
      </c>
      <c r="L19" s="269">
        <v>0</v>
      </c>
      <c r="M19" s="269">
        <v>0</v>
      </c>
    </row>
    <row r="20" spans="1:14" s="262" customFormat="1">
      <c r="A20" s="267" t="s">
        <v>64</v>
      </c>
      <c r="B20" s="268">
        <v>571</v>
      </c>
      <c r="C20" s="268">
        <v>540</v>
      </c>
      <c r="D20" s="268">
        <v>572</v>
      </c>
      <c r="E20" s="268">
        <v>544</v>
      </c>
      <c r="F20" s="269">
        <v>64</v>
      </c>
      <c r="G20" s="269">
        <v>68</v>
      </c>
      <c r="H20" s="269">
        <v>15</v>
      </c>
      <c r="I20" s="269">
        <v>19</v>
      </c>
      <c r="J20" s="269">
        <v>10</v>
      </c>
      <c r="K20" s="269">
        <v>5</v>
      </c>
      <c r="L20" s="269">
        <v>0</v>
      </c>
      <c r="M20" s="269">
        <v>0</v>
      </c>
    </row>
    <row r="21" spans="1:14" s="262" customFormat="1">
      <c r="A21" s="271" t="s">
        <v>65</v>
      </c>
      <c r="B21" s="272">
        <v>11</v>
      </c>
      <c r="C21" s="272">
        <v>10</v>
      </c>
      <c r="D21" s="272">
        <v>11</v>
      </c>
      <c r="E21" s="272">
        <v>10</v>
      </c>
      <c r="F21" s="272">
        <v>7</v>
      </c>
      <c r="G21" s="272">
        <v>15</v>
      </c>
      <c r="H21" s="272">
        <v>1</v>
      </c>
      <c r="I21" s="272">
        <v>0</v>
      </c>
      <c r="J21" s="272">
        <v>0</v>
      </c>
      <c r="K21" s="272">
        <v>0</v>
      </c>
      <c r="L21" s="272">
        <v>0</v>
      </c>
      <c r="M21" s="272">
        <v>0</v>
      </c>
    </row>
    <row r="22" spans="1:14">
      <c r="A22" s="273" t="s">
        <v>67</v>
      </c>
      <c r="B22" s="274">
        <f>SUM(B7:B21)</f>
        <v>665</v>
      </c>
      <c r="C22" s="275">
        <f t="shared" ref="C22:M22" si="0">SUM(C7:C21)</f>
        <v>654</v>
      </c>
      <c r="D22" s="275">
        <f t="shared" si="0"/>
        <v>665</v>
      </c>
      <c r="E22" s="275">
        <f t="shared" si="0"/>
        <v>657</v>
      </c>
      <c r="F22" s="276">
        <f>SUM(F7:F21)</f>
        <v>166</v>
      </c>
      <c r="G22" s="275">
        <f t="shared" si="0"/>
        <v>171</v>
      </c>
      <c r="H22" s="275">
        <f t="shared" si="0"/>
        <v>26</v>
      </c>
      <c r="I22" s="275">
        <f t="shared" si="0"/>
        <v>31</v>
      </c>
      <c r="J22" s="275">
        <f t="shared" si="0"/>
        <v>12</v>
      </c>
      <c r="K22" s="275">
        <f t="shared" si="0"/>
        <v>6</v>
      </c>
      <c r="L22" s="275">
        <f t="shared" si="0"/>
        <v>3</v>
      </c>
      <c r="M22" s="272">
        <f t="shared" si="0"/>
        <v>2</v>
      </c>
      <c r="N22" s="73"/>
    </row>
  </sheetData>
  <mergeCells count="8">
    <mergeCell ref="A3:M3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O65"/>
  <sheetViews>
    <sheetView topLeftCell="A34" workbookViewId="0">
      <selection activeCell="S43" sqref="S43"/>
    </sheetView>
  </sheetViews>
  <sheetFormatPr defaultRowHeight="12.75"/>
  <cols>
    <col min="1" max="1" width="8.85546875" style="277" customWidth="1"/>
    <col min="2" max="3" width="6.140625" style="278" customWidth="1"/>
    <col min="4" max="4" width="7.85546875" style="278" customWidth="1"/>
    <col min="5" max="5" width="7.5703125" style="278" customWidth="1"/>
    <col min="6" max="15" width="6.140625" style="278" customWidth="1"/>
    <col min="16" max="256" width="9.140625" style="278"/>
    <col min="257" max="257" width="8.85546875" style="278" customWidth="1"/>
    <col min="258" max="259" width="6.140625" style="278" customWidth="1"/>
    <col min="260" max="260" width="7.85546875" style="278" customWidth="1"/>
    <col min="261" max="261" width="7.5703125" style="278" customWidth="1"/>
    <col min="262" max="271" width="6.140625" style="278" customWidth="1"/>
    <col min="272" max="512" width="9.140625" style="278"/>
    <col min="513" max="513" width="8.85546875" style="278" customWidth="1"/>
    <col min="514" max="515" width="6.140625" style="278" customWidth="1"/>
    <col min="516" max="516" width="7.85546875" style="278" customWidth="1"/>
    <col min="517" max="517" width="7.5703125" style="278" customWidth="1"/>
    <col min="518" max="527" width="6.140625" style="278" customWidth="1"/>
    <col min="528" max="768" width="9.140625" style="278"/>
    <col min="769" max="769" width="8.85546875" style="278" customWidth="1"/>
    <col min="770" max="771" width="6.140625" style="278" customWidth="1"/>
    <col min="772" max="772" width="7.85546875" style="278" customWidth="1"/>
    <col min="773" max="773" width="7.5703125" style="278" customWidth="1"/>
    <col min="774" max="783" width="6.140625" style="278" customWidth="1"/>
    <col min="784" max="1024" width="9.140625" style="278"/>
    <col min="1025" max="1025" width="8.85546875" style="278" customWidth="1"/>
    <col min="1026" max="1027" width="6.140625" style="278" customWidth="1"/>
    <col min="1028" max="1028" width="7.85546875" style="278" customWidth="1"/>
    <col min="1029" max="1029" width="7.5703125" style="278" customWidth="1"/>
    <col min="1030" max="1039" width="6.140625" style="278" customWidth="1"/>
    <col min="1040" max="1280" width="9.140625" style="278"/>
    <col min="1281" max="1281" width="8.85546875" style="278" customWidth="1"/>
    <col min="1282" max="1283" width="6.140625" style="278" customWidth="1"/>
    <col min="1284" max="1284" width="7.85546875" style="278" customWidth="1"/>
    <col min="1285" max="1285" width="7.5703125" style="278" customWidth="1"/>
    <col min="1286" max="1295" width="6.140625" style="278" customWidth="1"/>
    <col min="1296" max="1536" width="9.140625" style="278"/>
    <col min="1537" max="1537" width="8.85546875" style="278" customWidth="1"/>
    <col min="1538" max="1539" width="6.140625" style="278" customWidth="1"/>
    <col min="1540" max="1540" width="7.85546875" style="278" customWidth="1"/>
    <col min="1541" max="1541" width="7.5703125" style="278" customWidth="1"/>
    <col min="1542" max="1551" width="6.140625" style="278" customWidth="1"/>
    <col min="1552" max="1792" width="9.140625" style="278"/>
    <col min="1793" max="1793" width="8.85546875" style="278" customWidth="1"/>
    <col min="1794" max="1795" width="6.140625" style="278" customWidth="1"/>
    <col min="1796" max="1796" width="7.85546875" style="278" customWidth="1"/>
    <col min="1797" max="1797" width="7.5703125" style="278" customWidth="1"/>
    <col min="1798" max="1807" width="6.140625" style="278" customWidth="1"/>
    <col min="1808" max="2048" width="9.140625" style="278"/>
    <col min="2049" max="2049" width="8.85546875" style="278" customWidth="1"/>
    <col min="2050" max="2051" width="6.140625" style="278" customWidth="1"/>
    <col min="2052" max="2052" width="7.85546875" style="278" customWidth="1"/>
    <col min="2053" max="2053" width="7.5703125" style="278" customWidth="1"/>
    <col min="2054" max="2063" width="6.140625" style="278" customWidth="1"/>
    <col min="2064" max="2304" width="9.140625" style="278"/>
    <col min="2305" max="2305" width="8.85546875" style="278" customWidth="1"/>
    <col min="2306" max="2307" width="6.140625" style="278" customWidth="1"/>
    <col min="2308" max="2308" width="7.85546875" style="278" customWidth="1"/>
    <col min="2309" max="2309" width="7.5703125" style="278" customWidth="1"/>
    <col min="2310" max="2319" width="6.140625" style="278" customWidth="1"/>
    <col min="2320" max="2560" width="9.140625" style="278"/>
    <col min="2561" max="2561" width="8.85546875" style="278" customWidth="1"/>
    <col min="2562" max="2563" width="6.140625" style="278" customWidth="1"/>
    <col min="2564" max="2564" width="7.85546875" style="278" customWidth="1"/>
    <col min="2565" max="2565" width="7.5703125" style="278" customWidth="1"/>
    <col min="2566" max="2575" width="6.140625" style="278" customWidth="1"/>
    <col min="2576" max="2816" width="9.140625" style="278"/>
    <col min="2817" max="2817" width="8.85546875" style="278" customWidth="1"/>
    <col min="2818" max="2819" width="6.140625" style="278" customWidth="1"/>
    <col min="2820" max="2820" width="7.85546875" style="278" customWidth="1"/>
    <col min="2821" max="2821" width="7.5703125" style="278" customWidth="1"/>
    <col min="2822" max="2831" width="6.140625" style="278" customWidth="1"/>
    <col min="2832" max="3072" width="9.140625" style="278"/>
    <col min="3073" max="3073" width="8.85546875" style="278" customWidth="1"/>
    <col min="3074" max="3075" width="6.140625" style="278" customWidth="1"/>
    <col min="3076" max="3076" width="7.85546875" style="278" customWidth="1"/>
    <col min="3077" max="3077" width="7.5703125" style="278" customWidth="1"/>
    <col min="3078" max="3087" width="6.140625" style="278" customWidth="1"/>
    <col min="3088" max="3328" width="9.140625" style="278"/>
    <col min="3329" max="3329" width="8.85546875" style="278" customWidth="1"/>
    <col min="3330" max="3331" width="6.140625" style="278" customWidth="1"/>
    <col min="3332" max="3332" width="7.85546875" style="278" customWidth="1"/>
    <col min="3333" max="3333" width="7.5703125" style="278" customWidth="1"/>
    <col min="3334" max="3343" width="6.140625" style="278" customWidth="1"/>
    <col min="3344" max="3584" width="9.140625" style="278"/>
    <col min="3585" max="3585" width="8.85546875" style="278" customWidth="1"/>
    <col min="3586" max="3587" width="6.140625" style="278" customWidth="1"/>
    <col min="3588" max="3588" width="7.85546875" style="278" customWidth="1"/>
    <col min="3589" max="3589" width="7.5703125" style="278" customWidth="1"/>
    <col min="3590" max="3599" width="6.140625" style="278" customWidth="1"/>
    <col min="3600" max="3840" width="9.140625" style="278"/>
    <col min="3841" max="3841" width="8.85546875" style="278" customWidth="1"/>
    <col min="3842" max="3843" width="6.140625" style="278" customWidth="1"/>
    <col min="3844" max="3844" width="7.85546875" style="278" customWidth="1"/>
    <col min="3845" max="3845" width="7.5703125" style="278" customWidth="1"/>
    <col min="3846" max="3855" width="6.140625" style="278" customWidth="1"/>
    <col min="3856" max="4096" width="9.140625" style="278"/>
    <col min="4097" max="4097" width="8.85546875" style="278" customWidth="1"/>
    <col min="4098" max="4099" width="6.140625" style="278" customWidth="1"/>
    <col min="4100" max="4100" width="7.85546875" style="278" customWidth="1"/>
    <col min="4101" max="4101" width="7.5703125" style="278" customWidth="1"/>
    <col min="4102" max="4111" width="6.140625" style="278" customWidth="1"/>
    <col min="4112" max="4352" width="9.140625" style="278"/>
    <col min="4353" max="4353" width="8.85546875" style="278" customWidth="1"/>
    <col min="4354" max="4355" width="6.140625" style="278" customWidth="1"/>
    <col min="4356" max="4356" width="7.85546875" style="278" customWidth="1"/>
    <col min="4357" max="4357" width="7.5703125" style="278" customWidth="1"/>
    <col min="4358" max="4367" width="6.140625" style="278" customWidth="1"/>
    <col min="4368" max="4608" width="9.140625" style="278"/>
    <col min="4609" max="4609" width="8.85546875" style="278" customWidth="1"/>
    <col min="4610" max="4611" width="6.140625" style="278" customWidth="1"/>
    <col min="4612" max="4612" width="7.85546875" style="278" customWidth="1"/>
    <col min="4613" max="4613" width="7.5703125" style="278" customWidth="1"/>
    <col min="4614" max="4623" width="6.140625" style="278" customWidth="1"/>
    <col min="4624" max="4864" width="9.140625" style="278"/>
    <col min="4865" max="4865" width="8.85546875" style="278" customWidth="1"/>
    <col min="4866" max="4867" width="6.140625" style="278" customWidth="1"/>
    <col min="4868" max="4868" width="7.85546875" style="278" customWidth="1"/>
    <col min="4869" max="4869" width="7.5703125" style="278" customWidth="1"/>
    <col min="4870" max="4879" width="6.140625" style="278" customWidth="1"/>
    <col min="4880" max="5120" width="9.140625" style="278"/>
    <col min="5121" max="5121" width="8.85546875" style="278" customWidth="1"/>
    <col min="5122" max="5123" width="6.140625" style="278" customWidth="1"/>
    <col min="5124" max="5124" width="7.85546875" style="278" customWidth="1"/>
    <col min="5125" max="5125" width="7.5703125" style="278" customWidth="1"/>
    <col min="5126" max="5135" width="6.140625" style="278" customWidth="1"/>
    <col min="5136" max="5376" width="9.140625" style="278"/>
    <col min="5377" max="5377" width="8.85546875" style="278" customWidth="1"/>
    <col min="5378" max="5379" width="6.140625" style="278" customWidth="1"/>
    <col min="5380" max="5380" width="7.85546875" style="278" customWidth="1"/>
    <col min="5381" max="5381" width="7.5703125" style="278" customWidth="1"/>
    <col min="5382" max="5391" width="6.140625" style="278" customWidth="1"/>
    <col min="5392" max="5632" width="9.140625" style="278"/>
    <col min="5633" max="5633" width="8.85546875" style="278" customWidth="1"/>
    <col min="5634" max="5635" width="6.140625" style="278" customWidth="1"/>
    <col min="5636" max="5636" width="7.85546875" style="278" customWidth="1"/>
    <col min="5637" max="5637" width="7.5703125" style="278" customWidth="1"/>
    <col min="5638" max="5647" width="6.140625" style="278" customWidth="1"/>
    <col min="5648" max="5888" width="9.140625" style="278"/>
    <col min="5889" max="5889" width="8.85546875" style="278" customWidth="1"/>
    <col min="5890" max="5891" width="6.140625" style="278" customWidth="1"/>
    <col min="5892" max="5892" width="7.85546875" style="278" customWidth="1"/>
    <col min="5893" max="5893" width="7.5703125" style="278" customWidth="1"/>
    <col min="5894" max="5903" width="6.140625" style="278" customWidth="1"/>
    <col min="5904" max="6144" width="9.140625" style="278"/>
    <col min="6145" max="6145" width="8.85546875" style="278" customWidth="1"/>
    <col min="6146" max="6147" width="6.140625" style="278" customWidth="1"/>
    <col min="6148" max="6148" width="7.85546875" style="278" customWidth="1"/>
    <col min="6149" max="6149" width="7.5703125" style="278" customWidth="1"/>
    <col min="6150" max="6159" width="6.140625" style="278" customWidth="1"/>
    <col min="6160" max="6400" width="9.140625" style="278"/>
    <col min="6401" max="6401" width="8.85546875" style="278" customWidth="1"/>
    <col min="6402" max="6403" width="6.140625" style="278" customWidth="1"/>
    <col min="6404" max="6404" width="7.85546875" style="278" customWidth="1"/>
    <col min="6405" max="6405" width="7.5703125" style="278" customWidth="1"/>
    <col min="6406" max="6415" width="6.140625" style="278" customWidth="1"/>
    <col min="6416" max="6656" width="9.140625" style="278"/>
    <col min="6657" max="6657" width="8.85546875" style="278" customWidth="1"/>
    <col min="6658" max="6659" width="6.140625" style="278" customWidth="1"/>
    <col min="6660" max="6660" width="7.85546875" style="278" customWidth="1"/>
    <col min="6661" max="6661" width="7.5703125" style="278" customWidth="1"/>
    <col min="6662" max="6671" width="6.140625" style="278" customWidth="1"/>
    <col min="6672" max="6912" width="9.140625" style="278"/>
    <col min="6913" max="6913" width="8.85546875" style="278" customWidth="1"/>
    <col min="6914" max="6915" width="6.140625" style="278" customWidth="1"/>
    <col min="6916" max="6916" width="7.85546875" style="278" customWidth="1"/>
    <col min="6917" max="6917" width="7.5703125" style="278" customWidth="1"/>
    <col min="6918" max="6927" width="6.140625" style="278" customWidth="1"/>
    <col min="6928" max="7168" width="9.140625" style="278"/>
    <col min="7169" max="7169" width="8.85546875" style="278" customWidth="1"/>
    <col min="7170" max="7171" width="6.140625" style="278" customWidth="1"/>
    <col min="7172" max="7172" width="7.85546875" style="278" customWidth="1"/>
    <col min="7173" max="7173" width="7.5703125" style="278" customWidth="1"/>
    <col min="7174" max="7183" width="6.140625" style="278" customWidth="1"/>
    <col min="7184" max="7424" width="9.140625" style="278"/>
    <col min="7425" max="7425" width="8.85546875" style="278" customWidth="1"/>
    <col min="7426" max="7427" width="6.140625" style="278" customWidth="1"/>
    <col min="7428" max="7428" width="7.85546875" style="278" customWidth="1"/>
    <col min="7429" max="7429" width="7.5703125" style="278" customWidth="1"/>
    <col min="7430" max="7439" width="6.140625" style="278" customWidth="1"/>
    <col min="7440" max="7680" width="9.140625" style="278"/>
    <col min="7681" max="7681" width="8.85546875" style="278" customWidth="1"/>
    <col min="7682" max="7683" width="6.140625" style="278" customWidth="1"/>
    <col min="7684" max="7684" width="7.85546875" style="278" customWidth="1"/>
    <col min="7685" max="7685" width="7.5703125" style="278" customWidth="1"/>
    <col min="7686" max="7695" width="6.140625" style="278" customWidth="1"/>
    <col min="7696" max="7936" width="9.140625" style="278"/>
    <col min="7937" max="7937" width="8.85546875" style="278" customWidth="1"/>
    <col min="7938" max="7939" width="6.140625" style="278" customWidth="1"/>
    <col min="7940" max="7940" width="7.85546875" style="278" customWidth="1"/>
    <col min="7941" max="7941" width="7.5703125" style="278" customWidth="1"/>
    <col min="7942" max="7951" width="6.140625" style="278" customWidth="1"/>
    <col min="7952" max="8192" width="9.140625" style="278"/>
    <col min="8193" max="8193" width="8.85546875" style="278" customWidth="1"/>
    <col min="8194" max="8195" width="6.140625" style="278" customWidth="1"/>
    <col min="8196" max="8196" width="7.85546875" style="278" customWidth="1"/>
    <col min="8197" max="8197" width="7.5703125" style="278" customWidth="1"/>
    <col min="8198" max="8207" width="6.140625" style="278" customWidth="1"/>
    <col min="8208" max="8448" width="9.140625" style="278"/>
    <col min="8449" max="8449" width="8.85546875" style="278" customWidth="1"/>
    <col min="8450" max="8451" width="6.140625" style="278" customWidth="1"/>
    <col min="8452" max="8452" width="7.85546875" style="278" customWidth="1"/>
    <col min="8453" max="8453" width="7.5703125" style="278" customWidth="1"/>
    <col min="8454" max="8463" width="6.140625" style="278" customWidth="1"/>
    <col min="8464" max="8704" width="9.140625" style="278"/>
    <col min="8705" max="8705" width="8.85546875" style="278" customWidth="1"/>
    <col min="8706" max="8707" width="6.140625" style="278" customWidth="1"/>
    <col min="8708" max="8708" width="7.85546875" style="278" customWidth="1"/>
    <col min="8709" max="8709" width="7.5703125" style="278" customWidth="1"/>
    <col min="8710" max="8719" width="6.140625" style="278" customWidth="1"/>
    <col min="8720" max="8960" width="9.140625" style="278"/>
    <col min="8961" max="8961" width="8.85546875" style="278" customWidth="1"/>
    <col min="8962" max="8963" width="6.140625" style="278" customWidth="1"/>
    <col min="8964" max="8964" width="7.85546875" style="278" customWidth="1"/>
    <col min="8965" max="8965" width="7.5703125" style="278" customWidth="1"/>
    <col min="8966" max="8975" width="6.140625" style="278" customWidth="1"/>
    <col min="8976" max="9216" width="9.140625" style="278"/>
    <col min="9217" max="9217" width="8.85546875" style="278" customWidth="1"/>
    <col min="9218" max="9219" width="6.140625" style="278" customWidth="1"/>
    <col min="9220" max="9220" width="7.85546875" style="278" customWidth="1"/>
    <col min="9221" max="9221" width="7.5703125" style="278" customWidth="1"/>
    <col min="9222" max="9231" width="6.140625" style="278" customWidth="1"/>
    <col min="9232" max="9472" width="9.140625" style="278"/>
    <col min="9473" max="9473" width="8.85546875" style="278" customWidth="1"/>
    <col min="9474" max="9475" width="6.140625" style="278" customWidth="1"/>
    <col min="9476" max="9476" width="7.85546875" style="278" customWidth="1"/>
    <col min="9477" max="9477" width="7.5703125" style="278" customWidth="1"/>
    <col min="9478" max="9487" width="6.140625" style="278" customWidth="1"/>
    <col min="9488" max="9728" width="9.140625" style="278"/>
    <col min="9729" max="9729" width="8.85546875" style="278" customWidth="1"/>
    <col min="9730" max="9731" width="6.140625" style="278" customWidth="1"/>
    <col min="9732" max="9732" width="7.85546875" style="278" customWidth="1"/>
    <col min="9733" max="9733" width="7.5703125" style="278" customWidth="1"/>
    <col min="9734" max="9743" width="6.140625" style="278" customWidth="1"/>
    <col min="9744" max="9984" width="9.140625" style="278"/>
    <col min="9985" max="9985" width="8.85546875" style="278" customWidth="1"/>
    <col min="9986" max="9987" width="6.140625" style="278" customWidth="1"/>
    <col min="9988" max="9988" width="7.85546875" style="278" customWidth="1"/>
    <col min="9989" max="9989" width="7.5703125" style="278" customWidth="1"/>
    <col min="9990" max="9999" width="6.140625" style="278" customWidth="1"/>
    <col min="10000" max="10240" width="9.140625" style="278"/>
    <col min="10241" max="10241" width="8.85546875" style="278" customWidth="1"/>
    <col min="10242" max="10243" width="6.140625" style="278" customWidth="1"/>
    <col min="10244" max="10244" width="7.85546875" style="278" customWidth="1"/>
    <col min="10245" max="10245" width="7.5703125" style="278" customWidth="1"/>
    <col min="10246" max="10255" width="6.140625" style="278" customWidth="1"/>
    <col min="10256" max="10496" width="9.140625" style="278"/>
    <col min="10497" max="10497" width="8.85546875" style="278" customWidth="1"/>
    <col min="10498" max="10499" width="6.140625" style="278" customWidth="1"/>
    <col min="10500" max="10500" width="7.85546875" style="278" customWidth="1"/>
    <col min="10501" max="10501" width="7.5703125" style="278" customWidth="1"/>
    <col min="10502" max="10511" width="6.140625" style="278" customWidth="1"/>
    <col min="10512" max="10752" width="9.140625" style="278"/>
    <col min="10753" max="10753" width="8.85546875" style="278" customWidth="1"/>
    <col min="10754" max="10755" width="6.140625" style="278" customWidth="1"/>
    <col min="10756" max="10756" width="7.85546875" style="278" customWidth="1"/>
    <col min="10757" max="10757" width="7.5703125" style="278" customWidth="1"/>
    <col min="10758" max="10767" width="6.140625" style="278" customWidth="1"/>
    <col min="10768" max="11008" width="9.140625" style="278"/>
    <col min="11009" max="11009" width="8.85546875" style="278" customWidth="1"/>
    <col min="11010" max="11011" width="6.140625" style="278" customWidth="1"/>
    <col min="11012" max="11012" width="7.85546875" style="278" customWidth="1"/>
    <col min="11013" max="11013" width="7.5703125" style="278" customWidth="1"/>
    <col min="11014" max="11023" width="6.140625" style="278" customWidth="1"/>
    <col min="11024" max="11264" width="9.140625" style="278"/>
    <col min="11265" max="11265" width="8.85546875" style="278" customWidth="1"/>
    <col min="11266" max="11267" width="6.140625" style="278" customWidth="1"/>
    <col min="11268" max="11268" width="7.85546875" style="278" customWidth="1"/>
    <col min="11269" max="11269" width="7.5703125" style="278" customWidth="1"/>
    <col min="11270" max="11279" width="6.140625" style="278" customWidth="1"/>
    <col min="11280" max="11520" width="9.140625" style="278"/>
    <col min="11521" max="11521" width="8.85546875" style="278" customWidth="1"/>
    <col min="11522" max="11523" width="6.140625" style="278" customWidth="1"/>
    <col min="11524" max="11524" width="7.85546875" style="278" customWidth="1"/>
    <col min="11525" max="11525" width="7.5703125" style="278" customWidth="1"/>
    <col min="11526" max="11535" width="6.140625" style="278" customWidth="1"/>
    <col min="11536" max="11776" width="9.140625" style="278"/>
    <col min="11777" max="11777" width="8.85546875" style="278" customWidth="1"/>
    <col min="11778" max="11779" width="6.140625" style="278" customWidth="1"/>
    <col min="11780" max="11780" width="7.85546875" style="278" customWidth="1"/>
    <col min="11781" max="11781" width="7.5703125" style="278" customWidth="1"/>
    <col min="11782" max="11791" width="6.140625" style="278" customWidth="1"/>
    <col min="11792" max="12032" width="9.140625" style="278"/>
    <col min="12033" max="12033" width="8.85546875" style="278" customWidth="1"/>
    <col min="12034" max="12035" width="6.140625" style="278" customWidth="1"/>
    <col min="12036" max="12036" width="7.85546875" style="278" customWidth="1"/>
    <col min="12037" max="12037" width="7.5703125" style="278" customWidth="1"/>
    <col min="12038" max="12047" width="6.140625" style="278" customWidth="1"/>
    <col min="12048" max="12288" width="9.140625" style="278"/>
    <col min="12289" max="12289" width="8.85546875" style="278" customWidth="1"/>
    <col min="12290" max="12291" width="6.140625" style="278" customWidth="1"/>
    <col min="12292" max="12292" width="7.85546875" style="278" customWidth="1"/>
    <col min="12293" max="12293" width="7.5703125" style="278" customWidth="1"/>
    <col min="12294" max="12303" width="6.140625" style="278" customWidth="1"/>
    <col min="12304" max="12544" width="9.140625" style="278"/>
    <col min="12545" max="12545" width="8.85546875" style="278" customWidth="1"/>
    <col min="12546" max="12547" width="6.140625" style="278" customWidth="1"/>
    <col min="12548" max="12548" width="7.85546875" style="278" customWidth="1"/>
    <col min="12549" max="12549" width="7.5703125" style="278" customWidth="1"/>
    <col min="12550" max="12559" width="6.140625" style="278" customWidth="1"/>
    <col min="12560" max="12800" width="9.140625" style="278"/>
    <col min="12801" max="12801" width="8.85546875" style="278" customWidth="1"/>
    <col min="12802" max="12803" width="6.140625" style="278" customWidth="1"/>
    <col min="12804" max="12804" width="7.85546875" style="278" customWidth="1"/>
    <col min="12805" max="12805" width="7.5703125" style="278" customWidth="1"/>
    <col min="12806" max="12815" width="6.140625" style="278" customWidth="1"/>
    <col min="12816" max="13056" width="9.140625" style="278"/>
    <col min="13057" max="13057" width="8.85546875" style="278" customWidth="1"/>
    <col min="13058" max="13059" width="6.140625" style="278" customWidth="1"/>
    <col min="13060" max="13060" width="7.85546875" style="278" customWidth="1"/>
    <col min="13061" max="13061" width="7.5703125" style="278" customWidth="1"/>
    <col min="13062" max="13071" width="6.140625" style="278" customWidth="1"/>
    <col min="13072" max="13312" width="9.140625" style="278"/>
    <col min="13313" max="13313" width="8.85546875" style="278" customWidth="1"/>
    <col min="13314" max="13315" width="6.140625" style="278" customWidth="1"/>
    <col min="13316" max="13316" width="7.85546875" style="278" customWidth="1"/>
    <col min="13317" max="13317" width="7.5703125" style="278" customWidth="1"/>
    <col min="13318" max="13327" width="6.140625" style="278" customWidth="1"/>
    <col min="13328" max="13568" width="9.140625" style="278"/>
    <col min="13569" max="13569" width="8.85546875" style="278" customWidth="1"/>
    <col min="13570" max="13571" width="6.140625" style="278" customWidth="1"/>
    <col min="13572" max="13572" width="7.85546875" style="278" customWidth="1"/>
    <col min="13573" max="13573" width="7.5703125" style="278" customWidth="1"/>
    <col min="13574" max="13583" width="6.140625" style="278" customWidth="1"/>
    <col min="13584" max="13824" width="9.140625" style="278"/>
    <col min="13825" max="13825" width="8.85546875" style="278" customWidth="1"/>
    <col min="13826" max="13827" width="6.140625" style="278" customWidth="1"/>
    <col min="13828" max="13828" width="7.85546875" style="278" customWidth="1"/>
    <col min="13829" max="13829" width="7.5703125" style="278" customWidth="1"/>
    <col min="13830" max="13839" width="6.140625" style="278" customWidth="1"/>
    <col min="13840" max="14080" width="9.140625" style="278"/>
    <col min="14081" max="14081" width="8.85546875" style="278" customWidth="1"/>
    <col min="14082" max="14083" width="6.140625" style="278" customWidth="1"/>
    <col min="14084" max="14084" width="7.85546875" style="278" customWidth="1"/>
    <col min="14085" max="14085" width="7.5703125" style="278" customWidth="1"/>
    <col min="14086" max="14095" width="6.140625" style="278" customWidth="1"/>
    <col min="14096" max="14336" width="9.140625" style="278"/>
    <col min="14337" max="14337" width="8.85546875" style="278" customWidth="1"/>
    <col min="14338" max="14339" width="6.140625" style="278" customWidth="1"/>
    <col min="14340" max="14340" width="7.85546875" style="278" customWidth="1"/>
    <col min="14341" max="14341" width="7.5703125" style="278" customWidth="1"/>
    <col min="14342" max="14351" width="6.140625" style="278" customWidth="1"/>
    <col min="14352" max="14592" width="9.140625" style="278"/>
    <col min="14593" max="14593" width="8.85546875" style="278" customWidth="1"/>
    <col min="14594" max="14595" width="6.140625" style="278" customWidth="1"/>
    <col min="14596" max="14596" width="7.85546875" style="278" customWidth="1"/>
    <col min="14597" max="14597" width="7.5703125" style="278" customWidth="1"/>
    <col min="14598" max="14607" width="6.140625" style="278" customWidth="1"/>
    <col min="14608" max="14848" width="9.140625" style="278"/>
    <col min="14849" max="14849" width="8.85546875" style="278" customWidth="1"/>
    <col min="14850" max="14851" width="6.140625" style="278" customWidth="1"/>
    <col min="14852" max="14852" width="7.85546875" style="278" customWidth="1"/>
    <col min="14853" max="14853" width="7.5703125" style="278" customWidth="1"/>
    <col min="14854" max="14863" width="6.140625" style="278" customWidth="1"/>
    <col min="14864" max="15104" width="9.140625" style="278"/>
    <col min="15105" max="15105" width="8.85546875" style="278" customWidth="1"/>
    <col min="15106" max="15107" width="6.140625" style="278" customWidth="1"/>
    <col min="15108" max="15108" width="7.85546875" style="278" customWidth="1"/>
    <col min="15109" max="15109" width="7.5703125" style="278" customWidth="1"/>
    <col min="15110" max="15119" width="6.140625" style="278" customWidth="1"/>
    <col min="15120" max="15360" width="9.140625" style="278"/>
    <col min="15361" max="15361" width="8.85546875" style="278" customWidth="1"/>
    <col min="15362" max="15363" width="6.140625" style="278" customWidth="1"/>
    <col min="15364" max="15364" width="7.85546875" style="278" customWidth="1"/>
    <col min="15365" max="15365" width="7.5703125" style="278" customWidth="1"/>
    <col min="15366" max="15375" width="6.140625" style="278" customWidth="1"/>
    <col min="15376" max="15616" width="9.140625" style="278"/>
    <col min="15617" max="15617" width="8.85546875" style="278" customWidth="1"/>
    <col min="15618" max="15619" width="6.140625" style="278" customWidth="1"/>
    <col min="15620" max="15620" width="7.85546875" style="278" customWidth="1"/>
    <col min="15621" max="15621" width="7.5703125" style="278" customWidth="1"/>
    <col min="15622" max="15631" width="6.140625" style="278" customWidth="1"/>
    <col min="15632" max="15872" width="9.140625" style="278"/>
    <col min="15873" max="15873" width="8.85546875" style="278" customWidth="1"/>
    <col min="15874" max="15875" width="6.140625" style="278" customWidth="1"/>
    <col min="15876" max="15876" width="7.85546875" style="278" customWidth="1"/>
    <col min="15877" max="15877" width="7.5703125" style="278" customWidth="1"/>
    <col min="15878" max="15887" width="6.140625" style="278" customWidth="1"/>
    <col min="15888" max="16128" width="9.140625" style="278"/>
    <col min="16129" max="16129" width="8.85546875" style="278" customWidth="1"/>
    <col min="16130" max="16131" width="6.140625" style="278" customWidth="1"/>
    <col min="16132" max="16132" width="7.85546875" style="278" customWidth="1"/>
    <col min="16133" max="16133" width="7.5703125" style="278" customWidth="1"/>
    <col min="16134" max="16143" width="6.140625" style="278" customWidth="1"/>
    <col min="16144" max="16384" width="9.140625" style="278"/>
  </cols>
  <sheetData>
    <row r="34" spans="1:15" ht="52.5" customHeight="1"/>
    <row r="35" spans="1:15">
      <c r="A35" s="533" t="s">
        <v>379</v>
      </c>
      <c r="B35" s="533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</row>
    <row r="36" spans="1:15">
      <c r="G36" s="279"/>
      <c r="L36" s="534" t="s">
        <v>180</v>
      </c>
      <c r="M36" s="534"/>
    </row>
    <row r="37" spans="1:15">
      <c r="A37" s="280"/>
      <c r="B37" s="535" t="s">
        <v>380</v>
      </c>
      <c r="C37" s="536"/>
      <c r="D37" s="281"/>
      <c r="E37" s="282"/>
      <c r="F37" s="283" t="s">
        <v>381</v>
      </c>
      <c r="G37" s="283"/>
      <c r="H37" s="284" t="s">
        <v>382</v>
      </c>
      <c r="I37" s="285"/>
      <c r="J37" s="285"/>
      <c r="K37" s="285"/>
      <c r="L37" s="285"/>
      <c r="M37" s="285"/>
      <c r="N37" s="283"/>
      <c r="O37" s="282"/>
    </row>
    <row r="38" spans="1:15" ht="12.75" customHeight="1">
      <c r="A38" s="286" t="s">
        <v>48</v>
      </c>
      <c r="B38" s="537" t="s">
        <v>383</v>
      </c>
      <c r="C38" s="538"/>
      <c r="D38" s="537" t="s">
        <v>384</v>
      </c>
      <c r="E38" s="539"/>
      <c r="F38" s="287" t="s">
        <v>385</v>
      </c>
      <c r="G38" s="288"/>
      <c r="H38" s="535" t="s">
        <v>386</v>
      </c>
      <c r="I38" s="536"/>
      <c r="J38" s="535" t="s">
        <v>387</v>
      </c>
      <c r="K38" s="536"/>
      <c r="L38" s="535" t="s">
        <v>388</v>
      </c>
      <c r="M38" s="536"/>
      <c r="N38" s="540" t="s">
        <v>389</v>
      </c>
      <c r="O38" s="541"/>
    </row>
    <row r="39" spans="1:15">
      <c r="A39" s="286"/>
      <c r="B39" s="531" t="s">
        <v>390</v>
      </c>
      <c r="C39" s="532"/>
      <c r="D39" s="289"/>
      <c r="E39" s="290"/>
      <c r="F39" s="291" t="s">
        <v>391</v>
      </c>
      <c r="G39" s="290"/>
      <c r="H39" s="531"/>
      <c r="I39" s="532"/>
      <c r="J39" s="531" t="s">
        <v>392</v>
      </c>
      <c r="K39" s="532"/>
      <c r="L39" s="531"/>
      <c r="M39" s="532"/>
      <c r="N39" s="542"/>
      <c r="O39" s="543"/>
    </row>
    <row r="40" spans="1:15">
      <c r="A40" s="292"/>
      <c r="B40" s="292">
        <v>2014</v>
      </c>
      <c r="C40" s="292">
        <v>2015</v>
      </c>
      <c r="D40" s="293">
        <v>2014</v>
      </c>
      <c r="E40" s="292">
        <v>2015</v>
      </c>
      <c r="F40" s="292">
        <v>2014</v>
      </c>
      <c r="G40" s="292">
        <v>2015</v>
      </c>
      <c r="H40" s="292">
        <v>2014</v>
      </c>
      <c r="I40" s="292">
        <v>2015</v>
      </c>
      <c r="J40" s="292">
        <v>2014</v>
      </c>
      <c r="K40" s="292">
        <v>2015</v>
      </c>
      <c r="L40" s="292">
        <v>2014</v>
      </c>
      <c r="M40" s="292">
        <v>2015</v>
      </c>
      <c r="N40" s="292">
        <v>2014</v>
      </c>
      <c r="O40" s="292">
        <v>2015</v>
      </c>
    </row>
    <row r="41" spans="1:15" ht="14.25" customHeight="1">
      <c r="A41" s="294" t="s">
        <v>393</v>
      </c>
      <c r="B41" s="295">
        <v>150</v>
      </c>
      <c r="C41" s="295">
        <v>129</v>
      </c>
      <c r="D41" s="296">
        <v>1516</v>
      </c>
      <c r="E41" s="297">
        <v>780</v>
      </c>
      <c r="F41" s="297">
        <v>8</v>
      </c>
      <c r="G41" s="297">
        <v>4</v>
      </c>
      <c r="H41" s="297">
        <v>1</v>
      </c>
      <c r="I41" s="297">
        <v>0</v>
      </c>
      <c r="J41" s="297">
        <v>0</v>
      </c>
      <c r="K41" s="297">
        <v>0</v>
      </c>
      <c r="L41" s="297">
        <v>3</v>
      </c>
      <c r="M41" s="297">
        <v>0</v>
      </c>
      <c r="N41" s="297">
        <v>2</v>
      </c>
      <c r="O41" s="297">
        <v>2</v>
      </c>
    </row>
    <row r="42" spans="1:15" ht="14.25" customHeight="1">
      <c r="A42" s="298" t="s">
        <v>394</v>
      </c>
      <c r="B42" s="299">
        <v>165</v>
      </c>
      <c r="C42" s="299">
        <v>123</v>
      </c>
      <c r="D42" s="300">
        <v>2294</v>
      </c>
      <c r="E42" s="299">
        <v>1238</v>
      </c>
      <c r="F42" s="299">
        <v>7</v>
      </c>
      <c r="G42" s="299">
        <v>3</v>
      </c>
      <c r="H42" s="299">
        <v>1</v>
      </c>
      <c r="I42" s="299">
        <v>1</v>
      </c>
      <c r="J42" s="299">
        <v>0</v>
      </c>
      <c r="K42" s="299">
        <v>0</v>
      </c>
      <c r="L42" s="299">
        <v>1</v>
      </c>
      <c r="M42" s="299">
        <v>0</v>
      </c>
      <c r="N42" s="299">
        <v>1</v>
      </c>
      <c r="O42" s="299">
        <v>2</v>
      </c>
    </row>
    <row r="43" spans="1:15" ht="14.25" customHeight="1">
      <c r="A43" s="298" t="s">
        <v>395</v>
      </c>
      <c r="B43" s="299">
        <v>173</v>
      </c>
      <c r="C43" s="299">
        <v>148</v>
      </c>
      <c r="D43" s="300">
        <v>2446</v>
      </c>
      <c r="E43" s="299">
        <v>2580</v>
      </c>
      <c r="F43" s="299">
        <v>1</v>
      </c>
      <c r="G43" s="299">
        <v>9</v>
      </c>
      <c r="H43" s="299">
        <v>1</v>
      </c>
      <c r="I43" s="299">
        <v>1</v>
      </c>
      <c r="J43" s="299">
        <v>0</v>
      </c>
      <c r="K43" s="299">
        <v>2</v>
      </c>
      <c r="L43" s="299">
        <v>0</v>
      </c>
      <c r="M43" s="299">
        <v>0</v>
      </c>
      <c r="N43" s="299">
        <v>0</v>
      </c>
      <c r="O43" s="299">
        <v>0</v>
      </c>
    </row>
    <row r="44" spans="1:15" ht="14.25" customHeight="1">
      <c r="A44" s="298" t="s">
        <v>396</v>
      </c>
      <c r="B44" s="299">
        <v>114</v>
      </c>
      <c r="C44" s="299">
        <v>98</v>
      </c>
      <c r="D44" s="300">
        <v>933</v>
      </c>
      <c r="E44" s="299">
        <v>698</v>
      </c>
      <c r="F44" s="299">
        <v>12</v>
      </c>
      <c r="G44" s="299">
        <v>1</v>
      </c>
      <c r="H44" s="299">
        <v>0</v>
      </c>
      <c r="I44" s="299">
        <v>0</v>
      </c>
      <c r="J44" s="299">
        <v>0</v>
      </c>
      <c r="K44" s="299">
        <v>0</v>
      </c>
      <c r="L44" s="299">
        <v>0</v>
      </c>
      <c r="M44" s="299">
        <v>1</v>
      </c>
      <c r="N44" s="299">
        <v>1</v>
      </c>
      <c r="O44" s="299">
        <v>0</v>
      </c>
    </row>
    <row r="45" spans="1:15" ht="14.25" customHeight="1">
      <c r="A45" s="298" t="s">
        <v>397</v>
      </c>
      <c r="B45" s="299">
        <v>127</v>
      </c>
      <c r="C45" s="299">
        <v>75</v>
      </c>
      <c r="D45" s="300">
        <v>1407</v>
      </c>
      <c r="E45" s="299">
        <v>1286</v>
      </c>
      <c r="F45" s="299">
        <v>5</v>
      </c>
      <c r="G45" s="299">
        <v>0</v>
      </c>
      <c r="H45" s="299">
        <v>1</v>
      </c>
      <c r="I45" s="299">
        <v>0</v>
      </c>
      <c r="J45" s="299">
        <v>0</v>
      </c>
      <c r="K45" s="299">
        <v>0</v>
      </c>
      <c r="L45" s="299">
        <v>0</v>
      </c>
      <c r="M45" s="299">
        <v>0</v>
      </c>
      <c r="N45" s="299">
        <v>0</v>
      </c>
      <c r="O45" s="299">
        <v>0</v>
      </c>
    </row>
    <row r="46" spans="1:15" ht="14.25" customHeight="1">
      <c r="A46" s="298" t="s">
        <v>398</v>
      </c>
      <c r="B46" s="299">
        <v>146</v>
      </c>
      <c r="C46" s="299">
        <v>109</v>
      </c>
      <c r="D46" s="300">
        <v>3062</v>
      </c>
      <c r="E46" s="299">
        <v>3259</v>
      </c>
      <c r="F46" s="299">
        <v>5</v>
      </c>
      <c r="G46" s="299">
        <v>9</v>
      </c>
      <c r="H46" s="299">
        <v>1</v>
      </c>
      <c r="I46" s="299">
        <v>0</v>
      </c>
      <c r="J46" s="299">
        <v>0</v>
      </c>
      <c r="K46" s="299">
        <v>0</v>
      </c>
      <c r="L46" s="299">
        <v>2</v>
      </c>
      <c r="M46" s="299">
        <v>2</v>
      </c>
      <c r="N46" s="299">
        <v>0</v>
      </c>
      <c r="O46" s="299">
        <v>0</v>
      </c>
    </row>
    <row r="47" spans="1:15" ht="14.25" customHeight="1">
      <c r="A47" s="298" t="s">
        <v>399</v>
      </c>
      <c r="B47" s="299">
        <v>115</v>
      </c>
      <c r="C47" s="299">
        <v>53</v>
      </c>
      <c r="D47" s="300">
        <v>2140</v>
      </c>
      <c r="E47" s="299">
        <v>1428</v>
      </c>
      <c r="F47" s="299">
        <v>12</v>
      </c>
      <c r="G47" s="299">
        <v>10</v>
      </c>
      <c r="H47" s="299">
        <v>2</v>
      </c>
      <c r="I47" s="299">
        <v>1</v>
      </c>
      <c r="J47" s="299">
        <v>1</v>
      </c>
      <c r="K47" s="299">
        <v>0</v>
      </c>
      <c r="L47" s="299">
        <v>4</v>
      </c>
      <c r="M47" s="299">
        <v>2</v>
      </c>
      <c r="N47" s="299">
        <v>3</v>
      </c>
      <c r="O47" s="299">
        <v>4</v>
      </c>
    </row>
    <row r="48" spans="1:15" ht="14.25" customHeight="1">
      <c r="A48" s="298" t="s">
        <v>400</v>
      </c>
      <c r="B48" s="299">
        <v>94</v>
      </c>
      <c r="C48" s="299">
        <v>91</v>
      </c>
      <c r="D48" s="300">
        <v>2347</v>
      </c>
      <c r="E48" s="299">
        <v>2186</v>
      </c>
      <c r="F48" s="299">
        <v>4</v>
      </c>
      <c r="G48" s="299">
        <v>10</v>
      </c>
      <c r="H48" s="299">
        <v>1</v>
      </c>
      <c r="I48" s="299">
        <v>0</v>
      </c>
      <c r="J48" s="299">
        <v>0</v>
      </c>
      <c r="K48" s="299">
        <v>0</v>
      </c>
      <c r="L48" s="299">
        <v>3</v>
      </c>
      <c r="M48" s="299">
        <v>1</v>
      </c>
      <c r="N48" s="299">
        <v>0</v>
      </c>
      <c r="O48" s="299">
        <v>1</v>
      </c>
    </row>
    <row r="49" spans="1:15" ht="14.25" customHeight="1">
      <c r="A49" s="298" t="s">
        <v>401</v>
      </c>
      <c r="B49" s="299">
        <v>120</v>
      </c>
      <c r="C49" s="299">
        <v>93</v>
      </c>
      <c r="D49" s="300">
        <v>1400</v>
      </c>
      <c r="E49" s="299">
        <v>1524</v>
      </c>
      <c r="F49" s="299">
        <v>7</v>
      </c>
      <c r="G49" s="299">
        <v>12</v>
      </c>
      <c r="H49" s="299">
        <v>1</v>
      </c>
      <c r="I49" s="299">
        <v>0</v>
      </c>
      <c r="J49" s="299">
        <v>0</v>
      </c>
      <c r="K49" s="299">
        <v>0</v>
      </c>
      <c r="L49" s="299">
        <v>1</v>
      </c>
      <c r="M49" s="299">
        <v>2</v>
      </c>
      <c r="N49" s="299">
        <v>3</v>
      </c>
      <c r="O49" s="299">
        <v>4</v>
      </c>
    </row>
    <row r="50" spans="1:15" ht="14.25" customHeight="1">
      <c r="A50" s="298" t="s">
        <v>402</v>
      </c>
      <c r="B50" s="299">
        <v>119</v>
      </c>
      <c r="C50" s="299">
        <v>114</v>
      </c>
      <c r="D50" s="300">
        <v>2176</v>
      </c>
      <c r="E50" s="299">
        <v>2413</v>
      </c>
      <c r="F50" s="299">
        <v>6</v>
      </c>
      <c r="G50" s="299">
        <v>12</v>
      </c>
      <c r="H50" s="299">
        <v>0</v>
      </c>
      <c r="I50" s="299">
        <v>0</v>
      </c>
      <c r="J50" s="299">
        <v>0</v>
      </c>
      <c r="K50" s="299">
        <v>0</v>
      </c>
      <c r="L50" s="299">
        <v>2</v>
      </c>
      <c r="M50" s="299">
        <v>2</v>
      </c>
      <c r="N50" s="299">
        <v>2</v>
      </c>
      <c r="O50" s="299">
        <v>3</v>
      </c>
    </row>
    <row r="51" spans="1:15" ht="14.25" customHeight="1">
      <c r="A51" s="298" t="s">
        <v>403</v>
      </c>
      <c r="B51" s="299">
        <v>128</v>
      </c>
      <c r="C51" s="299">
        <v>101</v>
      </c>
      <c r="D51" s="300">
        <v>3785</v>
      </c>
      <c r="E51" s="299">
        <v>2010</v>
      </c>
      <c r="F51" s="299">
        <v>4</v>
      </c>
      <c r="G51" s="299">
        <v>5</v>
      </c>
      <c r="H51" s="299">
        <v>1</v>
      </c>
      <c r="I51" s="299">
        <v>0</v>
      </c>
      <c r="J51" s="299">
        <v>0</v>
      </c>
      <c r="K51" s="299">
        <v>0</v>
      </c>
      <c r="L51" s="299">
        <v>2</v>
      </c>
      <c r="M51" s="299">
        <v>2</v>
      </c>
      <c r="N51" s="299">
        <v>1</v>
      </c>
      <c r="O51" s="299">
        <v>1</v>
      </c>
    </row>
    <row r="52" spans="1:15" ht="14.25" customHeight="1">
      <c r="A52" s="298" t="s">
        <v>404</v>
      </c>
      <c r="B52" s="299">
        <v>171</v>
      </c>
      <c r="C52" s="299">
        <v>98</v>
      </c>
      <c r="D52" s="300">
        <v>1704</v>
      </c>
      <c r="E52" s="299">
        <v>2051</v>
      </c>
      <c r="F52" s="299">
        <v>4</v>
      </c>
      <c r="G52" s="299">
        <v>5</v>
      </c>
      <c r="H52" s="299">
        <v>1</v>
      </c>
      <c r="I52" s="299">
        <v>0</v>
      </c>
      <c r="J52" s="299">
        <v>0</v>
      </c>
      <c r="K52" s="299">
        <v>0</v>
      </c>
      <c r="L52" s="299">
        <v>1</v>
      </c>
      <c r="M52" s="299">
        <v>2</v>
      </c>
      <c r="N52" s="299">
        <v>2</v>
      </c>
      <c r="O52" s="299">
        <v>1</v>
      </c>
    </row>
    <row r="53" spans="1:15" ht="14.25" customHeight="1">
      <c r="A53" s="298" t="s">
        <v>405</v>
      </c>
      <c r="B53" s="299">
        <v>454</v>
      </c>
      <c r="C53" s="299">
        <v>456</v>
      </c>
      <c r="D53" s="300">
        <v>7582</v>
      </c>
      <c r="E53" s="299">
        <v>7172</v>
      </c>
      <c r="F53" s="299">
        <v>9</v>
      </c>
      <c r="G53" s="299">
        <v>27</v>
      </c>
      <c r="H53" s="299">
        <v>3</v>
      </c>
      <c r="I53" s="299">
        <v>1</v>
      </c>
      <c r="J53" s="299">
        <v>0</v>
      </c>
      <c r="K53" s="299">
        <v>0</v>
      </c>
      <c r="L53" s="299">
        <v>0</v>
      </c>
      <c r="M53" s="299">
        <v>2</v>
      </c>
      <c r="N53" s="299">
        <v>4</v>
      </c>
      <c r="O53" s="299">
        <v>2</v>
      </c>
    </row>
    <row r="54" spans="1:15" ht="14.25" customHeight="1">
      <c r="A54" s="298" t="s">
        <v>406</v>
      </c>
      <c r="B54" s="299">
        <v>223</v>
      </c>
      <c r="C54" s="299">
        <v>165</v>
      </c>
      <c r="D54" s="300">
        <v>4090</v>
      </c>
      <c r="E54" s="299">
        <v>7053</v>
      </c>
      <c r="F54" s="299">
        <v>13</v>
      </c>
      <c r="G54" s="299">
        <v>14</v>
      </c>
      <c r="H54" s="299">
        <v>6</v>
      </c>
      <c r="I54" s="299">
        <v>3</v>
      </c>
      <c r="J54" s="299">
        <v>0</v>
      </c>
      <c r="K54" s="299">
        <v>0</v>
      </c>
      <c r="L54" s="299">
        <v>0</v>
      </c>
      <c r="M54" s="299">
        <v>1</v>
      </c>
      <c r="N54" s="299">
        <v>7</v>
      </c>
      <c r="O54" s="299">
        <v>2</v>
      </c>
    </row>
    <row r="55" spans="1:15" ht="14.25" customHeight="1">
      <c r="A55" s="301" t="s">
        <v>407</v>
      </c>
      <c r="B55" s="299">
        <v>3728</v>
      </c>
      <c r="C55" s="299">
        <v>4029</v>
      </c>
      <c r="D55" s="300">
        <v>74603</v>
      </c>
      <c r="E55" s="299">
        <v>72344</v>
      </c>
      <c r="F55" s="299">
        <v>157</v>
      </c>
      <c r="G55" s="299">
        <v>283</v>
      </c>
      <c r="H55" s="299">
        <v>3</v>
      </c>
      <c r="I55" s="299">
        <v>4</v>
      </c>
      <c r="J55" s="299">
        <v>4</v>
      </c>
      <c r="K55" s="299">
        <v>0</v>
      </c>
      <c r="L55" s="299">
        <v>22</v>
      </c>
      <c r="M55" s="299">
        <v>24</v>
      </c>
      <c r="N55" s="299">
        <v>36</v>
      </c>
      <c r="O55" s="299">
        <v>44</v>
      </c>
    </row>
    <row r="56" spans="1:15" ht="14.25" customHeight="1">
      <c r="A56" s="298" t="s">
        <v>408</v>
      </c>
      <c r="B56" s="299">
        <v>323</v>
      </c>
      <c r="C56" s="299">
        <v>328</v>
      </c>
      <c r="D56" s="300">
        <v>475</v>
      </c>
      <c r="E56" s="299">
        <v>564</v>
      </c>
      <c r="F56" s="299">
        <v>0</v>
      </c>
      <c r="G56" s="299">
        <v>0</v>
      </c>
      <c r="H56" s="299">
        <v>0</v>
      </c>
      <c r="I56" s="299">
        <v>0</v>
      </c>
      <c r="J56" s="299">
        <v>0</v>
      </c>
      <c r="K56" s="299">
        <v>0</v>
      </c>
      <c r="L56" s="299">
        <v>0</v>
      </c>
      <c r="M56" s="299">
        <v>0</v>
      </c>
      <c r="N56" s="299">
        <v>0</v>
      </c>
      <c r="O56" s="299">
        <v>0</v>
      </c>
    </row>
    <row r="57" spans="1:15" ht="14.25" customHeight="1">
      <c r="A57" s="298" t="s">
        <v>409</v>
      </c>
      <c r="B57" s="299">
        <v>245</v>
      </c>
      <c r="C57" s="299">
        <v>239</v>
      </c>
      <c r="D57" s="300">
        <v>391</v>
      </c>
      <c r="E57" s="299">
        <v>363</v>
      </c>
      <c r="F57" s="299">
        <v>0</v>
      </c>
      <c r="G57" s="299">
        <v>0</v>
      </c>
      <c r="H57" s="299">
        <v>0</v>
      </c>
      <c r="I57" s="299">
        <v>0</v>
      </c>
      <c r="J57" s="299">
        <v>0</v>
      </c>
      <c r="K57" s="299">
        <v>0</v>
      </c>
      <c r="L57" s="299">
        <v>0</v>
      </c>
      <c r="M57" s="299">
        <v>0</v>
      </c>
      <c r="N57" s="299">
        <v>0</v>
      </c>
      <c r="O57" s="299">
        <v>0</v>
      </c>
    </row>
    <row r="58" spans="1:15" ht="14.25" customHeight="1">
      <c r="A58" s="298" t="s">
        <v>410</v>
      </c>
      <c r="B58" s="299">
        <v>755</v>
      </c>
      <c r="C58" s="299">
        <v>371</v>
      </c>
      <c r="D58" s="300">
        <v>2179</v>
      </c>
      <c r="E58" s="299">
        <v>2102</v>
      </c>
      <c r="F58" s="299">
        <v>0</v>
      </c>
      <c r="G58" s="299">
        <v>0</v>
      </c>
      <c r="H58" s="299">
        <v>0</v>
      </c>
      <c r="I58" s="299">
        <v>0</v>
      </c>
      <c r="J58" s="299">
        <v>0</v>
      </c>
      <c r="K58" s="299">
        <v>0</v>
      </c>
      <c r="L58" s="299">
        <v>0</v>
      </c>
      <c r="M58" s="299">
        <v>0</v>
      </c>
      <c r="N58" s="299">
        <v>0</v>
      </c>
      <c r="O58" s="299">
        <v>0</v>
      </c>
    </row>
    <row r="59" spans="1:15" ht="13.5" customHeight="1">
      <c r="A59" s="302" t="s">
        <v>67</v>
      </c>
      <c r="B59" s="303">
        <f t="shared" ref="B59:O59" si="0">SUM(B41:B58)</f>
        <v>7350</v>
      </c>
      <c r="C59" s="303">
        <f t="shared" si="0"/>
        <v>6820</v>
      </c>
      <c r="D59" s="303">
        <f t="shared" si="0"/>
        <v>114530</v>
      </c>
      <c r="E59" s="303">
        <f t="shared" si="0"/>
        <v>111051</v>
      </c>
      <c r="F59" s="303">
        <f t="shared" si="0"/>
        <v>254</v>
      </c>
      <c r="G59" s="303">
        <f t="shared" si="0"/>
        <v>404</v>
      </c>
      <c r="H59" s="303">
        <f t="shared" si="0"/>
        <v>23</v>
      </c>
      <c r="I59" s="303">
        <f t="shared" si="0"/>
        <v>11</v>
      </c>
      <c r="J59" s="303">
        <f t="shared" si="0"/>
        <v>5</v>
      </c>
      <c r="K59" s="303">
        <f t="shared" si="0"/>
        <v>2</v>
      </c>
      <c r="L59" s="303">
        <f t="shared" si="0"/>
        <v>41</v>
      </c>
      <c r="M59" s="303">
        <f t="shared" si="0"/>
        <v>41</v>
      </c>
      <c r="N59" s="303">
        <f t="shared" si="0"/>
        <v>62</v>
      </c>
      <c r="O59" s="303">
        <f t="shared" si="0"/>
        <v>66</v>
      </c>
    </row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</sheetData>
  <mergeCells count="11">
    <mergeCell ref="J39:K39"/>
    <mergeCell ref="A35:O35"/>
    <mergeCell ref="L36:M36"/>
    <mergeCell ref="B37:C37"/>
    <mergeCell ref="B38:C38"/>
    <mergeCell ref="D38:E38"/>
    <mergeCell ref="H38:I39"/>
    <mergeCell ref="J38:K38"/>
    <mergeCell ref="L38:M39"/>
    <mergeCell ref="N38:O39"/>
    <mergeCell ref="B39:C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L16" sqref="L16"/>
    </sheetView>
  </sheetViews>
  <sheetFormatPr defaultRowHeight="14.25"/>
  <cols>
    <col min="1" max="1" width="4.5703125" style="305" customWidth="1"/>
    <col min="2" max="2" width="22.28515625" style="305" customWidth="1"/>
    <col min="3" max="3" width="7" style="305" customWidth="1"/>
    <col min="4" max="4" width="8.5703125" style="305" customWidth="1"/>
    <col min="5" max="5" width="7.28515625" style="329" customWidth="1"/>
    <col min="6" max="6" width="8.5703125" style="330" customWidth="1"/>
    <col min="7" max="7" width="6.7109375" style="330" customWidth="1"/>
    <col min="8" max="8" width="8.5703125" style="305" customWidth="1"/>
    <col min="9" max="9" width="10" style="305" customWidth="1"/>
    <col min="10" max="10" width="9.140625" style="305"/>
    <col min="11" max="11" width="25.140625" style="305" customWidth="1"/>
    <col min="12" max="256" width="9.140625" style="305"/>
    <col min="257" max="257" width="4.5703125" style="305" customWidth="1"/>
    <col min="258" max="258" width="22.28515625" style="305" customWidth="1"/>
    <col min="259" max="259" width="7" style="305" customWidth="1"/>
    <col min="260" max="260" width="8.5703125" style="305" customWidth="1"/>
    <col min="261" max="261" width="7.28515625" style="305" customWidth="1"/>
    <col min="262" max="262" width="8.5703125" style="305" customWidth="1"/>
    <col min="263" max="263" width="6.7109375" style="305" customWidth="1"/>
    <col min="264" max="264" width="8.5703125" style="305" customWidth="1"/>
    <col min="265" max="265" width="10" style="305" customWidth="1"/>
    <col min="266" max="266" width="9.140625" style="305"/>
    <col min="267" max="267" width="25.140625" style="305" customWidth="1"/>
    <col min="268" max="512" width="9.140625" style="305"/>
    <col min="513" max="513" width="4.5703125" style="305" customWidth="1"/>
    <col min="514" max="514" width="22.28515625" style="305" customWidth="1"/>
    <col min="515" max="515" width="7" style="305" customWidth="1"/>
    <col min="516" max="516" width="8.5703125" style="305" customWidth="1"/>
    <col min="517" max="517" width="7.28515625" style="305" customWidth="1"/>
    <col min="518" max="518" width="8.5703125" style="305" customWidth="1"/>
    <col min="519" max="519" width="6.7109375" style="305" customWidth="1"/>
    <col min="520" max="520" width="8.5703125" style="305" customWidth="1"/>
    <col min="521" max="521" width="10" style="305" customWidth="1"/>
    <col min="522" max="522" width="9.140625" style="305"/>
    <col min="523" max="523" width="25.140625" style="305" customWidth="1"/>
    <col min="524" max="768" width="9.140625" style="305"/>
    <col min="769" max="769" width="4.5703125" style="305" customWidth="1"/>
    <col min="770" max="770" width="22.28515625" style="305" customWidth="1"/>
    <col min="771" max="771" width="7" style="305" customWidth="1"/>
    <col min="772" max="772" width="8.5703125" style="305" customWidth="1"/>
    <col min="773" max="773" width="7.28515625" style="305" customWidth="1"/>
    <col min="774" max="774" width="8.5703125" style="305" customWidth="1"/>
    <col min="775" max="775" width="6.7109375" style="305" customWidth="1"/>
    <col min="776" max="776" width="8.5703125" style="305" customWidth="1"/>
    <col min="777" max="777" width="10" style="305" customWidth="1"/>
    <col min="778" max="778" width="9.140625" style="305"/>
    <col min="779" max="779" width="25.140625" style="305" customWidth="1"/>
    <col min="780" max="1024" width="9.140625" style="305"/>
    <col min="1025" max="1025" width="4.5703125" style="305" customWidth="1"/>
    <col min="1026" max="1026" width="22.28515625" style="305" customWidth="1"/>
    <col min="1027" max="1027" width="7" style="305" customWidth="1"/>
    <col min="1028" max="1028" width="8.5703125" style="305" customWidth="1"/>
    <col min="1029" max="1029" width="7.28515625" style="305" customWidth="1"/>
    <col min="1030" max="1030" width="8.5703125" style="305" customWidth="1"/>
    <col min="1031" max="1031" width="6.7109375" style="305" customWidth="1"/>
    <col min="1032" max="1032" width="8.5703125" style="305" customWidth="1"/>
    <col min="1033" max="1033" width="10" style="305" customWidth="1"/>
    <col min="1034" max="1034" width="9.140625" style="305"/>
    <col min="1035" max="1035" width="25.140625" style="305" customWidth="1"/>
    <col min="1036" max="1280" width="9.140625" style="305"/>
    <col min="1281" max="1281" width="4.5703125" style="305" customWidth="1"/>
    <col min="1282" max="1282" width="22.28515625" style="305" customWidth="1"/>
    <col min="1283" max="1283" width="7" style="305" customWidth="1"/>
    <col min="1284" max="1284" width="8.5703125" style="305" customWidth="1"/>
    <col min="1285" max="1285" width="7.28515625" style="305" customWidth="1"/>
    <col min="1286" max="1286" width="8.5703125" style="305" customWidth="1"/>
    <col min="1287" max="1287" width="6.7109375" style="305" customWidth="1"/>
    <col min="1288" max="1288" width="8.5703125" style="305" customWidth="1"/>
    <col min="1289" max="1289" width="10" style="305" customWidth="1"/>
    <col min="1290" max="1290" width="9.140625" style="305"/>
    <col min="1291" max="1291" width="25.140625" style="305" customWidth="1"/>
    <col min="1292" max="1536" width="9.140625" style="305"/>
    <col min="1537" max="1537" width="4.5703125" style="305" customWidth="1"/>
    <col min="1538" max="1538" width="22.28515625" style="305" customWidth="1"/>
    <col min="1539" max="1539" width="7" style="305" customWidth="1"/>
    <col min="1540" max="1540" width="8.5703125" style="305" customWidth="1"/>
    <col min="1541" max="1541" width="7.28515625" style="305" customWidth="1"/>
    <col min="1542" max="1542" width="8.5703125" style="305" customWidth="1"/>
    <col min="1543" max="1543" width="6.7109375" style="305" customWidth="1"/>
    <col min="1544" max="1544" width="8.5703125" style="305" customWidth="1"/>
    <col min="1545" max="1545" width="10" style="305" customWidth="1"/>
    <col min="1546" max="1546" width="9.140625" style="305"/>
    <col min="1547" max="1547" width="25.140625" style="305" customWidth="1"/>
    <col min="1548" max="1792" width="9.140625" style="305"/>
    <col min="1793" max="1793" width="4.5703125" style="305" customWidth="1"/>
    <col min="1794" max="1794" width="22.28515625" style="305" customWidth="1"/>
    <col min="1795" max="1795" width="7" style="305" customWidth="1"/>
    <col min="1796" max="1796" width="8.5703125" style="305" customWidth="1"/>
    <col min="1797" max="1797" width="7.28515625" style="305" customWidth="1"/>
    <col min="1798" max="1798" width="8.5703125" style="305" customWidth="1"/>
    <col min="1799" max="1799" width="6.7109375" style="305" customWidth="1"/>
    <col min="1800" max="1800" width="8.5703125" style="305" customWidth="1"/>
    <col min="1801" max="1801" width="10" style="305" customWidth="1"/>
    <col min="1802" max="1802" width="9.140625" style="305"/>
    <col min="1803" max="1803" width="25.140625" style="305" customWidth="1"/>
    <col min="1804" max="2048" width="9.140625" style="305"/>
    <col min="2049" max="2049" width="4.5703125" style="305" customWidth="1"/>
    <col min="2050" max="2050" width="22.28515625" style="305" customWidth="1"/>
    <col min="2051" max="2051" width="7" style="305" customWidth="1"/>
    <col min="2052" max="2052" width="8.5703125" style="305" customWidth="1"/>
    <col min="2053" max="2053" width="7.28515625" style="305" customWidth="1"/>
    <col min="2054" max="2054" width="8.5703125" style="305" customWidth="1"/>
    <col min="2055" max="2055" width="6.7109375" style="305" customWidth="1"/>
    <col min="2056" max="2056" width="8.5703125" style="305" customWidth="1"/>
    <col min="2057" max="2057" width="10" style="305" customWidth="1"/>
    <col min="2058" max="2058" width="9.140625" style="305"/>
    <col min="2059" max="2059" width="25.140625" style="305" customWidth="1"/>
    <col min="2060" max="2304" width="9.140625" style="305"/>
    <col min="2305" max="2305" width="4.5703125" style="305" customWidth="1"/>
    <col min="2306" max="2306" width="22.28515625" style="305" customWidth="1"/>
    <col min="2307" max="2307" width="7" style="305" customWidth="1"/>
    <col min="2308" max="2308" width="8.5703125" style="305" customWidth="1"/>
    <col min="2309" max="2309" width="7.28515625" style="305" customWidth="1"/>
    <col min="2310" max="2310" width="8.5703125" style="305" customWidth="1"/>
    <col min="2311" max="2311" width="6.7109375" style="305" customWidth="1"/>
    <col min="2312" max="2312" width="8.5703125" style="305" customWidth="1"/>
    <col min="2313" max="2313" width="10" style="305" customWidth="1"/>
    <col min="2314" max="2314" width="9.140625" style="305"/>
    <col min="2315" max="2315" width="25.140625" style="305" customWidth="1"/>
    <col min="2316" max="2560" width="9.140625" style="305"/>
    <col min="2561" max="2561" width="4.5703125" style="305" customWidth="1"/>
    <col min="2562" max="2562" width="22.28515625" style="305" customWidth="1"/>
    <col min="2563" max="2563" width="7" style="305" customWidth="1"/>
    <col min="2564" max="2564" width="8.5703125" style="305" customWidth="1"/>
    <col min="2565" max="2565" width="7.28515625" style="305" customWidth="1"/>
    <col min="2566" max="2566" width="8.5703125" style="305" customWidth="1"/>
    <col min="2567" max="2567" width="6.7109375" style="305" customWidth="1"/>
    <col min="2568" max="2568" width="8.5703125" style="305" customWidth="1"/>
    <col min="2569" max="2569" width="10" style="305" customWidth="1"/>
    <col min="2570" max="2570" width="9.140625" style="305"/>
    <col min="2571" max="2571" width="25.140625" style="305" customWidth="1"/>
    <col min="2572" max="2816" width="9.140625" style="305"/>
    <col min="2817" max="2817" width="4.5703125" style="305" customWidth="1"/>
    <col min="2818" max="2818" width="22.28515625" style="305" customWidth="1"/>
    <col min="2819" max="2819" width="7" style="305" customWidth="1"/>
    <col min="2820" max="2820" width="8.5703125" style="305" customWidth="1"/>
    <col min="2821" max="2821" width="7.28515625" style="305" customWidth="1"/>
    <col min="2822" max="2822" width="8.5703125" style="305" customWidth="1"/>
    <col min="2823" max="2823" width="6.7109375" style="305" customWidth="1"/>
    <col min="2824" max="2824" width="8.5703125" style="305" customWidth="1"/>
    <col min="2825" max="2825" width="10" style="305" customWidth="1"/>
    <col min="2826" max="2826" width="9.140625" style="305"/>
    <col min="2827" max="2827" width="25.140625" style="305" customWidth="1"/>
    <col min="2828" max="3072" width="9.140625" style="305"/>
    <col min="3073" max="3073" width="4.5703125" style="305" customWidth="1"/>
    <col min="3074" max="3074" width="22.28515625" style="305" customWidth="1"/>
    <col min="3075" max="3075" width="7" style="305" customWidth="1"/>
    <col min="3076" max="3076" width="8.5703125" style="305" customWidth="1"/>
    <col min="3077" max="3077" width="7.28515625" style="305" customWidth="1"/>
    <col min="3078" max="3078" width="8.5703125" style="305" customWidth="1"/>
    <col min="3079" max="3079" width="6.7109375" style="305" customWidth="1"/>
    <col min="3080" max="3080" width="8.5703125" style="305" customWidth="1"/>
    <col min="3081" max="3081" width="10" style="305" customWidth="1"/>
    <col min="3082" max="3082" width="9.140625" style="305"/>
    <col min="3083" max="3083" width="25.140625" style="305" customWidth="1"/>
    <col min="3084" max="3328" width="9.140625" style="305"/>
    <col min="3329" max="3329" width="4.5703125" style="305" customWidth="1"/>
    <col min="3330" max="3330" width="22.28515625" style="305" customWidth="1"/>
    <col min="3331" max="3331" width="7" style="305" customWidth="1"/>
    <col min="3332" max="3332" width="8.5703125" style="305" customWidth="1"/>
    <col min="3333" max="3333" width="7.28515625" style="305" customWidth="1"/>
    <col min="3334" max="3334" width="8.5703125" style="305" customWidth="1"/>
    <col min="3335" max="3335" width="6.7109375" style="305" customWidth="1"/>
    <col min="3336" max="3336" width="8.5703125" style="305" customWidth="1"/>
    <col min="3337" max="3337" width="10" style="305" customWidth="1"/>
    <col min="3338" max="3338" width="9.140625" style="305"/>
    <col min="3339" max="3339" width="25.140625" style="305" customWidth="1"/>
    <col min="3340" max="3584" width="9.140625" style="305"/>
    <col min="3585" max="3585" width="4.5703125" style="305" customWidth="1"/>
    <col min="3586" max="3586" width="22.28515625" style="305" customWidth="1"/>
    <col min="3587" max="3587" width="7" style="305" customWidth="1"/>
    <col min="3588" max="3588" width="8.5703125" style="305" customWidth="1"/>
    <col min="3589" max="3589" width="7.28515625" style="305" customWidth="1"/>
    <col min="3590" max="3590" width="8.5703125" style="305" customWidth="1"/>
    <col min="3591" max="3591" width="6.7109375" style="305" customWidth="1"/>
    <col min="3592" max="3592" width="8.5703125" style="305" customWidth="1"/>
    <col min="3593" max="3593" width="10" style="305" customWidth="1"/>
    <col min="3594" max="3594" width="9.140625" style="305"/>
    <col min="3595" max="3595" width="25.140625" style="305" customWidth="1"/>
    <col min="3596" max="3840" width="9.140625" style="305"/>
    <col min="3841" max="3841" width="4.5703125" style="305" customWidth="1"/>
    <col min="3842" max="3842" width="22.28515625" style="305" customWidth="1"/>
    <col min="3843" max="3843" width="7" style="305" customWidth="1"/>
    <col min="3844" max="3844" width="8.5703125" style="305" customWidth="1"/>
    <col min="3845" max="3845" width="7.28515625" style="305" customWidth="1"/>
    <col min="3846" max="3846" width="8.5703125" style="305" customWidth="1"/>
    <col min="3847" max="3847" width="6.7109375" style="305" customWidth="1"/>
    <col min="3848" max="3848" width="8.5703125" style="305" customWidth="1"/>
    <col min="3849" max="3849" width="10" style="305" customWidth="1"/>
    <col min="3850" max="3850" width="9.140625" style="305"/>
    <col min="3851" max="3851" width="25.140625" style="305" customWidth="1"/>
    <col min="3852" max="4096" width="9.140625" style="305"/>
    <col min="4097" max="4097" width="4.5703125" style="305" customWidth="1"/>
    <col min="4098" max="4098" width="22.28515625" style="305" customWidth="1"/>
    <col min="4099" max="4099" width="7" style="305" customWidth="1"/>
    <col min="4100" max="4100" width="8.5703125" style="305" customWidth="1"/>
    <col min="4101" max="4101" width="7.28515625" style="305" customWidth="1"/>
    <col min="4102" max="4102" width="8.5703125" style="305" customWidth="1"/>
    <col min="4103" max="4103" width="6.7109375" style="305" customWidth="1"/>
    <col min="4104" max="4104" width="8.5703125" style="305" customWidth="1"/>
    <col min="4105" max="4105" width="10" style="305" customWidth="1"/>
    <col min="4106" max="4106" width="9.140625" style="305"/>
    <col min="4107" max="4107" width="25.140625" style="305" customWidth="1"/>
    <col min="4108" max="4352" width="9.140625" style="305"/>
    <col min="4353" max="4353" width="4.5703125" style="305" customWidth="1"/>
    <col min="4354" max="4354" width="22.28515625" style="305" customWidth="1"/>
    <col min="4355" max="4355" width="7" style="305" customWidth="1"/>
    <col min="4356" max="4356" width="8.5703125" style="305" customWidth="1"/>
    <col min="4357" max="4357" width="7.28515625" style="305" customWidth="1"/>
    <col min="4358" max="4358" width="8.5703125" style="305" customWidth="1"/>
    <col min="4359" max="4359" width="6.7109375" style="305" customWidth="1"/>
    <col min="4360" max="4360" width="8.5703125" style="305" customWidth="1"/>
    <col min="4361" max="4361" width="10" style="305" customWidth="1"/>
    <col min="4362" max="4362" width="9.140625" style="305"/>
    <col min="4363" max="4363" width="25.140625" style="305" customWidth="1"/>
    <col min="4364" max="4608" width="9.140625" style="305"/>
    <col min="4609" max="4609" width="4.5703125" style="305" customWidth="1"/>
    <col min="4610" max="4610" width="22.28515625" style="305" customWidth="1"/>
    <col min="4611" max="4611" width="7" style="305" customWidth="1"/>
    <col min="4612" max="4612" width="8.5703125" style="305" customWidth="1"/>
    <col min="4613" max="4613" width="7.28515625" style="305" customWidth="1"/>
    <col min="4614" max="4614" width="8.5703125" style="305" customWidth="1"/>
    <col min="4615" max="4615" width="6.7109375" style="305" customWidth="1"/>
    <col min="4616" max="4616" width="8.5703125" style="305" customWidth="1"/>
    <col min="4617" max="4617" width="10" style="305" customWidth="1"/>
    <col min="4618" max="4618" width="9.140625" style="305"/>
    <col min="4619" max="4619" width="25.140625" style="305" customWidth="1"/>
    <col min="4620" max="4864" width="9.140625" style="305"/>
    <col min="4865" max="4865" width="4.5703125" style="305" customWidth="1"/>
    <col min="4866" max="4866" width="22.28515625" style="305" customWidth="1"/>
    <col min="4867" max="4867" width="7" style="305" customWidth="1"/>
    <col min="4868" max="4868" width="8.5703125" style="305" customWidth="1"/>
    <col min="4869" max="4869" width="7.28515625" style="305" customWidth="1"/>
    <col min="4870" max="4870" width="8.5703125" style="305" customWidth="1"/>
    <col min="4871" max="4871" width="6.7109375" style="305" customWidth="1"/>
    <col min="4872" max="4872" width="8.5703125" style="305" customWidth="1"/>
    <col min="4873" max="4873" width="10" style="305" customWidth="1"/>
    <col min="4874" max="4874" width="9.140625" style="305"/>
    <col min="4875" max="4875" width="25.140625" style="305" customWidth="1"/>
    <col min="4876" max="5120" width="9.140625" style="305"/>
    <col min="5121" max="5121" width="4.5703125" style="305" customWidth="1"/>
    <col min="5122" max="5122" width="22.28515625" style="305" customWidth="1"/>
    <col min="5123" max="5123" width="7" style="305" customWidth="1"/>
    <col min="5124" max="5124" width="8.5703125" style="305" customWidth="1"/>
    <col min="5125" max="5125" width="7.28515625" style="305" customWidth="1"/>
    <col min="5126" max="5126" width="8.5703125" style="305" customWidth="1"/>
    <col min="5127" max="5127" width="6.7109375" style="305" customWidth="1"/>
    <col min="5128" max="5128" width="8.5703125" style="305" customWidth="1"/>
    <col min="5129" max="5129" width="10" style="305" customWidth="1"/>
    <col min="5130" max="5130" width="9.140625" style="305"/>
    <col min="5131" max="5131" width="25.140625" style="305" customWidth="1"/>
    <col min="5132" max="5376" width="9.140625" style="305"/>
    <col min="5377" max="5377" width="4.5703125" style="305" customWidth="1"/>
    <col min="5378" max="5378" width="22.28515625" style="305" customWidth="1"/>
    <col min="5379" max="5379" width="7" style="305" customWidth="1"/>
    <col min="5380" max="5380" width="8.5703125" style="305" customWidth="1"/>
    <col min="5381" max="5381" width="7.28515625" style="305" customWidth="1"/>
    <col min="5382" max="5382" width="8.5703125" style="305" customWidth="1"/>
    <col min="5383" max="5383" width="6.7109375" style="305" customWidth="1"/>
    <col min="5384" max="5384" width="8.5703125" style="305" customWidth="1"/>
    <col min="5385" max="5385" width="10" style="305" customWidth="1"/>
    <col min="5386" max="5386" width="9.140625" style="305"/>
    <col min="5387" max="5387" width="25.140625" style="305" customWidth="1"/>
    <col min="5388" max="5632" width="9.140625" style="305"/>
    <col min="5633" max="5633" width="4.5703125" style="305" customWidth="1"/>
    <col min="5634" max="5634" width="22.28515625" style="305" customWidth="1"/>
    <col min="5635" max="5635" width="7" style="305" customWidth="1"/>
    <col min="5636" max="5636" width="8.5703125" style="305" customWidth="1"/>
    <col min="5637" max="5637" width="7.28515625" style="305" customWidth="1"/>
    <col min="5638" max="5638" width="8.5703125" style="305" customWidth="1"/>
    <col min="5639" max="5639" width="6.7109375" style="305" customWidth="1"/>
    <col min="5640" max="5640" width="8.5703125" style="305" customWidth="1"/>
    <col min="5641" max="5641" width="10" style="305" customWidth="1"/>
    <col min="5642" max="5642" width="9.140625" style="305"/>
    <col min="5643" max="5643" width="25.140625" style="305" customWidth="1"/>
    <col min="5644" max="5888" width="9.140625" style="305"/>
    <col min="5889" max="5889" width="4.5703125" style="305" customWidth="1"/>
    <col min="5890" max="5890" width="22.28515625" style="305" customWidth="1"/>
    <col min="5891" max="5891" width="7" style="305" customWidth="1"/>
    <col min="5892" max="5892" width="8.5703125" style="305" customWidth="1"/>
    <col min="5893" max="5893" width="7.28515625" style="305" customWidth="1"/>
    <col min="5894" max="5894" width="8.5703125" style="305" customWidth="1"/>
    <col min="5895" max="5895" width="6.7109375" style="305" customWidth="1"/>
    <col min="5896" max="5896" width="8.5703125" style="305" customWidth="1"/>
    <col min="5897" max="5897" width="10" style="305" customWidth="1"/>
    <col min="5898" max="5898" width="9.140625" style="305"/>
    <col min="5899" max="5899" width="25.140625" style="305" customWidth="1"/>
    <col min="5900" max="6144" width="9.140625" style="305"/>
    <col min="6145" max="6145" width="4.5703125" style="305" customWidth="1"/>
    <col min="6146" max="6146" width="22.28515625" style="305" customWidth="1"/>
    <col min="6147" max="6147" width="7" style="305" customWidth="1"/>
    <col min="6148" max="6148" width="8.5703125" style="305" customWidth="1"/>
    <col min="6149" max="6149" width="7.28515625" style="305" customWidth="1"/>
    <col min="6150" max="6150" width="8.5703125" style="305" customWidth="1"/>
    <col min="6151" max="6151" width="6.7109375" style="305" customWidth="1"/>
    <col min="6152" max="6152" width="8.5703125" style="305" customWidth="1"/>
    <col min="6153" max="6153" width="10" style="305" customWidth="1"/>
    <col min="6154" max="6154" width="9.140625" style="305"/>
    <col min="6155" max="6155" width="25.140625" style="305" customWidth="1"/>
    <col min="6156" max="6400" width="9.140625" style="305"/>
    <col min="6401" max="6401" width="4.5703125" style="305" customWidth="1"/>
    <col min="6402" max="6402" width="22.28515625" style="305" customWidth="1"/>
    <col min="6403" max="6403" width="7" style="305" customWidth="1"/>
    <col min="6404" max="6404" width="8.5703125" style="305" customWidth="1"/>
    <col min="6405" max="6405" width="7.28515625" style="305" customWidth="1"/>
    <col min="6406" max="6406" width="8.5703125" style="305" customWidth="1"/>
    <col min="6407" max="6407" width="6.7109375" style="305" customWidth="1"/>
    <col min="6408" max="6408" width="8.5703125" style="305" customWidth="1"/>
    <col min="6409" max="6409" width="10" style="305" customWidth="1"/>
    <col min="6410" max="6410" width="9.140625" style="305"/>
    <col min="6411" max="6411" width="25.140625" style="305" customWidth="1"/>
    <col min="6412" max="6656" width="9.140625" style="305"/>
    <col min="6657" max="6657" width="4.5703125" style="305" customWidth="1"/>
    <col min="6658" max="6658" width="22.28515625" style="305" customWidth="1"/>
    <col min="6659" max="6659" width="7" style="305" customWidth="1"/>
    <col min="6660" max="6660" width="8.5703125" style="305" customWidth="1"/>
    <col min="6661" max="6661" width="7.28515625" style="305" customWidth="1"/>
    <col min="6662" max="6662" width="8.5703125" style="305" customWidth="1"/>
    <col min="6663" max="6663" width="6.7109375" style="305" customWidth="1"/>
    <col min="6664" max="6664" width="8.5703125" style="305" customWidth="1"/>
    <col min="6665" max="6665" width="10" style="305" customWidth="1"/>
    <col min="6666" max="6666" width="9.140625" style="305"/>
    <col min="6667" max="6667" width="25.140625" style="305" customWidth="1"/>
    <col min="6668" max="6912" width="9.140625" style="305"/>
    <col min="6913" max="6913" width="4.5703125" style="305" customWidth="1"/>
    <col min="6914" max="6914" width="22.28515625" style="305" customWidth="1"/>
    <col min="6915" max="6915" width="7" style="305" customWidth="1"/>
    <col min="6916" max="6916" width="8.5703125" style="305" customWidth="1"/>
    <col min="6917" max="6917" width="7.28515625" style="305" customWidth="1"/>
    <col min="6918" max="6918" width="8.5703125" style="305" customWidth="1"/>
    <col min="6919" max="6919" width="6.7109375" style="305" customWidth="1"/>
    <col min="6920" max="6920" width="8.5703125" style="305" customWidth="1"/>
    <col min="6921" max="6921" width="10" style="305" customWidth="1"/>
    <col min="6922" max="6922" width="9.140625" style="305"/>
    <col min="6923" max="6923" width="25.140625" style="305" customWidth="1"/>
    <col min="6924" max="7168" width="9.140625" style="305"/>
    <col min="7169" max="7169" width="4.5703125" style="305" customWidth="1"/>
    <col min="7170" max="7170" width="22.28515625" style="305" customWidth="1"/>
    <col min="7171" max="7171" width="7" style="305" customWidth="1"/>
    <col min="7172" max="7172" width="8.5703125" style="305" customWidth="1"/>
    <col min="7173" max="7173" width="7.28515625" style="305" customWidth="1"/>
    <col min="7174" max="7174" width="8.5703125" style="305" customWidth="1"/>
    <col min="7175" max="7175" width="6.7109375" style="305" customWidth="1"/>
    <col min="7176" max="7176" width="8.5703125" style="305" customWidth="1"/>
    <col min="7177" max="7177" width="10" style="305" customWidth="1"/>
    <col min="7178" max="7178" width="9.140625" style="305"/>
    <col min="7179" max="7179" width="25.140625" style="305" customWidth="1"/>
    <col min="7180" max="7424" width="9.140625" style="305"/>
    <col min="7425" max="7425" width="4.5703125" style="305" customWidth="1"/>
    <col min="7426" max="7426" width="22.28515625" style="305" customWidth="1"/>
    <col min="7427" max="7427" width="7" style="305" customWidth="1"/>
    <col min="7428" max="7428" width="8.5703125" style="305" customWidth="1"/>
    <col min="7429" max="7429" width="7.28515625" style="305" customWidth="1"/>
    <col min="7430" max="7430" width="8.5703125" style="305" customWidth="1"/>
    <col min="7431" max="7431" width="6.7109375" style="305" customWidth="1"/>
    <col min="7432" max="7432" width="8.5703125" style="305" customWidth="1"/>
    <col min="7433" max="7433" width="10" style="305" customWidth="1"/>
    <col min="7434" max="7434" width="9.140625" style="305"/>
    <col min="7435" max="7435" width="25.140625" style="305" customWidth="1"/>
    <col min="7436" max="7680" width="9.140625" style="305"/>
    <col min="7681" max="7681" width="4.5703125" style="305" customWidth="1"/>
    <col min="7682" max="7682" width="22.28515625" style="305" customWidth="1"/>
    <col min="7683" max="7683" width="7" style="305" customWidth="1"/>
    <col min="7684" max="7684" width="8.5703125" style="305" customWidth="1"/>
    <col min="7685" max="7685" width="7.28515625" style="305" customWidth="1"/>
    <col min="7686" max="7686" width="8.5703125" style="305" customWidth="1"/>
    <col min="7687" max="7687" width="6.7109375" style="305" customWidth="1"/>
    <col min="7688" max="7688" width="8.5703125" style="305" customWidth="1"/>
    <col min="7689" max="7689" width="10" style="305" customWidth="1"/>
    <col min="7690" max="7690" width="9.140625" style="305"/>
    <col min="7691" max="7691" width="25.140625" style="305" customWidth="1"/>
    <col min="7692" max="7936" width="9.140625" style="305"/>
    <col min="7937" max="7937" width="4.5703125" style="305" customWidth="1"/>
    <col min="7938" max="7938" width="22.28515625" style="305" customWidth="1"/>
    <col min="7939" max="7939" width="7" style="305" customWidth="1"/>
    <col min="7940" max="7940" width="8.5703125" style="305" customWidth="1"/>
    <col min="7941" max="7941" width="7.28515625" style="305" customWidth="1"/>
    <col min="7942" max="7942" width="8.5703125" style="305" customWidth="1"/>
    <col min="7943" max="7943" width="6.7109375" style="305" customWidth="1"/>
    <col min="7944" max="7944" width="8.5703125" style="305" customWidth="1"/>
    <col min="7945" max="7945" width="10" style="305" customWidth="1"/>
    <col min="7946" max="7946" width="9.140625" style="305"/>
    <col min="7947" max="7947" width="25.140625" style="305" customWidth="1"/>
    <col min="7948" max="8192" width="9.140625" style="305"/>
    <col min="8193" max="8193" width="4.5703125" style="305" customWidth="1"/>
    <col min="8194" max="8194" width="22.28515625" style="305" customWidth="1"/>
    <col min="8195" max="8195" width="7" style="305" customWidth="1"/>
    <col min="8196" max="8196" width="8.5703125" style="305" customWidth="1"/>
    <col min="8197" max="8197" width="7.28515625" style="305" customWidth="1"/>
    <col min="8198" max="8198" width="8.5703125" style="305" customWidth="1"/>
    <col min="8199" max="8199" width="6.7109375" style="305" customWidth="1"/>
    <col min="8200" max="8200" width="8.5703125" style="305" customWidth="1"/>
    <col min="8201" max="8201" width="10" style="305" customWidth="1"/>
    <col min="8202" max="8202" width="9.140625" style="305"/>
    <col min="8203" max="8203" width="25.140625" style="305" customWidth="1"/>
    <col min="8204" max="8448" width="9.140625" style="305"/>
    <col min="8449" max="8449" width="4.5703125" style="305" customWidth="1"/>
    <col min="8450" max="8450" width="22.28515625" style="305" customWidth="1"/>
    <col min="8451" max="8451" width="7" style="305" customWidth="1"/>
    <col min="8452" max="8452" width="8.5703125" style="305" customWidth="1"/>
    <col min="8453" max="8453" width="7.28515625" style="305" customWidth="1"/>
    <col min="8454" max="8454" width="8.5703125" style="305" customWidth="1"/>
    <col min="8455" max="8455" width="6.7109375" style="305" customWidth="1"/>
    <col min="8456" max="8456" width="8.5703125" style="305" customWidth="1"/>
    <col min="8457" max="8457" width="10" style="305" customWidth="1"/>
    <col min="8458" max="8458" width="9.140625" style="305"/>
    <col min="8459" max="8459" width="25.140625" style="305" customWidth="1"/>
    <col min="8460" max="8704" width="9.140625" style="305"/>
    <col min="8705" max="8705" width="4.5703125" style="305" customWidth="1"/>
    <col min="8706" max="8706" width="22.28515625" style="305" customWidth="1"/>
    <col min="8707" max="8707" width="7" style="305" customWidth="1"/>
    <col min="8708" max="8708" width="8.5703125" style="305" customWidth="1"/>
    <col min="8709" max="8709" width="7.28515625" style="305" customWidth="1"/>
    <col min="8710" max="8710" width="8.5703125" style="305" customWidth="1"/>
    <col min="8711" max="8711" width="6.7109375" style="305" customWidth="1"/>
    <col min="8712" max="8712" width="8.5703125" style="305" customWidth="1"/>
    <col min="8713" max="8713" width="10" style="305" customWidth="1"/>
    <col min="8714" max="8714" width="9.140625" style="305"/>
    <col min="8715" max="8715" width="25.140625" style="305" customWidth="1"/>
    <col min="8716" max="8960" width="9.140625" style="305"/>
    <col min="8961" max="8961" width="4.5703125" style="305" customWidth="1"/>
    <col min="8962" max="8962" width="22.28515625" style="305" customWidth="1"/>
    <col min="8963" max="8963" width="7" style="305" customWidth="1"/>
    <col min="8964" max="8964" width="8.5703125" style="305" customWidth="1"/>
    <col min="8965" max="8965" width="7.28515625" style="305" customWidth="1"/>
    <col min="8966" max="8966" width="8.5703125" style="305" customWidth="1"/>
    <col min="8967" max="8967" width="6.7109375" style="305" customWidth="1"/>
    <col min="8968" max="8968" width="8.5703125" style="305" customWidth="1"/>
    <col min="8969" max="8969" width="10" style="305" customWidth="1"/>
    <col min="8970" max="8970" width="9.140625" style="305"/>
    <col min="8971" max="8971" width="25.140625" style="305" customWidth="1"/>
    <col min="8972" max="9216" width="9.140625" style="305"/>
    <col min="9217" max="9217" width="4.5703125" style="305" customWidth="1"/>
    <col min="9218" max="9218" width="22.28515625" style="305" customWidth="1"/>
    <col min="9219" max="9219" width="7" style="305" customWidth="1"/>
    <col min="9220" max="9220" width="8.5703125" style="305" customWidth="1"/>
    <col min="9221" max="9221" width="7.28515625" style="305" customWidth="1"/>
    <col min="9222" max="9222" width="8.5703125" style="305" customWidth="1"/>
    <col min="9223" max="9223" width="6.7109375" style="305" customWidth="1"/>
    <col min="9224" max="9224" width="8.5703125" style="305" customWidth="1"/>
    <col min="9225" max="9225" width="10" style="305" customWidth="1"/>
    <col min="9226" max="9226" width="9.140625" style="305"/>
    <col min="9227" max="9227" width="25.140625" style="305" customWidth="1"/>
    <col min="9228" max="9472" width="9.140625" style="305"/>
    <col min="9473" max="9473" width="4.5703125" style="305" customWidth="1"/>
    <col min="9474" max="9474" width="22.28515625" style="305" customWidth="1"/>
    <col min="9475" max="9475" width="7" style="305" customWidth="1"/>
    <col min="9476" max="9476" width="8.5703125" style="305" customWidth="1"/>
    <col min="9477" max="9477" width="7.28515625" style="305" customWidth="1"/>
    <col min="9478" max="9478" width="8.5703125" style="305" customWidth="1"/>
    <col min="9479" max="9479" width="6.7109375" style="305" customWidth="1"/>
    <col min="9480" max="9480" width="8.5703125" style="305" customWidth="1"/>
    <col min="9481" max="9481" width="10" style="305" customWidth="1"/>
    <col min="9482" max="9482" width="9.140625" style="305"/>
    <col min="9483" max="9483" width="25.140625" style="305" customWidth="1"/>
    <col min="9484" max="9728" width="9.140625" style="305"/>
    <col min="9729" max="9729" width="4.5703125" style="305" customWidth="1"/>
    <col min="9730" max="9730" width="22.28515625" style="305" customWidth="1"/>
    <col min="9731" max="9731" width="7" style="305" customWidth="1"/>
    <col min="9732" max="9732" width="8.5703125" style="305" customWidth="1"/>
    <col min="9733" max="9733" width="7.28515625" style="305" customWidth="1"/>
    <col min="9734" max="9734" width="8.5703125" style="305" customWidth="1"/>
    <col min="9735" max="9735" width="6.7109375" style="305" customWidth="1"/>
    <col min="9736" max="9736" width="8.5703125" style="305" customWidth="1"/>
    <col min="9737" max="9737" width="10" style="305" customWidth="1"/>
    <col min="9738" max="9738" width="9.140625" style="305"/>
    <col min="9739" max="9739" width="25.140625" style="305" customWidth="1"/>
    <col min="9740" max="9984" width="9.140625" style="305"/>
    <col min="9985" max="9985" width="4.5703125" style="305" customWidth="1"/>
    <col min="9986" max="9986" width="22.28515625" style="305" customWidth="1"/>
    <col min="9987" max="9987" width="7" style="305" customWidth="1"/>
    <col min="9988" max="9988" width="8.5703125" style="305" customWidth="1"/>
    <col min="9989" max="9989" width="7.28515625" style="305" customWidth="1"/>
    <col min="9990" max="9990" width="8.5703125" style="305" customWidth="1"/>
    <col min="9991" max="9991" width="6.7109375" style="305" customWidth="1"/>
    <col min="9992" max="9992" width="8.5703125" style="305" customWidth="1"/>
    <col min="9993" max="9993" width="10" style="305" customWidth="1"/>
    <col min="9994" max="9994" width="9.140625" style="305"/>
    <col min="9995" max="9995" width="25.140625" style="305" customWidth="1"/>
    <col min="9996" max="10240" width="9.140625" style="305"/>
    <col min="10241" max="10241" width="4.5703125" style="305" customWidth="1"/>
    <col min="10242" max="10242" width="22.28515625" style="305" customWidth="1"/>
    <col min="10243" max="10243" width="7" style="305" customWidth="1"/>
    <col min="10244" max="10244" width="8.5703125" style="305" customWidth="1"/>
    <col min="10245" max="10245" width="7.28515625" style="305" customWidth="1"/>
    <col min="10246" max="10246" width="8.5703125" style="305" customWidth="1"/>
    <col min="10247" max="10247" width="6.7109375" style="305" customWidth="1"/>
    <col min="10248" max="10248" width="8.5703125" style="305" customWidth="1"/>
    <col min="10249" max="10249" width="10" style="305" customWidth="1"/>
    <col min="10250" max="10250" width="9.140625" style="305"/>
    <col min="10251" max="10251" width="25.140625" style="305" customWidth="1"/>
    <col min="10252" max="10496" width="9.140625" style="305"/>
    <col min="10497" max="10497" width="4.5703125" style="305" customWidth="1"/>
    <col min="10498" max="10498" width="22.28515625" style="305" customWidth="1"/>
    <col min="10499" max="10499" width="7" style="305" customWidth="1"/>
    <col min="10500" max="10500" width="8.5703125" style="305" customWidth="1"/>
    <col min="10501" max="10501" width="7.28515625" style="305" customWidth="1"/>
    <col min="10502" max="10502" width="8.5703125" style="305" customWidth="1"/>
    <col min="10503" max="10503" width="6.7109375" style="305" customWidth="1"/>
    <col min="10504" max="10504" width="8.5703125" style="305" customWidth="1"/>
    <col min="10505" max="10505" width="10" style="305" customWidth="1"/>
    <col min="10506" max="10506" width="9.140625" style="305"/>
    <col min="10507" max="10507" width="25.140625" style="305" customWidth="1"/>
    <col min="10508" max="10752" width="9.140625" style="305"/>
    <col min="10753" max="10753" width="4.5703125" style="305" customWidth="1"/>
    <col min="10754" max="10754" width="22.28515625" style="305" customWidth="1"/>
    <col min="10755" max="10755" width="7" style="305" customWidth="1"/>
    <col min="10756" max="10756" width="8.5703125" style="305" customWidth="1"/>
    <col min="10757" max="10757" width="7.28515625" style="305" customWidth="1"/>
    <col min="10758" max="10758" width="8.5703125" style="305" customWidth="1"/>
    <col min="10759" max="10759" width="6.7109375" style="305" customWidth="1"/>
    <col min="10760" max="10760" width="8.5703125" style="305" customWidth="1"/>
    <col min="10761" max="10761" width="10" style="305" customWidth="1"/>
    <col min="10762" max="10762" width="9.140625" style="305"/>
    <col min="10763" max="10763" width="25.140625" style="305" customWidth="1"/>
    <col min="10764" max="11008" width="9.140625" style="305"/>
    <col min="11009" max="11009" width="4.5703125" style="305" customWidth="1"/>
    <col min="11010" max="11010" width="22.28515625" style="305" customWidth="1"/>
    <col min="11011" max="11011" width="7" style="305" customWidth="1"/>
    <col min="11012" max="11012" width="8.5703125" style="305" customWidth="1"/>
    <col min="11013" max="11013" width="7.28515625" style="305" customWidth="1"/>
    <col min="11014" max="11014" width="8.5703125" style="305" customWidth="1"/>
    <col min="11015" max="11015" width="6.7109375" style="305" customWidth="1"/>
    <col min="11016" max="11016" width="8.5703125" style="305" customWidth="1"/>
    <col min="11017" max="11017" width="10" style="305" customWidth="1"/>
    <col min="11018" max="11018" width="9.140625" style="305"/>
    <col min="11019" max="11019" width="25.140625" style="305" customWidth="1"/>
    <col min="11020" max="11264" width="9.140625" style="305"/>
    <col min="11265" max="11265" width="4.5703125" style="305" customWidth="1"/>
    <col min="11266" max="11266" width="22.28515625" style="305" customWidth="1"/>
    <col min="11267" max="11267" width="7" style="305" customWidth="1"/>
    <col min="11268" max="11268" width="8.5703125" style="305" customWidth="1"/>
    <col min="11269" max="11269" width="7.28515625" style="305" customWidth="1"/>
    <col min="11270" max="11270" width="8.5703125" style="305" customWidth="1"/>
    <col min="11271" max="11271" width="6.7109375" style="305" customWidth="1"/>
    <col min="11272" max="11272" width="8.5703125" style="305" customWidth="1"/>
    <col min="11273" max="11273" width="10" style="305" customWidth="1"/>
    <col min="11274" max="11274" width="9.140625" style="305"/>
    <col min="11275" max="11275" width="25.140625" style="305" customWidth="1"/>
    <col min="11276" max="11520" width="9.140625" style="305"/>
    <col min="11521" max="11521" width="4.5703125" style="305" customWidth="1"/>
    <col min="11522" max="11522" width="22.28515625" style="305" customWidth="1"/>
    <col min="11523" max="11523" width="7" style="305" customWidth="1"/>
    <col min="11524" max="11524" width="8.5703125" style="305" customWidth="1"/>
    <col min="11525" max="11525" width="7.28515625" style="305" customWidth="1"/>
    <col min="11526" max="11526" width="8.5703125" style="305" customWidth="1"/>
    <col min="11527" max="11527" width="6.7109375" style="305" customWidth="1"/>
    <col min="11528" max="11528" width="8.5703125" style="305" customWidth="1"/>
    <col min="11529" max="11529" width="10" style="305" customWidth="1"/>
    <col min="11530" max="11530" width="9.140625" style="305"/>
    <col min="11531" max="11531" width="25.140625" style="305" customWidth="1"/>
    <col min="11532" max="11776" width="9.140625" style="305"/>
    <col min="11777" max="11777" width="4.5703125" style="305" customWidth="1"/>
    <col min="11778" max="11778" width="22.28515625" style="305" customWidth="1"/>
    <col min="11779" max="11779" width="7" style="305" customWidth="1"/>
    <col min="11780" max="11780" width="8.5703125" style="305" customWidth="1"/>
    <col min="11781" max="11781" width="7.28515625" style="305" customWidth="1"/>
    <col min="11782" max="11782" width="8.5703125" style="305" customWidth="1"/>
    <col min="11783" max="11783" width="6.7109375" style="305" customWidth="1"/>
    <col min="11784" max="11784" width="8.5703125" style="305" customWidth="1"/>
    <col min="11785" max="11785" width="10" style="305" customWidth="1"/>
    <col min="11786" max="11786" width="9.140625" style="305"/>
    <col min="11787" max="11787" width="25.140625" style="305" customWidth="1"/>
    <col min="11788" max="12032" width="9.140625" style="305"/>
    <col min="12033" max="12033" width="4.5703125" style="305" customWidth="1"/>
    <col min="12034" max="12034" width="22.28515625" style="305" customWidth="1"/>
    <col min="12035" max="12035" width="7" style="305" customWidth="1"/>
    <col min="12036" max="12036" width="8.5703125" style="305" customWidth="1"/>
    <col min="12037" max="12037" width="7.28515625" style="305" customWidth="1"/>
    <col min="12038" max="12038" width="8.5703125" style="305" customWidth="1"/>
    <col min="12039" max="12039" width="6.7109375" style="305" customWidth="1"/>
    <col min="12040" max="12040" width="8.5703125" style="305" customWidth="1"/>
    <col min="12041" max="12041" width="10" style="305" customWidth="1"/>
    <col min="12042" max="12042" width="9.140625" style="305"/>
    <col min="12043" max="12043" width="25.140625" style="305" customWidth="1"/>
    <col min="12044" max="12288" width="9.140625" style="305"/>
    <col min="12289" max="12289" width="4.5703125" style="305" customWidth="1"/>
    <col min="12290" max="12290" width="22.28515625" style="305" customWidth="1"/>
    <col min="12291" max="12291" width="7" style="305" customWidth="1"/>
    <col min="12292" max="12292" width="8.5703125" style="305" customWidth="1"/>
    <col min="12293" max="12293" width="7.28515625" style="305" customWidth="1"/>
    <col min="12294" max="12294" width="8.5703125" style="305" customWidth="1"/>
    <col min="12295" max="12295" width="6.7109375" style="305" customWidth="1"/>
    <col min="12296" max="12296" width="8.5703125" style="305" customWidth="1"/>
    <col min="12297" max="12297" width="10" style="305" customWidth="1"/>
    <col min="12298" max="12298" width="9.140625" style="305"/>
    <col min="12299" max="12299" width="25.140625" style="305" customWidth="1"/>
    <col min="12300" max="12544" width="9.140625" style="305"/>
    <col min="12545" max="12545" width="4.5703125" style="305" customWidth="1"/>
    <col min="12546" max="12546" width="22.28515625" style="305" customWidth="1"/>
    <col min="12547" max="12547" width="7" style="305" customWidth="1"/>
    <col min="12548" max="12548" width="8.5703125" style="305" customWidth="1"/>
    <col min="12549" max="12549" width="7.28515625" style="305" customWidth="1"/>
    <col min="12550" max="12550" width="8.5703125" style="305" customWidth="1"/>
    <col min="12551" max="12551" width="6.7109375" style="305" customWidth="1"/>
    <col min="12552" max="12552" width="8.5703125" style="305" customWidth="1"/>
    <col min="12553" max="12553" width="10" style="305" customWidth="1"/>
    <col min="12554" max="12554" width="9.140625" style="305"/>
    <col min="12555" max="12555" width="25.140625" style="305" customWidth="1"/>
    <col min="12556" max="12800" width="9.140625" style="305"/>
    <col min="12801" max="12801" width="4.5703125" style="305" customWidth="1"/>
    <col min="12802" max="12802" width="22.28515625" style="305" customWidth="1"/>
    <col min="12803" max="12803" width="7" style="305" customWidth="1"/>
    <col min="12804" max="12804" width="8.5703125" style="305" customWidth="1"/>
    <col min="12805" max="12805" width="7.28515625" style="305" customWidth="1"/>
    <col min="12806" max="12806" width="8.5703125" style="305" customWidth="1"/>
    <col min="12807" max="12807" width="6.7109375" style="305" customWidth="1"/>
    <col min="12808" max="12808" width="8.5703125" style="305" customWidth="1"/>
    <col min="12809" max="12809" width="10" style="305" customWidth="1"/>
    <col min="12810" max="12810" width="9.140625" style="305"/>
    <col min="12811" max="12811" width="25.140625" style="305" customWidth="1"/>
    <col min="12812" max="13056" width="9.140625" style="305"/>
    <col min="13057" max="13057" width="4.5703125" style="305" customWidth="1"/>
    <col min="13058" max="13058" width="22.28515625" style="305" customWidth="1"/>
    <col min="13059" max="13059" width="7" style="305" customWidth="1"/>
    <col min="13060" max="13060" width="8.5703125" style="305" customWidth="1"/>
    <col min="13061" max="13061" width="7.28515625" style="305" customWidth="1"/>
    <col min="13062" max="13062" width="8.5703125" style="305" customWidth="1"/>
    <col min="13063" max="13063" width="6.7109375" style="305" customWidth="1"/>
    <col min="13064" max="13064" width="8.5703125" style="305" customWidth="1"/>
    <col min="13065" max="13065" width="10" style="305" customWidth="1"/>
    <col min="13066" max="13066" width="9.140625" style="305"/>
    <col min="13067" max="13067" width="25.140625" style="305" customWidth="1"/>
    <col min="13068" max="13312" width="9.140625" style="305"/>
    <col min="13313" max="13313" width="4.5703125" style="305" customWidth="1"/>
    <col min="13314" max="13314" width="22.28515625" style="305" customWidth="1"/>
    <col min="13315" max="13315" width="7" style="305" customWidth="1"/>
    <col min="13316" max="13316" width="8.5703125" style="305" customWidth="1"/>
    <col min="13317" max="13317" width="7.28515625" style="305" customWidth="1"/>
    <col min="13318" max="13318" width="8.5703125" style="305" customWidth="1"/>
    <col min="13319" max="13319" width="6.7109375" style="305" customWidth="1"/>
    <col min="13320" max="13320" width="8.5703125" style="305" customWidth="1"/>
    <col min="13321" max="13321" width="10" style="305" customWidth="1"/>
    <col min="13322" max="13322" width="9.140625" style="305"/>
    <col min="13323" max="13323" width="25.140625" style="305" customWidth="1"/>
    <col min="13324" max="13568" width="9.140625" style="305"/>
    <col min="13569" max="13569" width="4.5703125" style="305" customWidth="1"/>
    <col min="13570" max="13570" width="22.28515625" style="305" customWidth="1"/>
    <col min="13571" max="13571" width="7" style="305" customWidth="1"/>
    <col min="13572" max="13572" width="8.5703125" style="305" customWidth="1"/>
    <col min="13573" max="13573" width="7.28515625" style="305" customWidth="1"/>
    <col min="13574" max="13574" width="8.5703125" style="305" customWidth="1"/>
    <col min="13575" max="13575" width="6.7109375" style="305" customWidth="1"/>
    <col min="13576" max="13576" width="8.5703125" style="305" customWidth="1"/>
    <col min="13577" max="13577" width="10" style="305" customWidth="1"/>
    <col min="13578" max="13578" width="9.140625" style="305"/>
    <col min="13579" max="13579" width="25.140625" style="305" customWidth="1"/>
    <col min="13580" max="13824" width="9.140625" style="305"/>
    <col min="13825" max="13825" width="4.5703125" style="305" customWidth="1"/>
    <col min="13826" max="13826" width="22.28515625" style="305" customWidth="1"/>
    <col min="13827" max="13827" width="7" style="305" customWidth="1"/>
    <col min="13828" max="13828" width="8.5703125" style="305" customWidth="1"/>
    <col min="13829" max="13829" width="7.28515625" style="305" customWidth="1"/>
    <col min="13830" max="13830" width="8.5703125" style="305" customWidth="1"/>
    <col min="13831" max="13831" width="6.7109375" style="305" customWidth="1"/>
    <col min="13832" max="13832" width="8.5703125" style="305" customWidth="1"/>
    <col min="13833" max="13833" width="10" style="305" customWidth="1"/>
    <col min="13834" max="13834" width="9.140625" style="305"/>
    <col min="13835" max="13835" width="25.140625" style="305" customWidth="1"/>
    <col min="13836" max="14080" width="9.140625" style="305"/>
    <col min="14081" max="14081" width="4.5703125" style="305" customWidth="1"/>
    <col min="14082" max="14082" width="22.28515625" style="305" customWidth="1"/>
    <col min="14083" max="14083" width="7" style="305" customWidth="1"/>
    <col min="14084" max="14084" width="8.5703125" style="305" customWidth="1"/>
    <col min="14085" max="14085" width="7.28515625" style="305" customWidth="1"/>
    <col min="14086" max="14086" width="8.5703125" style="305" customWidth="1"/>
    <col min="14087" max="14087" width="6.7109375" style="305" customWidth="1"/>
    <col min="14088" max="14088" width="8.5703125" style="305" customWidth="1"/>
    <col min="14089" max="14089" width="10" style="305" customWidth="1"/>
    <col min="14090" max="14090" width="9.140625" style="305"/>
    <col min="14091" max="14091" width="25.140625" style="305" customWidth="1"/>
    <col min="14092" max="14336" width="9.140625" style="305"/>
    <col min="14337" max="14337" width="4.5703125" style="305" customWidth="1"/>
    <col min="14338" max="14338" width="22.28515625" style="305" customWidth="1"/>
    <col min="14339" max="14339" width="7" style="305" customWidth="1"/>
    <col min="14340" max="14340" width="8.5703125" style="305" customWidth="1"/>
    <col min="14341" max="14341" width="7.28515625" style="305" customWidth="1"/>
    <col min="14342" max="14342" width="8.5703125" style="305" customWidth="1"/>
    <col min="14343" max="14343" width="6.7109375" style="305" customWidth="1"/>
    <col min="14344" max="14344" width="8.5703125" style="305" customWidth="1"/>
    <col min="14345" max="14345" width="10" style="305" customWidth="1"/>
    <col min="14346" max="14346" width="9.140625" style="305"/>
    <col min="14347" max="14347" width="25.140625" style="305" customWidth="1"/>
    <col min="14348" max="14592" width="9.140625" style="305"/>
    <col min="14593" max="14593" width="4.5703125" style="305" customWidth="1"/>
    <col min="14594" max="14594" width="22.28515625" style="305" customWidth="1"/>
    <col min="14595" max="14595" width="7" style="305" customWidth="1"/>
    <col min="14596" max="14596" width="8.5703125" style="305" customWidth="1"/>
    <col min="14597" max="14597" width="7.28515625" style="305" customWidth="1"/>
    <col min="14598" max="14598" width="8.5703125" style="305" customWidth="1"/>
    <col min="14599" max="14599" width="6.7109375" style="305" customWidth="1"/>
    <col min="14600" max="14600" width="8.5703125" style="305" customWidth="1"/>
    <col min="14601" max="14601" width="10" style="305" customWidth="1"/>
    <col min="14602" max="14602" width="9.140625" style="305"/>
    <col min="14603" max="14603" width="25.140625" style="305" customWidth="1"/>
    <col min="14604" max="14848" width="9.140625" style="305"/>
    <col min="14849" max="14849" width="4.5703125" style="305" customWidth="1"/>
    <col min="14850" max="14850" width="22.28515625" style="305" customWidth="1"/>
    <col min="14851" max="14851" width="7" style="305" customWidth="1"/>
    <col min="14852" max="14852" width="8.5703125" style="305" customWidth="1"/>
    <col min="14853" max="14853" width="7.28515625" style="305" customWidth="1"/>
    <col min="14854" max="14854" width="8.5703125" style="305" customWidth="1"/>
    <col min="14855" max="14855" width="6.7109375" style="305" customWidth="1"/>
    <col min="14856" max="14856" width="8.5703125" style="305" customWidth="1"/>
    <col min="14857" max="14857" width="10" style="305" customWidth="1"/>
    <col min="14858" max="14858" width="9.140625" style="305"/>
    <col min="14859" max="14859" width="25.140625" style="305" customWidth="1"/>
    <col min="14860" max="15104" width="9.140625" style="305"/>
    <col min="15105" max="15105" width="4.5703125" style="305" customWidth="1"/>
    <col min="15106" max="15106" width="22.28515625" style="305" customWidth="1"/>
    <col min="15107" max="15107" width="7" style="305" customWidth="1"/>
    <col min="15108" max="15108" width="8.5703125" style="305" customWidth="1"/>
    <col min="15109" max="15109" width="7.28515625" style="305" customWidth="1"/>
    <col min="15110" max="15110" width="8.5703125" style="305" customWidth="1"/>
    <col min="15111" max="15111" width="6.7109375" style="305" customWidth="1"/>
    <col min="15112" max="15112" width="8.5703125" style="305" customWidth="1"/>
    <col min="15113" max="15113" width="10" style="305" customWidth="1"/>
    <col min="15114" max="15114" width="9.140625" style="305"/>
    <col min="15115" max="15115" width="25.140625" style="305" customWidth="1"/>
    <col min="15116" max="15360" width="9.140625" style="305"/>
    <col min="15361" max="15361" width="4.5703125" style="305" customWidth="1"/>
    <col min="15362" max="15362" width="22.28515625" style="305" customWidth="1"/>
    <col min="15363" max="15363" width="7" style="305" customWidth="1"/>
    <col min="15364" max="15364" width="8.5703125" style="305" customWidth="1"/>
    <col min="15365" max="15365" width="7.28515625" style="305" customWidth="1"/>
    <col min="15366" max="15366" width="8.5703125" style="305" customWidth="1"/>
    <col min="15367" max="15367" width="6.7109375" style="305" customWidth="1"/>
    <col min="15368" max="15368" width="8.5703125" style="305" customWidth="1"/>
    <col min="15369" max="15369" width="10" style="305" customWidth="1"/>
    <col min="15370" max="15370" width="9.140625" style="305"/>
    <col min="15371" max="15371" width="25.140625" style="305" customWidth="1"/>
    <col min="15372" max="15616" width="9.140625" style="305"/>
    <col min="15617" max="15617" width="4.5703125" style="305" customWidth="1"/>
    <col min="15618" max="15618" width="22.28515625" style="305" customWidth="1"/>
    <col min="15619" max="15619" width="7" style="305" customWidth="1"/>
    <col min="15620" max="15620" width="8.5703125" style="305" customWidth="1"/>
    <col min="15621" max="15621" width="7.28515625" style="305" customWidth="1"/>
    <col min="15622" max="15622" width="8.5703125" style="305" customWidth="1"/>
    <col min="15623" max="15623" width="6.7109375" style="305" customWidth="1"/>
    <col min="15624" max="15624" width="8.5703125" style="305" customWidth="1"/>
    <col min="15625" max="15625" width="10" style="305" customWidth="1"/>
    <col min="15626" max="15626" width="9.140625" style="305"/>
    <col min="15627" max="15627" width="25.140625" style="305" customWidth="1"/>
    <col min="15628" max="15872" width="9.140625" style="305"/>
    <col min="15873" max="15873" width="4.5703125" style="305" customWidth="1"/>
    <col min="15874" max="15874" width="22.28515625" style="305" customWidth="1"/>
    <col min="15875" max="15875" width="7" style="305" customWidth="1"/>
    <col min="15876" max="15876" width="8.5703125" style="305" customWidth="1"/>
    <col min="15877" max="15877" width="7.28515625" style="305" customWidth="1"/>
    <col min="15878" max="15878" width="8.5703125" style="305" customWidth="1"/>
    <col min="15879" max="15879" width="6.7109375" style="305" customWidth="1"/>
    <col min="15880" max="15880" width="8.5703125" style="305" customWidth="1"/>
    <col min="15881" max="15881" width="10" style="305" customWidth="1"/>
    <col min="15882" max="15882" width="9.140625" style="305"/>
    <col min="15883" max="15883" width="25.140625" style="305" customWidth="1"/>
    <col min="15884" max="16128" width="9.140625" style="305"/>
    <col min="16129" max="16129" width="4.5703125" style="305" customWidth="1"/>
    <col min="16130" max="16130" width="22.28515625" style="305" customWidth="1"/>
    <col min="16131" max="16131" width="7" style="305" customWidth="1"/>
    <col min="16132" max="16132" width="8.5703125" style="305" customWidth="1"/>
    <col min="16133" max="16133" width="7.28515625" style="305" customWidth="1"/>
    <col min="16134" max="16134" width="8.5703125" style="305" customWidth="1"/>
    <col min="16135" max="16135" width="6.7109375" style="305" customWidth="1"/>
    <col min="16136" max="16136" width="8.5703125" style="305" customWidth="1"/>
    <col min="16137" max="16137" width="10" style="305" customWidth="1"/>
    <col min="16138" max="16138" width="9.140625" style="305"/>
    <col min="16139" max="16139" width="25.140625" style="305" customWidth="1"/>
    <col min="16140" max="16384" width="9.140625" style="305"/>
  </cols>
  <sheetData>
    <row r="1" spans="1:13">
      <c r="A1" s="551" t="s">
        <v>411</v>
      </c>
      <c r="B1" s="551"/>
      <c r="C1" s="551"/>
      <c r="D1" s="551"/>
      <c r="E1" s="551"/>
      <c r="F1" s="551"/>
      <c r="G1" s="551"/>
      <c r="H1" s="551"/>
      <c r="I1" s="551"/>
      <c r="J1" s="304"/>
    </row>
    <row r="2" spans="1:13">
      <c r="A2" s="306"/>
      <c r="B2" s="307" t="s">
        <v>180</v>
      </c>
      <c r="C2" s="306"/>
      <c r="D2" s="306"/>
      <c r="E2" s="306"/>
      <c r="F2" s="306"/>
      <c r="G2" s="306"/>
      <c r="H2" s="306"/>
      <c r="I2" s="308"/>
      <c r="J2" s="304"/>
    </row>
    <row r="3" spans="1:13" ht="14.25" customHeight="1">
      <c r="A3" s="552"/>
      <c r="B3" s="552"/>
      <c r="C3" s="554" t="s">
        <v>412</v>
      </c>
      <c r="D3" s="555"/>
      <c r="E3" s="554" t="s">
        <v>413</v>
      </c>
      <c r="F3" s="555"/>
      <c r="G3" s="554" t="s">
        <v>199</v>
      </c>
      <c r="H3" s="555"/>
      <c r="I3" s="544" t="s">
        <v>414</v>
      </c>
      <c r="J3" s="544" t="s">
        <v>415</v>
      </c>
    </row>
    <row r="4" spans="1:13" ht="25.5">
      <c r="A4" s="553"/>
      <c r="B4" s="553"/>
      <c r="C4" s="309" t="s">
        <v>416</v>
      </c>
      <c r="D4" s="309" t="s">
        <v>417</v>
      </c>
      <c r="E4" s="309" t="s">
        <v>416</v>
      </c>
      <c r="F4" s="309" t="s">
        <v>417</v>
      </c>
      <c r="G4" s="309" t="s">
        <v>416</v>
      </c>
      <c r="H4" s="309" t="s">
        <v>417</v>
      </c>
      <c r="I4" s="545"/>
      <c r="J4" s="545"/>
    </row>
    <row r="5" spans="1:13">
      <c r="A5" s="546" t="s">
        <v>418</v>
      </c>
      <c r="B5" s="547"/>
      <c r="C5" s="310">
        <f t="shared" ref="C5:H5" si="0">SUM(C6:C23)</f>
        <v>246</v>
      </c>
      <c r="D5" s="311">
        <f t="shared" si="0"/>
        <v>100</v>
      </c>
      <c r="E5" s="312">
        <f t="shared" si="0"/>
        <v>254</v>
      </c>
      <c r="F5" s="311">
        <f t="shared" si="0"/>
        <v>100</v>
      </c>
      <c r="G5" s="310">
        <f t="shared" si="0"/>
        <v>404</v>
      </c>
      <c r="H5" s="311">
        <f t="shared" si="0"/>
        <v>100</v>
      </c>
      <c r="I5" s="313">
        <f>SUM(G5/E5*100)</f>
        <v>159.05511811023624</v>
      </c>
      <c r="J5" s="314">
        <f>SUM(G5/C5*100)</f>
        <v>164.22764227642276</v>
      </c>
    </row>
    <row r="6" spans="1:13">
      <c r="A6" s="548" t="s">
        <v>419</v>
      </c>
      <c r="B6" s="315" t="s">
        <v>420</v>
      </c>
      <c r="C6" s="316">
        <v>21</v>
      </c>
      <c r="D6" s="311">
        <f>C6/C5*100</f>
        <v>8.536585365853659</v>
      </c>
      <c r="E6" s="316">
        <v>5</v>
      </c>
      <c r="F6" s="311">
        <f>E6/E5*100</f>
        <v>1.9685039370078741</v>
      </c>
      <c r="G6" s="310">
        <v>2</v>
      </c>
      <c r="H6" s="311">
        <f>G6/G5*100</f>
        <v>0.49504950495049505</v>
      </c>
      <c r="I6" s="317">
        <f>SUM(G6/E6*100)</f>
        <v>40</v>
      </c>
      <c r="J6" s="311">
        <f>SUM(G6/C6*100)</f>
        <v>9.5238095238095237</v>
      </c>
      <c r="K6" s="318"/>
      <c r="L6" s="319"/>
      <c r="M6" s="319"/>
    </row>
    <row r="7" spans="1:13">
      <c r="A7" s="549"/>
      <c r="B7" s="320" t="s">
        <v>421</v>
      </c>
      <c r="C7" s="319">
        <v>22</v>
      </c>
      <c r="D7" s="317">
        <f>C7/C5*100</f>
        <v>8.9430894308943092</v>
      </c>
      <c r="E7" s="319">
        <v>22</v>
      </c>
      <c r="F7" s="317">
        <f>E7/E5*100</f>
        <v>8.6614173228346463</v>
      </c>
      <c r="G7" s="321">
        <v>14</v>
      </c>
      <c r="H7" s="317">
        <f>G7/G5*100</f>
        <v>3.4653465346534658</v>
      </c>
      <c r="I7" s="317">
        <f>SUM(G7/E7*100)</f>
        <v>63.636363636363633</v>
      </c>
      <c r="J7" s="317">
        <f>SUM(G7/C7*100)</f>
        <v>63.636363636363633</v>
      </c>
      <c r="K7" s="318"/>
      <c r="L7" s="319"/>
      <c r="M7" s="319"/>
    </row>
    <row r="8" spans="1:13">
      <c r="A8" s="549"/>
      <c r="B8" s="320" t="s">
        <v>422</v>
      </c>
      <c r="C8" s="319">
        <v>0</v>
      </c>
      <c r="D8" s="317">
        <f>C8/C5*100</f>
        <v>0</v>
      </c>
      <c r="E8" s="319">
        <v>3</v>
      </c>
      <c r="F8" s="317">
        <f>E8/E5*100</f>
        <v>1.1811023622047243</v>
      </c>
      <c r="G8" s="321">
        <v>18</v>
      </c>
      <c r="H8" s="317">
        <f>G8/G5*100</f>
        <v>4.455445544554455</v>
      </c>
      <c r="I8" s="317">
        <v>0</v>
      </c>
      <c r="J8" s="317">
        <v>0</v>
      </c>
      <c r="K8" s="318"/>
      <c r="L8" s="319"/>
      <c r="M8" s="319"/>
    </row>
    <row r="9" spans="1:13">
      <c r="A9" s="549"/>
      <c r="B9" s="320" t="s">
        <v>423</v>
      </c>
      <c r="C9" s="319">
        <v>32</v>
      </c>
      <c r="D9" s="317">
        <f>C9/C5*100</f>
        <v>13.008130081300814</v>
      </c>
      <c r="E9" s="319">
        <v>22</v>
      </c>
      <c r="F9" s="317">
        <f>E9/E5*100</f>
        <v>8.6614173228346463</v>
      </c>
      <c r="G9" s="321">
        <v>0</v>
      </c>
      <c r="H9" s="317">
        <f>G9/G5*100</f>
        <v>0</v>
      </c>
      <c r="I9" s="317">
        <f t="shared" ref="I9:I21" si="1">SUM(G9/E9*100)</f>
        <v>0</v>
      </c>
      <c r="J9" s="317">
        <f t="shared" ref="J9:J23" si="2">SUM(G9/C9*100)</f>
        <v>0</v>
      </c>
      <c r="K9" s="318"/>
      <c r="L9" s="319"/>
      <c r="M9" s="319"/>
    </row>
    <row r="10" spans="1:13">
      <c r="A10" s="549"/>
      <c r="B10" s="320" t="s">
        <v>424</v>
      </c>
      <c r="C10" s="319">
        <v>56</v>
      </c>
      <c r="D10" s="317">
        <f>C10/C5*100</f>
        <v>22.76422764227642</v>
      </c>
      <c r="E10" s="319">
        <v>59</v>
      </c>
      <c r="F10" s="317">
        <f>E10/E5*100</f>
        <v>23.228346456692915</v>
      </c>
      <c r="G10" s="321">
        <v>18</v>
      </c>
      <c r="H10" s="317">
        <f>G10/G5*100</f>
        <v>4.455445544554455</v>
      </c>
      <c r="I10" s="317">
        <f t="shared" si="1"/>
        <v>30.508474576271187</v>
      </c>
      <c r="J10" s="317">
        <f t="shared" si="2"/>
        <v>32.142857142857146</v>
      </c>
      <c r="K10" s="318"/>
      <c r="L10" s="319"/>
      <c r="M10" s="319"/>
    </row>
    <row r="11" spans="1:13">
      <c r="A11" s="549"/>
      <c r="B11" s="320" t="s">
        <v>425</v>
      </c>
      <c r="C11" s="319">
        <v>1</v>
      </c>
      <c r="D11" s="317">
        <f>C11/C5*100</f>
        <v>0.40650406504065045</v>
      </c>
      <c r="E11" s="319">
        <v>0</v>
      </c>
      <c r="F11" s="317">
        <f>E11/E5*100</f>
        <v>0</v>
      </c>
      <c r="G11" s="321">
        <v>0</v>
      </c>
      <c r="H11" s="317">
        <f>G11/G5*100</f>
        <v>0</v>
      </c>
      <c r="I11" s="317">
        <v>0</v>
      </c>
      <c r="J11" s="317">
        <f t="shared" si="2"/>
        <v>0</v>
      </c>
      <c r="K11" s="318"/>
      <c r="L11" s="319"/>
      <c r="M11" s="319"/>
    </row>
    <row r="12" spans="1:13">
      <c r="A12" s="549"/>
      <c r="B12" s="320" t="s">
        <v>426</v>
      </c>
      <c r="C12" s="319">
        <v>1</v>
      </c>
      <c r="D12" s="317">
        <f>C12/C5*100</f>
        <v>0.40650406504065045</v>
      </c>
      <c r="E12" s="319">
        <v>0</v>
      </c>
      <c r="F12" s="317">
        <f>E12/E5*100</f>
        <v>0</v>
      </c>
      <c r="G12" s="321">
        <v>1</v>
      </c>
      <c r="H12" s="317">
        <f>G12/G5*100</f>
        <v>0.24752475247524752</v>
      </c>
      <c r="I12" s="317">
        <v>0</v>
      </c>
      <c r="J12" s="317">
        <f t="shared" si="2"/>
        <v>100</v>
      </c>
      <c r="K12" s="318"/>
      <c r="L12" s="319"/>
      <c r="M12" s="319"/>
    </row>
    <row r="13" spans="1:13">
      <c r="A13" s="549"/>
      <c r="B13" s="320" t="s">
        <v>427</v>
      </c>
      <c r="C13" s="319">
        <v>1</v>
      </c>
      <c r="D13" s="317">
        <f>C13/C5*100</f>
        <v>0.40650406504065045</v>
      </c>
      <c r="E13" s="319">
        <v>0</v>
      </c>
      <c r="F13" s="317">
        <f>E13/E5*100</f>
        <v>0</v>
      </c>
      <c r="G13" s="321">
        <v>0</v>
      </c>
      <c r="H13" s="317">
        <f>G13/G5*100</f>
        <v>0</v>
      </c>
      <c r="I13" s="317">
        <v>0</v>
      </c>
      <c r="J13" s="317">
        <f t="shared" si="2"/>
        <v>0</v>
      </c>
      <c r="K13" s="318"/>
      <c r="L13" s="319"/>
      <c r="M13" s="319"/>
    </row>
    <row r="14" spans="1:13">
      <c r="A14" s="549"/>
      <c r="B14" s="320" t="s">
        <v>428</v>
      </c>
      <c r="C14" s="319">
        <v>0</v>
      </c>
      <c r="D14" s="317">
        <f>C14/C5*100</f>
        <v>0</v>
      </c>
      <c r="E14" s="319">
        <v>3</v>
      </c>
      <c r="F14" s="317">
        <f>E14/E5*100</f>
        <v>1.1811023622047243</v>
      </c>
      <c r="G14" s="321">
        <v>1</v>
      </c>
      <c r="H14" s="317">
        <f>G14/G5*100</f>
        <v>0.24752475247524752</v>
      </c>
      <c r="I14" s="317">
        <f t="shared" si="1"/>
        <v>33.333333333333329</v>
      </c>
      <c r="J14" s="317">
        <v>0</v>
      </c>
      <c r="K14" s="318"/>
      <c r="L14" s="319"/>
      <c r="M14" s="319"/>
    </row>
    <row r="15" spans="1:13">
      <c r="A15" s="549"/>
      <c r="B15" s="320" t="s">
        <v>429</v>
      </c>
      <c r="C15" s="319">
        <v>12</v>
      </c>
      <c r="D15" s="317">
        <f>C15/C5*100</f>
        <v>4.8780487804878048</v>
      </c>
      <c r="E15" s="319">
        <v>23</v>
      </c>
      <c r="F15" s="317">
        <f>E15/E5*100</f>
        <v>9.0551181102362204</v>
      </c>
      <c r="G15" s="321">
        <v>11</v>
      </c>
      <c r="H15" s="317">
        <f>G15/G5*100</f>
        <v>2.722772277227723</v>
      </c>
      <c r="I15" s="317">
        <f t="shared" si="1"/>
        <v>47.826086956521742</v>
      </c>
      <c r="J15" s="317">
        <f t="shared" si="2"/>
        <v>91.666666666666657</v>
      </c>
      <c r="K15" s="318"/>
      <c r="L15" s="319"/>
      <c r="M15" s="319"/>
    </row>
    <row r="16" spans="1:13">
      <c r="A16" s="549"/>
      <c r="B16" s="320" t="s">
        <v>430</v>
      </c>
      <c r="C16" s="319">
        <v>33</v>
      </c>
      <c r="D16" s="317">
        <f>C16/C5*100</f>
        <v>13.414634146341465</v>
      </c>
      <c r="E16" s="319">
        <v>41</v>
      </c>
      <c r="F16" s="317">
        <f>E16/E5*100</f>
        <v>16.141732283464567</v>
      </c>
      <c r="G16" s="321">
        <v>41</v>
      </c>
      <c r="H16" s="317">
        <f>G16/G5*100</f>
        <v>10.14851485148515</v>
      </c>
      <c r="I16" s="317">
        <f t="shared" si="1"/>
        <v>100</v>
      </c>
      <c r="J16" s="317">
        <f t="shared" si="2"/>
        <v>124.24242424242425</v>
      </c>
      <c r="K16" s="318"/>
      <c r="L16" s="319"/>
      <c r="M16" s="319"/>
    </row>
    <row r="17" spans="1:13">
      <c r="A17" s="549"/>
      <c r="B17" s="322" t="s">
        <v>431</v>
      </c>
      <c r="C17" s="319">
        <v>62</v>
      </c>
      <c r="D17" s="317">
        <f>C17/C5*100</f>
        <v>25.203252032520325</v>
      </c>
      <c r="E17" s="319">
        <v>62</v>
      </c>
      <c r="F17" s="317">
        <f>E17/E5*100</f>
        <v>24.409448818897637</v>
      </c>
      <c r="G17" s="321">
        <v>66</v>
      </c>
      <c r="H17" s="317">
        <f>G17/G5*100</f>
        <v>16.336633663366339</v>
      </c>
      <c r="I17" s="317">
        <f t="shared" si="1"/>
        <v>106.45161290322579</v>
      </c>
      <c r="J17" s="317">
        <f t="shared" si="2"/>
        <v>106.45161290322579</v>
      </c>
      <c r="K17" s="323"/>
      <c r="L17" s="319"/>
      <c r="M17" s="319"/>
    </row>
    <row r="18" spans="1:13">
      <c r="A18" s="549"/>
      <c r="B18" s="320" t="s">
        <v>432</v>
      </c>
      <c r="C18" s="319">
        <v>3</v>
      </c>
      <c r="D18" s="317">
        <f>C18/C5*100</f>
        <v>1.2195121951219512</v>
      </c>
      <c r="E18" s="319">
        <v>1</v>
      </c>
      <c r="F18" s="317">
        <f>E18/E5*100</f>
        <v>0.39370078740157477</v>
      </c>
      <c r="G18" s="321">
        <v>1</v>
      </c>
      <c r="H18" s="317">
        <f>G18/G5*100</f>
        <v>0.24752475247524752</v>
      </c>
      <c r="I18" s="317">
        <f t="shared" si="1"/>
        <v>100</v>
      </c>
      <c r="J18" s="317">
        <f t="shared" si="2"/>
        <v>33.333333333333329</v>
      </c>
      <c r="K18" s="318"/>
      <c r="L18" s="319"/>
      <c r="M18" s="319"/>
    </row>
    <row r="19" spans="1:13">
      <c r="A19" s="549"/>
      <c r="B19" s="320" t="s">
        <v>433</v>
      </c>
      <c r="C19" s="319">
        <v>0</v>
      </c>
      <c r="D19" s="317">
        <f>C19/C5*100</f>
        <v>0</v>
      </c>
      <c r="E19" s="319">
        <v>3</v>
      </c>
      <c r="F19" s="317">
        <f>E19/E5*100</f>
        <v>1.1811023622047243</v>
      </c>
      <c r="G19" s="321">
        <v>0</v>
      </c>
      <c r="H19" s="317">
        <f>G19/G5*100</f>
        <v>0</v>
      </c>
      <c r="I19" s="317">
        <v>0</v>
      </c>
      <c r="J19" s="317">
        <v>0</v>
      </c>
      <c r="K19" s="318"/>
      <c r="L19" s="319"/>
      <c r="M19" s="319"/>
    </row>
    <row r="20" spans="1:13">
      <c r="A20" s="549"/>
      <c r="B20" s="320" t="s">
        <v>434</v>
      </c>
      <c r="C20" s="319">
        <v>0</v>
      </c>
      <c r="D20" s="317">
        <f>C20/C5*100</f>
        <v>0</v>
      </c>
      <c r="E20" s="319">
        <v>2</v>
      </c>
      <c r="F20" s="317">
        <f>E20/E5*100</f>
        <v>0.78740157480314954</v>
      </c>
      <c r="G20" s="321">
        <v>2</v>
      </c>
      <c r="H20" s="317">
        <f>G20/G5*100</f>
        <v>0.49504950495049505</v>
      </c>
      <c r="I20" s="317">
        <f t="shared" si="1"/>
        <v>100</v>
      </c>
      <c r="J20" s="317">
        <v>0</v>
      </c>
      <c r="K20" s="318"/>
      <c r="L20" s="319"/>
      <c r="M20" s="319"/>
    </row>
    <row r="21" spans="1:13" ht="25.5">
      <c r="A21" s="549"/>
      <c r="B21" s="320" t="s">
        <v>435</v>
      </c>
      <c r="C21" s="319">
        <v>0</v>
      </c>
      <c r="D21" s="317">
        <f>C21/C5*100</f>
        <v>0</v>
      </c>
      <c r="E21" s="319">
        <v>8</v>
      </c>
      <c r="F21" s="317">
        <f>E21/E5*100</f>
        <v>3.1496062992125982</v>
      </c>
      <c r="G21" s="321">
        <v>0</v>
      </c>
      <c r="H21" s="317">
        <f>G21/G5*100</f>
        <v>0</v>
      </c>
      <c r="I21" s="317">
        <f t="shared" si="1"/>
        <v>0</v>
      </c>
      <c r="J21" s="317">
        <v>0</v>
      </c>
      <c r="K21" s="318"/>
      <c r="L21" s="319"/>
      <c r="M21" s="319"/>
    </row>
    <row r="22" spans="1:13">
      <c r="A22" s="549"/>
      <c r="B22" s="320" t="s">
        <v>436</v>
      </c>
      <c r="C22" s="319">
        <v>0</v>
      </c>
      <c r="D22" s="317">
        <f>C22/C5*100</f>
        <v>0</v>
      </c>
      <c r="E22" s="324">
        <v>0</v>
      </c>
      <c r="F22" s="317">
        <f>E22/E5*100</f>
        <v>0</v>
      </c>
      <c r="G22" s="321">
        <v>229</v>
      </c>
      <c r="H22" s="317">
        <f>G22/G5*100</f>
        <v>56.683168316831676</v>
      </c>
      <c r="I22" s="317">
        <v>0</v>
      </c>
      <c r="J22" s="317">
        <v>0</v>
      </c>
      <c r="K22" s="318"/>
      <c r="L22" s="319"/>
      <c r="M22" s="319"/>
    </row>
    <row r="23" spans="1:13">
      <c r="A23" s="550"/>
      <c r="B23" s="325" t="s">
        <v>437</v>
      </c>
      <c r="C23" s="326">
        <v>2</v>
      </c>
      <c r="D23" s="153">
        <f>C23/C5*100</f>
        <v>0.81300813008130091</v>
      </c>
      <c r="E23" s="327">
        <v>0</v>
      </c>
      <c r="F23" s="153">
        <f>E23/E5*100</f>
        <v>0</v>
      </c>
      <c r="G23" s="328">
        <v>0</v>
      </c>
      <c r="H23" s="153">
        <f>G23/G5*100</f>
        <v>0</v>
      </c>
      <c r="I23" s="153">
        <v>0</v>
      </c>
      <c r="J23" s="153">
        <f t="shared" si="2"/>
        <v>0</v>
      </c>
      <c r="K23" s="318"/>
      <c r="L23" s="319"/>
      <c r="M23" s="319"/>
    </row>
    <row r="24" spans="1:13">
      <c r="K24" s="331"/>
      <c r="L24" s="331"/>
      <c r="M24" s="331"/>
    </row>
    <row r="25" spans="1:13">
      <c r="K25" s="332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J26" sqref="J26"/>
    </sheetView>
  </sheetViews>
  <sheetFormatPr defaultRowHeight="12.75"/>
  <cols>
    <col min="1" max="6" width="9.140625" style="40"/>
    <col min="7" max="7" width="29.85546875" style="40" customWidth="1"/>
    <col min="8" max="8" width="2.7109375" style="40" customWidth="1"/>
    <col min="9" max="9" width="18.7109375" style="348" customWidth="1"/>
    <col min="10" max="10" width="9" style="40" customWidth="1"/>
    <col min="11" max="11" width="9.140625" style="40" customWidth="1"/>
    <col min="12" max="12" width="9.140625" style="349" customWidth="1"/>
    <col min="13" max="13" width="9.42578125" style="40" customWidth="1"/>
    <col min="14" max="14" width="9.140625" style="40"/>
    <col min="15" max="15" width="13.28515625" style="40" customWidth="1"/>
    <col min="16" max="262" width="9.140625" style="40"/>
    <col min="263" max="263" width="29.85546875" style="40" customWidth="1"/>
    <col min="264" max="264" width="2.7109375" style="40" customWidth="1"/>
    <col min="265" max="265" width="18.7109375" style="40" customWidth="1"/>
    <col min="266" max="266" width="9" style="40" customWidth="1"/>
    <col min="267" max="268" width="9.140625" style="40" customWidth="1"/>
    <col min="269" max="269" width="9.42578125" style="40" customWidth="1"/>
    <col min="270" max="270" width="9.140625" style="40"/>
    <col min="271" max="271" width="13.28515625" style="40" customWidth="1"/>
    <col min="272" max="518" width="9.140625" style="40"/>
    <col min="519" max="519" width="29.85546875" style="40" customWidth="1"/>
    <col min="520" max="520" width="2.7109375" style="40" customWidth="1"/>
    <col min="521" max="521" width="18.7109375" style="40" customWidth="1"/>
    <col min="522" max="522" width="9" style="40" customWidth="1"/>
    <col min="523" max="524" width="9.140625" style="40" customWidth="1"/>
    <col min="525" max="525" width="9.42578125" style="40" customWidth="1"/>
    <col min="526" max="526" width="9.140625" style="40"/>
    <col min="527" max="527" width="13.28515625" style="40" customWidth="1"/>
    <col min="528" max="774" width="9.140625" style="40"/>
    <col min="775" max="775" width="29.85546875" style="40" customWidth="1"/>
    <col min="776" max="776" width="2.7109375" style="40" customWidth="1"/>
    <col min="777" max="777" width="18.7109375" style="40" customWidth="1"/>
    <col min="778" max="778" width="9" style="40" customWidth="1"/>
    <col min="779" max="780" width="9.140625" style="40" customWidth="1"/>
    <col min="781" max="781" width="9.42578125" style="40" customWidth="1"/>
    <col min="782" max="782" width="9.140625" style="40"/>
    <col min="783" max="783" width="13.28515625" style="40" customWidth="1"/>
    <col min="784" max="1030" width="9.140625" style="40"/>
    <col min="1031" max="1031" width="29.85546875" style="40" customWidth="1"/>
    <col min="1032" max="1032" width="2.7109375" style="40" customWidth="1"/>
    <col min="1033" max="1033" width="18.7109375" style="40" customWidth="1"/>
    <col min="1034" max="1034" width="9" style="40" customWidth="1"/>
    <col min="1035" max="1036" width="9.140625" style="40" customWidth="1"/>
    <col min="1037" max="1037" width="9.42578125" style="40" customWidth="1"/>
    <col min="1038" max="1038" width="9.140625" style="40"/>
    <col min="1039" max="1039" width="13.28515625" style="40" customWidth="1"/>
    <col min="1040" max="1286" width="9.140625" style="40"/>
    <col min="1287" max="1287" width="29.85546875" style="40" customWidth="1"/>
    <col min="1288" max="1288" width="2.7109375" style="40" customWidth="1"/>
    <col min="1289" max="1289" width="18.7109375" style="40" customWidth="1"/>
    <col min="1290" max="1290" width="9" style="40" customWidth="1"/>
    <col min="1291" max="1292" width="9.140625" style="40" customWidth="1"/>
    <col min="1293" max="1293" width="9.42578125" style="40" customWidth="1"/>
    <col min="1294" max="1294" width="9.140625" style="40"/>
    <col min="1295" max="1295" width="13.28515625" style="40" customWidth="1"/>
    <col min="1296" max="1542" width="9.140625" style="40"/>
    <col min="1543" max="1543" width="29.85546875" style="40" customWidth="1"/>
    <col min="1544" max="1544" width="2.7109375" style="40" customWidth="1"/>
    <col min="1545" max="1545" width="18.7109375" style="40" customWidth="1"/>
    <col min="1546" max="1546" width="9" style="40" customWidth="1"/>
    <col min="1547" max="1548" width="9.140625" style="40" customWidth="1"/>
    <col min="1549" max="1549" width="9.42578125" style="40" customWidth="1"/>
    <col min="1550" max="1550" width="9.140625" style="40"/>
    <col min="1551" max="1551" width="13.28515625" style="40" customWidth="1"/>
    <col min="1552" max="1798" width="9.140625" style="40"/>
    <col min="1799" max="1799" width="29.85546875" style="40" customWidth="1"/>
    <col min="1800" max="1800" width="2.7109375" style="40" customWidth="1"/>
    <col min="1801" max="1801" width="18.7109375" style="40" customWidth="1"/>
    <col min="1802" max="1802" width="9" style="40" customWidth="1"/>
    <col min="1803" max="1804" width="9.140625" style="40" customWidth="1"/>
    <col min="1805" max="1805" width="9.42578125" style="40" customWidth="1"/>
    <col min="1806" max="1806" width="9.140625" style="40"/>
    <col min="1807" max="1807" width="13.28515625" style="40" customWidth="1"/>
    <col min="1808" max="2054" width="9.140625" style="40"/>
    <col min="2055" max="2055" width="29.85546875" style="40" customWidth="1"/>
    <col min="2056" max="2056" width="2.7109375" style="40" customWidth="1"/>
    <col min="2057" max="2057" width="18.7109375" style="40" customWidth="1"/>
    <col min="2058" max="2058" width="9" style="40" customWidth="1"/>
    <col min="2059" max="2060" width="9.140625" style="40" customWidth="1"/>
    <col min="2061" max="2061" width="9.42578125" style="40" customWidth="1"/>
    <col min="2062" max="2062" width="9.140625" style="40"/>
    <col min="2063" max="2063" width="13.28515625" style="40" customWidth="1"/>
    <col min="2064" max="2310" width="9.140625" style="40"/>
    <col min="2311" max="2311" width="29.85546875" style="40" customWidth="1"/>
    <col min="2312" max="2312" width="2.7109375" style="40" customWidth="1"/>
    <col min="2313" max="2313" width="18.7109375" style="40" customWidth="1"/>
    <col min="2314" max="2314" width="9" style="40" customWidth="1"/>
    <col min="2315" max="2316" width="9.140625" style="40" customWidth="1"/>
    <col min="2317" max="2317" width="9.42578125" style="40" customWidth="1"/>
    <col min="2318" max="2318" width="9.140625" style="40"/>
    <col min="2319" max="2319" width="13.28515625" style="40" customWidth="1"/>
    <col min="2320" max="2566" width="9.140625" style="40"/>
    <col min="2567" max="2567" width="29.85546875" style="40" customWidth="1"/>
    <col min="2568" max="2568" width="2.7109375" style="40" customWidth="1"/>
    <col min="2569" max="2569" width="18.7109375" style="40" customWidth="1"/>
    <col min="2570" max="2570" width="9" style="40" customWidth="1"/>
    <col min="2571" max="2572" width="9.140625" style="40" customWidth="1"/>
    <col min="2573" max="2573" width="9.42578125" style="40" customWidth="1"/>
    <col min="2574" max="2574" width="9.140625" style="40"/>
    <col min="2575" max="2575" width="13.28515625" style="40" customWidth="1"/>
    <col min="2576" max="2822" width="9.140625" style="40"/>
    <col min="2823" max="2823" width="29.85546875" style="40" customWidth="1"/>
    <col min="2824" max="2824" width="2.7109375" style="40" customWidth="1"/>
    <col min="2825" max="2825" width="18.7109375" style="40" customWidth="1"/>
    <col min="2826" max="2826" width="9" style="40" customWidth="1"/>
    <col min="2827" max="2828" width="9.140625" style="40" customWidth="1"/>
    <col min="2829" max="2829" width="9.42578125" style="40" customWidth="1"/>
    <col min="2830" max="2830" width="9.140625" style="40"/>
    <col min="2831" max="2831" width="13.28515625" style="40" customWidth="1"/>
    <col min="2832" max="3078" width="9.140625" style="40"/>
    <col min="3079" max="3079" width="29.85546875" style="40" customWidth="1"/>
    <col min="3080" max="3080" width="2.7109375" style="40" customWidth="1"/>
    <col min="3081" max="3081" width="18.7109375" style="40" customWidth="1"/>
    <col min="3082" max="3082" width="9" style="40" customWidth="1"/>
    <col min="3083" max="3084" width="9.140625" style="40" customWidth="1"/>
    <col min="3085" max="3085" width="9.42578125" style="40" customWidth="1"/>
    <col min="3086" max="3086" width="9.140625" style="40"/>
    <col min="3087" max="3087" width="13.28515625" style="40" customWidth="1"/>
    <col min="3088" max="3334" width="9.140625" style="40"/>
    <col min="3335" max="3335" width="29.85546875" style="40" customWidth="1"/>
    <col min="3336" max="3336" width="2.7109375" style="40" customWidth="1"/>
    <col min="3337" max="3337" width="18.7109375" style="40" customWidth="1"/>
    <col min="3338" max="3338" width="9" style="40" customWidth="1"/>
    <col min="3339" max="3340" width="9.140625" style="40" customWidth="1"/>
    <col min="3341" max="3341" width="9.42578125" style="40" customWidth="1"/>
    <col min="3342" max="3342" width="9.140625" style="40"/>
    <col min="3343" max="3343" width="13.28515625" style="40" customWidth="1"/>
    <col min="3344" max="3590" width="9.140625" style="40"/>
    <col min="3591" max="3591" width="29.85546875" style="40" customWidth="1"/>
    <col min="3592" max="3592" width="2.7109375" style="40" customWidth="1"/>
    <col min="3593" max="3593" width="18.7109375" style="40" customWidth="1"/>
    <col min="3594" max="3594" width="9" style="40" customWidth="1"/>
    <col min="3595" max="3596" width="9.140625" style="40" customWidth="1"/>
    <col min="3597" max="3597" width="9.42578125" style="40" customWidth="1"/>
    <col min="3598" max="3598" width="9.140625" style="40"/>
    <col min="3599" max="3599" width="13.28515625" style="40" customWidth="1"/>
    <col min="3600" max="3846" width="9.140625" style="40"/>
    <col min="3847" max="3847" width="29.85546875" style="40" customWidth="1"/>
    <col min="3848" max="3848" width="2.7109375" style="40" customWidth="1"/>
    <col min="3849" max="3849" width="18.7109375" style="40" customWidth="1"/>
    <col min="3850" max="3850" width="9" style="40" customWidth="1"/>
    <col min="3851" max="3852" width="9.140625" style="40" customWidth="1"/>
    <col min="3853" max="3853" width="9.42578125" style="40" customWidth="1"/>
    <col min="3854" max="3854" width="9.140625" style="40"/>
    <col min="3855" max="3855" width="13.28515625" style="40" customWidth="1"/>
    <col min="3856" max="4102" width="9.140625" style="40"/>
    <col min="4103" max="4103" width="29.85546875" style="40" customWidth="1"/>
    <col min="4104" max="4104" width="2.7109375" style="40" customWidth="1"/>
    <col min="4105" max="4105" width="18.7109375" style="40" customWidth="1"/>
    <col min="4106" max="4106" width="9" style="40" customWidth="1"/>
    <col min="4107" max="4108" width="9.140625" style="40" customWidth="1"/>
    <col min="4109" max="4109" width="9.42578125" style="40" customWidth="1"/>
    <col min="4110" max="4110" width="9.140625" style="40"/>
    <col min="4111" max="4111" width="13.28515625" style="40" customWidth="1"/>
    <col min="4112" max="4358" width="9.140625" style="40"/>
    <col min="4359" max="4359" width="29.85546875" style="40" customWidth="1"/>
    <col min="4360" max="4360" width="2.7109375" style="40" customWidth="1"/>
    <col min="4361" max="4361" width="18.7109375" style="40" customWidth="1"/>
    <col min="4362" max="4362" width="9" style="40" customWidth="1"/>
    <col min="4363" max="4364" width="9.140625" style="40" customWidth="1"/>
    <col min="4365" max="4365" width="9.42578125" style="40" customWidth="1"/>
    <col min="4366" max="4366" width="9.140625" style="40"/>
    <col min="4367" max="4367" width="13.28515625" style="40" customWidth="1"/>
    <col min="4368" max="4614" width="9.140625" style="40"/>
    <col min="4615" max="4615" width="29.85546875" style="40" customWidth="1"/>
    <col min="4616" max="4616" width="2.7109375" style="40" customWidth="1"/>
    <col min="4617" max="4617" width="18.7109375" style="40" customWidth="1"/>
    <col min="4618" max="4618" width="9" style="40" customWidth="1"/>
    <col min="4619" max="4620" width="9.140625" style="40" customWidth="1"/>
    <col min="4621" max="4621" width="9.42578125" style="40" customWidth="1"/>
    <col min="4622" max="4622" width="9.140625" style="40"/>
    <col min="4623" max="4623" width="13.28515625" style="40" customWidth="1"/>
    <col min="4624" max="4870" width="9.140625" style="40"/>
    <col min="4871" max="4871" width="29.85546875" style="40" customWidth="1"/>
    <col min="4872" max="4872" width="2.7109375" style="40" customWidth="1"/>
    <col min="4873" max="4873" width="18.7109375" style="40" customWidth="1"/>
    <col min="4874" max="4874" width="9" style="40" customWidth="1"/>
    <col min="4875" max="4876" width="9.140625" style="40" customWidth="1"/>
    <col min="4877" max="4877" width="9.42578125" style="40" customWidth="1"/>
    <col min="4878" max="4878" width="9.140625" style="40"/>
    <col min="4879" max="4879" width="13.28515625" style="40" customWidth="1"/>
    <col min="4880" max="5126" width="9.140625" style="40"/>
    <col min="5127" max="5127" width="29.85546875" style="40" customWidth="1"/>
    <col min="5128" max="5128" width="2.7109375" style="40" customWidth="1"/>
    <col min="5129" max="5129" width="18.7109375" style="40" customWidth="1"/>
    <col min="5130" max="5130" width="9" style="40" customWidth="1"/>
    <col min="5131" max="5132" width="9.140625" style="40" customWidth="1"/>
    <col min="5133" max="5133" width="9.42578125" style="40" customWidth="1"/>
    <col min="5134" max="5134" width="9.140625" style="40"/>
    <col min="5135" max="5135" width="13.28515625" style="40" customWidth="1"/>
    <col min="5136" max="5382" width="9.140625" style="40"/>
    <col min="5383" max="5383" width="29.85546875" style="40" customWidth="1"/>
    <col min="5384" max="5384" width="2.7109375" style="40" customWidth="1"/>
    <col min="5385" max="5385" width="18.7109375" style="40" customWidth="1"/>
    <col min="5386" max="5386" width="9" style="40" customWidth="1"/>
    <col min="5387" max="5388" width="9.140625" style="40" customWidth="1"/>
    <col min="5389" max="5389" width="9.42578125" style="40" customWidth="1"/>
    <col min="5390" max="5390" width="9.140625" style="40"/>
    <col min="5391" max="5391" width="13.28515625" style="40" customWidth="1"/>
    <col min="5392" max="5638" width="9.140625" style="40"/>
    <col min="5639" max="5639" width="29.85546875" style="40" customWidth="1"/>
    <col min="5640" max="5640" width="2.7109375" style="40" customWidth="1"/>
    <col min="5641" max="5641" width="18.7109375" style="40" customWidth="1"/>
    <col min="5642" max="5642" width="9" style="40" customWidth="1"/>
    <col min="5643" max="5644" width="9.140625" style="40" customWidth="1"/>
    <col min="5645" max="5645" width="9.42578125" style="40" customWidth="1"/>
    <col min="5646" max="5646" width="9.140625" style="40"/>
    <col min="5647" max="5647" width="13.28515625" style="40" customWidth="1"/>
    <col min="5648" max="5894" width="9.140625" style="40"/>
    <col min="5895" max="5895" width="29.85546875" style="40" customWidth="1"/>
    <col min="5896" max="5896" width="2.7109375" style="40" customWidth="1"/>
    <col min="5897" max="5897" width="18.7109375" style="40" customWidth="1"/>
    <col min="5898" max="5898" width="9" style="40" customWidth="1"/>
    <col min="5899" max="5900" width="9.140625" style="40" customWidth="1"/>
    <col min="5901" max="5901" width="9.42578125" style="40" customWidth="1"/>
    <col min="5902" max="5902" width="9.140625" style="40"/>
    <col min="5903" max="5903" width="13.28515625" style="40" customWidth="1"/>
    <col min="5904" max="6150" width="9.140625" style="40"/>
    <col min="6151" max="6151" width="29.85546875" style="40" customWidth="1"/>
    <col min="6152" max="6152" width="2.7109375" style="40" customWidth="1"/>
    <col min="6153" max="6153" width="18.7109375" style="40" customWidth="1"/>
    <col min="6154" max="6154" width="9" style="40" customWidth="1"/>
    <col min="6155" max="6156" width="9.140625" style="40" customWidth="1"/>
    <col min="6157" max="6157" width="9.42578125" style="40" customWidth="1"/>
    <col min="6158" max="6158" width="9.140625" style="40"/>
    <col min="6159" max="6159" width="13.28515625" style="40" customWidth="1"/>
    <col min="6160" max="6406" width="9.140625" style="40"/>
    <col min="6407" max="6407" width="29.85546875" style="40" customWidth="1"/>
    <col min="6408" max="6408" width="2.7109375" style="40" customWidth="1"/>
    <col min="6409" max="6409" width="18.7109375" style="40" customWidth="1"/>
    <col min="6410" max="6410" width="9" style="40" customWidth="1"/>
    <col min="6411" max="6412" width="9.140625" style="40" customWidth="1"/>
    <col min="6413" max="6413" width="9.42578125" style="40" customWidth="1"/>
    <col min="6414" max="6414" width="9.140625" style="40"/>
    <col min="6415" max="6415" width="13.28515625" style="40" customWidth="1"/>
    <col min="6416" max="6662" width="9.140625" style="40"/>
    <col min="6663" max="6663" width="29.85546875" style="40" customWidth="1"/>
    <col min="6664" max="6664" width="2.7109375" style="40" customWidth="1"/>
    <col min="6665" max="6665" width="18.7109375" style="40" customWidth="1"/>
    <col min="6666" max="6666" width="9" style="40" customWidth="1"/>
    <col min="6667" max="6668" width="9.140625" style="40" customWidth="1"/>
    <col min="6669" max="6669" width="9.42578125" style="40" customWidth="1"/>
    <col min="6670" max="6670" width="9.140625" style="40"/>
    <col min="6671" max="6671" width="13.28515625" style="40" customWidth="1"/>
    <col min="6672" max="6918" width="9.140625" style="40"/>
    <col min="6919" max="6919" width="29.85546875" style="40" customWidth="1"/>
    <col min="6920" max="6920" width="2.7109375" style="40" customWidth="1"/>
    <col min="6921" max="6921" width="18.7109375" style="40" customWidth="1"/>
    <col min="6922" max="6922" width="9" style="40" customWidth="1"/>
    <col min="6923" max="6924" width="9.140625" style="40" customWidth="1"/>
    <col min="6925" max="6925" width="9.42578125" style="40" customWidth="1"/>
    <col min="6926" max="6926" width="9.140625" style="40"/>
    <col min="6927" max="6927" width="13.28515625" style="40" customWidth="1"/>
    <col min="6928" max="7174" width="9.140625" style="40"/>
    <col min="7175" max="7175" width="29.85546875" style="40" customWidth="1"/>
    <col min="7176" max="7176" width="2.7109375" style="40" customWidth="1"/>
    <col min="7177" max="7177" width="18.7109375" style="40" customWidth="1"/>
    <col min="7178" max="7178" width="9" style="40" customWidth="1"/>
    <col min="7179" max="7180" width="9.140625" style="40" customWidth="1"/>
    <col min="7181" max="7181" width="9.42578125" style="40" customWidth="1"/>
    <col min="7182" max="7182" width="9.140625" style="40"/>
    <col min="7183" max="7183" width="13.28515625" style="40" customWidth="1"/>
    <col min="7184" max="7430" width="9.140625" style="40"/>
    <col min="7431" max="7431" width="29.85546875" style="40" customWidth="1"/>
    <col min="7432" max="7432" width="2.7109375" style="40" customWidth="1"/>
    <col min="7433" max="7433" width="18.7109375" style="40" customWidth="1"/>
    <col min="7434" max="7434" width="9" style="40" customWidth="1"/>
    <col min="7435" max="7436" width="9.140625" style="40" customWidth="1"/>
    <col min="7437" max="7437" width="9.42578125" style="40" customWidth="1"/>
    <col min="7438" max="7438" width="9.140625" style="40"/>
    <col min="7439" max="7439" width="13.28515625" style="40" customWidth="1"/>
    <col min="7440" max="7686" width="9.140625" style="40"/>
    <col min="7687" max="7687" width="29.85546875" style="40" customWidth="1"/>
    <col min="7688" max="7688" width="2.7109375" style="40" customWidth="1"/>
    <col min="7689" max="7689" width="18.7109375" style="40" customWidth="1"/>
    <col min="7690" max="7690" width="9" style="40" customWidth="1"/>
    <col min="7691" max="7692" width="9.140625" style="40" customWidth="1"/>
    <col min="7693" max="7693" width="9.42578125" style="40" customWidth="1"/>
    <col min="7694" max="7694" width="9.140625" style="40"/>
    <col min="7695" max="7695" width="13.28515625" style="40" customWidth="1"/>
    <col min="7696" max="7942" width="9.140625" style="40"/>
    <col min="7943" max="7943" width="29.85546875" style="40" customWidth="1"/>
    <col min="7944" max="7944" width="2.7109375" style="40" customWidth="1"/>
    <col min="7945" max="7945" width="18.7109375" style="40" customWidth="1"/>
    <col min="7946" max="7946" width="9" style="40" customWidth="1"/>
    <col min="7947" max="7948" width="9.140625" style="40" customWidth="1"/>
    <col min="7949" max="7949" width="9.42578125" style="40" customWidth="1"/>
    <col min="7950" max="7950" width="9.140625" style="40"/>
    <col min="7951" max="7951" width="13.28515625" style="40" customWidth="1"/>
    <col min="7952" max="8198" width="9.140625" style="40"/>
    <col min="8199" max="8199" width="29.85546875" style="40" customWidth="1"/>
    <col min="8200" max="8200" width="2.7109375" style="40" customWidth="1"/>
    <col min="8201" max="8201" width="18.7109375" style="40" customWidth="1"/>
    <col min="8202" max="8202" width="9" style="40" customWidth="1"/>
    <col min="8203" max="8204" width="9.140625" style="40" customWidth="1"/>
    <col min="8205" max="8205" width="9.42578125" style="40" customWidth="1"/>
    <col min="8206" max="8206" width="9.140625" style="40"/>
    <col min="8207" max="8207" width="13.28515625" style="40" customWidth="1"/>
    <col min="8208" max="8454" width="9.140625" style="40"/>
    <col min="8455" max="8455" width="29.85546875" style="40" customWidth="1"/>
    <col min="8456" max="8456" width="2.7109375" style="40" customWidth="1"/>
    <col min="8457" max="8457" width="18.7109375" style="40" customWidth="1"/>
    <col min="8458" max="8458" width="9" style="40" customWidth="1"/>
    <col min="8459" max="8460" width="9.140625" style="40" customWidth="1"/>
    <col min="8461" max="8461" width="9.42578125" style="40" customWidth="1"/>
    <col min="8462" max="8462" width="9.140625" style="40"/>
    <col min="8463" max="8463" width="13.28515625" style="40" customWidth="1"/>
    <col min="8464" max="8710" width="9.140625" style="40"/>
    <col min="8711" max="8711" width="29.85546875" style="40" customWidth="1"/>
    <col min="8712" max="8712" width="2.7109375" style="40" customWidth="1"/>
    <col min="8713" max="8713" width="18.7109375" style="40" customWidth="1"/>
    <col min="8714" max="8714" width="9" style="40" customWidth="1"/>
    <col min="8715" max="8716" width="9.140625" style="40" customWidth="1"/>
    <col min="8717" max="8717" width="9.42578125" style="40" customWidth="1"/>
    <col min="8718" max="8718" width="9.140625" style="40"/>
    <col min="8719" max="8719" width="13.28515625" style="40" customWidth="1"/>
    <col min="8720" max="8966" width="9.140625" style="40"/>
    <col min="8967" max="8967" width="29.85546875" style="40" customWidth="1"/>
    <col min="8968" max="8968" width="2.7109375" style="40" customWidth="1"/>
    <col min="8969" max="8969" width="18.7109375" style="40" customWidth="1"/>
    <col min="8970" max="8970" width="9" style="40" customWidth="1"/>
    <col min="8971" max="8972" width="9.140625" style="40" customWidth="1"/>
    <col min="8973" max="8973" width="9.42578125" style="40" customWidth="1"/>
    <col min="8974" max="8974" width="9.140625" style="40"/>
    <col min="8975" max="8975" width="13.28515625" style="40" customWidth="1"/>
    <col min="8976" max="9222" width="9.140625" style="40"/>
    <col min="9223" max="9223" width="29.85546875" style="40" customWidth="1"/>
    <col min="9224" max="9224" width="2.7109375" style="40" customWidth="1"/>
    <col min="9225" max="9225" width="18.7109375" style="40" customWidth="1"/>
    <col min="9226" max="9226" width="9" style="40" customWidth="1"/>
    <col min="9227" max="9228" width="9.140625" style="40" customWidth="1"/>
    <col min="9229" max="9229" width="9.42578125" style="40" customWidth="1"/>
    <col min="9230" max="9230" width="9.140625" style="40"/>
    <col min="9231" max="9231" width="13.28515625" style="40" customWidth="1"/>
    <col min="9232" max="9478" width="9.140625" style="40"/>
    <col min="9479" max="9479" width="29.85546875" style="40" customWidth="1"/>
    <col min="9480" max="9480" width="2.7109375" style="40" customWidth="1"/>
    <col min="9481" max="9481" width="18.7109375" style="40" customWidth="1"/>
    <col min="9482" max="9482" width="9" style="40" customWidth="1"/>
    <col min="9483" max="9484" width="9.140625" style="40" customWidth="1"/>
    <col min="9485" max="9485" width="9.42578125" style="40" customWidth="1"/>
    <col min="9486" max="9486" width="9.140625" style="40"/>
    <col min="9487" max="9487" width="13.28515625" style="40" customWidth="1"/>
    <col min="9488" max="9734" width="9.140625" style="40"/>
    <col min="9735" max="9735" width="29.85546875" style="40" customWidth="1"/>
    <col min="9736" max="9736" width="2.7109375" style="40" customWidth="1"/>
    <col min="9737" max="9737" width="18.7109375" style="40" customWidth="1"/>
    <col min="9738" max="9738" width="9" style="40" customWidth="1"/>
    <col min="9739" max="9740" width="9.140625" style="40" customWidth="1"/>
    <col min="9741" max="9741" width="9.42578125" style="40" customWidth="1"/>
    <col min="9742" max="9742" width="9.140625" style="40"/>
    <col min="9743" max="9743" width="13.28515625" style="40" customWidth="1"/>
    <col min="9744" max="9990" width="9.140625" style="40"/>
    <col min="9991" max="9991" width="29.85546875" style="40" customWidth="1"/>
    <col min="9992" max="9992" width="2.7109375" style="40" customWidth="1"/>
    <col min="9993" max="9993" width="18.7109375" style="40" customWidth="1"/>
    <col min="9994" max="9994" width="9" style="40" customWidth="1"/>
    <col min="9995" max="9996" width="9.140625" style="40" customWidth="1"/>
    <col min="9997" max="9997" width="9.42578125" style="40" customWidth="1"/>
    <col min="9998" max="9998" width="9.140625" style="40"/>
    <col min="9999" max="9999" width="13.28515625" style="40" customWidth="1"/>
    <col min="10000" max="10246" width="9.140625" style="40"/>
    <col min="10247" max="10247" width="29.85546875" style="40" customWidth="1"/>
    <col min="10248" max="10248" width="2.7109375" style="40" customWidth="1"/>
    <col min="10249" max="10249" width="18.7109375" style="40" customWidth="1"/>
    <col min="10250" max="10250" width="9" style="40" customWidth="1"/>
    <col min="10251" max="10252" width="9.140625" style="40" customWidth="1"/>
    <col min="10253" max="10253" width="9.42578125" style="40" customWidth="1"/>
    <col min="10254" max="10254" width="9.140625" style="40"/>
    <col min="10255" max="10255" width="13.28515625" style="40" customWidth="1"/>
    <col min="10256" max="10502" width="9.140625" style="40"/>
    <col min="10503" max="10503" width="29.85546875" style="40" customWidth="1"/>
    <col min="10504" max="10504" width="2.7109375" style="40" customWidth="1"/>
    <col min="10505" max="10505" width="18.7109375" style="40" customWidth="1"/>
    <col min="10506" max="10506" width="9" style="40" customWidth="1"/>
    <col min="10507" max="10508" width="9.140625" style="40" customWidth="1"/>
    <col min="10509" max="10509" width="9.42578125" style="40" customWidth="1"/>
    <col min="10510" max="10510" width="9.140625" style="40"/>
    <col min="10511" max="10511" width="13.28515625" style="40" customWidth="1"/>
    <col min="10512" max="10758" width="9.140625" style="40"/>
    <col min="10759" max="10759" width="29.85546875" style="40" customWidth="1"/>
    <col min="10760" max="10760" width="2.7109375" style="40" customWidth="1"/>
    <col min="10761" max="10761" width="18.7109375" style="40" customWidth="1"/>
    <col min="10762" max="10762" width="9" style="40" customWidth="1"/>
    <col min="10763" max="10764" width="9.140625" style="40" customWidth="1"/>
    <col min="10765" max="10765" width="9.42578125" style="40" customWidth="1"/>
    <col min="10766" max="10766" width="9.140625" style="40"/>
    <col min="10767" max="10767" width="13.28515625" style="40" customWidth="1"/>
    <col min="10768" max="11014" width="9.140625" style="40"/>
    <col min="11015" max="11015" width="29.85546875" style="40" customWidth="1"/>
    <col min="11016" max="11016" width="2.7109375" style="40" customWidth="1"/>
    <col min="11017" max="11017" width="18.7109375" style="40" customWidth="1"/>
    <col min="11018" max="11018" width="9" style="40" customWidth="1"/>
    <col min="11019" max="11020" width="9.140625" style="40" customWidth="1"/>
    <col min="11021" max="11021" width="9.42578125" style="40" customWidth="1"/>
    <col min="11022" max="11022" width="9.140625" style="40"/>
    <col min="11023" max="11023" width="13.28515625" style="40" customWidth="1"/>
    <col min="11024" max="11270" width="9.140625" style="40"/>
    <col min="11271" max="11271" width="29.85546875" style="40" customWidth="1"/>
    <col min="11272" max="11272" width="2.7109375" style="40" customWidth="1"/>
    <col min="11273" max="11273" width="18.7109375" style="40" customWidth="1"/>
    <col min="11274" max="11274" width="9" style="40" customWidth="1"/>
    <col min="11275" max="11276" width="9.140625" style="40" customWidth="1"/>
    <col min="11277" max="11277" width="9.42578125" style="40" customWidth="1"/>
    <col min="11278" max="11278" width="9.140625" style="40"/>
    <col min="11279" max="11279" width="13.28515625" style="40" customWidth="1"/>
    <col min="11280" max="11526" width="9.140625" style="40"/>
    <col min="11527" max="11527" width="29.85546875" style="40" customWidth="1"/>
    <col min="11528" max="11528" width="2.7109375" style="40" customWidth="1"/>
    <col min="11529" max="11529" width="18.7109375" style="40" customWidth="1"/>
    <col min="11530" max="11530" width="9" style="40" customWidth="1"/>
    <col min="11531" max="11532" width="9.140625" style="40" customWidth="1"/>
    <col min="11533" max="11533" width="9.42578125" style="40" customWidth="1"/>
    <col min="11534" max="11534" width="9.140625" style="40"/>
    <col min="11535" max="11535" width="13.28515625" style="40" customWidth="1"/>
    <col min="11536" max="11782" width="9.140625" style="40"/>
    <col min="11783" max="11783" width="29.85546875" style="40" customWidth="1"/>
    <col min="11784" max="11784" width="2.7109375" style="40" customWidth="1"/>
    <col min="11785" max="11785" width="18.7109375" style="40" customWidth="1"/>
    <col min="11786" max="11786" width="9" style="40" customWidth="1"/>
    <col min="11787" max="11788" width="9.140625" style="40" customWidth="1"/>
    <col min="11789" max="11789" width="9.42578125" style="40" customWidth="1"/>
    <col min="11790" max="11790" width="9.140625" style="40"/>
    <col min="11791" max="11791" width="13.28515625" style="40" customWidth="1"/>
    <col min="11792" max="12038" width="9.140625" style="40"/>
    <col min="12039" max="12039" width="29.85546875" style="40" customWidth="1"/>
    <col min="12040" max="12040" width="2.7109375" style="40" customWidth="1"/>
    <col min="12041" max="12041" width="18.7109375" style="40" customWidth="1"/>
    <col min="12042" max="12042" width="9" style="40" customWidth="1"/>
    <col min="12043" max="12044" width="9.140625" style="40" customWidth="1"/>
    <col min="12045" max="12045" width="9.42578125" style="40" customWidth="1"/>
    <col min="12046" max="12046" width="9.140625" style="40"/>
    <col min="12047" max="12047" width="13.28515625" style="40" customWidth="1"/>
    <col min="12048" max="12294" width="9.140625" style="40"/>
    <col min="12295" max="12295" width="29.85546875" style="40" customWidth="1"/>
    <col min="12296" max="12296" width="2.7109375" style="40" customWidth="1"/>
    <col min="12297" max="12297" width="18.7109375" style="40" customWidth="1"/>
    <col min="12298" max="12298" width="9" style="40" customWidth="1"/>
    <col min="12299" max="12300" width="9.140625" style="40" customWidth="1"/>
    <col min="12301" max="12301" width="9.42578125" style="40" customWidth="1"/>
    <col min="12302" max="12302" width="9.140625" style="40"/>
    <col min="12303" max="12303" width="13.28515625" style="40" customWidth="1"/>
    <col min="12304" max="12550" width="9.140625" style="40"/>
    <col min="12551" max="12551" width="29.85546875" style="40" customWidth="1"/>
    <col min="12552" max="12552" width="2.7109375" style="40" customWidth="1"/>
    <col min="12553" max="12553" width="18.7109375" style="40" customWidth="1"/>
    <col min="12554" max="12554" width="9" style="40" customWidth="1"/>
    <col min="12555" max="12556" width="9.140625" style="40" customWidth="1"/>
    <col min="12557" max="12557" width="9.42578125" style="40" customWidth="1"/>
    <col min="12558" max="12558" width="9.140625" style="40"/>
    <col min="12559" max="12559" width="13.28515625" style="40" customWidth="1"/>
    <col min="12560" max="12806" width="9.140625" style="40"/>
    <col min="12807" max="12807" width="29.85546875" style="40" customWidth="1"/>
    <col min="12808" max="12808" width="2.7109375" style="40" customWidth="1"/>
    <col min="12809" max="12809" width="18.7109375" style="40" customWidth="1"/>
    <col min="12810" max="12810" width="9" style="40" customWidth="1"/>
    <col min="12811" max="12812" width="9.140625" style="40" customWidth="1"/>
    <col min="12813" max="12813" width="9.42578125" style="40" customWidth="1"/>
    <col min="12814" max="12814" width="9.140625" style="40"/>
    <col min="12815" max="12815" width="13.28515625" style="40" customWidth="1"/>
    <col min="12816" max="13062" width="9.140625" style="40"/>
    <col min="13063" max="13063" width="29.85546875" style="40" customWidth="1"/>
    <col min="13064" max="13064" width="2.7109375" style="40" customWidth="1"/>
    <col min="13065" max="13065" width="18.7109375" style="40" customWidth="1"/>
    <col min="13066" max="13066" width="9" style="40" customWidth="1"/>
    <col min="13067" max="13068" width="9.140625" style="40" customWidth="1"/>
    <col min="13069" max="13069" width="9.42578125" style="40" customWidth="1"/>
    <col min="13070" max="13070" width="9.140625" style="40"/>
    <col min="13071" max="13071" width="13.28515625" style="40" customWidth="1"/>
    <col min="13072" max="13318" width="9.140625" style="40"/>
    <col min="13319" max="13319" width="29.85546875" style="40" customWidth="1"/>
    <col min="13320" max="13320" width="2.7109375" style="40" customWidth="1"/>
    <col min="13321" max="13321" width="18.7109375" style="40" customWidth="1"/>
    <col min="13322" max="13322" width="9" style="40" customWidth="1"/>
    <col min="13323" max="13324" width="9.140625" style="40" customWidth="1"/>
    <col min="13325" max="13325" width="9.42578125" style="40" customWidth="1"/>
    <col min="13326" max="13326" width="9.140625" style="40"/>
    <col min="13327" max="13327" width="13.28515625" style="40" customWidth="1"/>
    <col min="13328" max="13574" width="9.140625" style="40"/>
    <col min="13575" max="13575" width="29.85546875" style="40" customWidth="1"/>
    <col min="13576" max="13576" width="2.7109375" style="40" customWidth="1"/>
    <col min="13577" max="13577" width="18.7109375" style="40" customWidth="1"/>
    <col min="13578" max="13578" width="9" style="40" customWidth="1"/>
    <col min="13579" max="13580" width="9.140625" style="40" customWidth="1"/>
    <col min="13581" max="13581" width="9.42578125" style="40" customWidth="1"/>
    <col min="13582" max="13582" width="9.140625" style="40"/>
    <col min="13583" max="13583" width="13.28515625" style="40" customWidth="1"/>
    <col min="13584" max="13830" width="9.140625" style="40"/>
    <col min="13831" max="13831" width="29.85546875" style="40" customWidth="1"/>
    <col min="13832" max="13832" width="2.7109375" style="40" customWidth="1"/>
    <col min="13833" max="13833" width="18.7109375" style="40" customWidth="1"/>
    <col min="13834" max="13834" width="9" style="40" customWidth="1"/>
    <col min="13835" max="13836" width="9.140625" style="40" customWidth="1"/>
    <col min="13837" max="13837" width="9.42578125" style="40" customWidth="1"/>
    <col min="13838" max="13838" width="9.140625" style="40"/>
    <col min="13839" max="13839" width="13.28515625" style="40" customWidth="1"/>
    <col min="13840" max="14086" width="9.140625" style="40"/>
    <col min="14087" max="14087" width="29.85546875" style="40" customWidth="1"/>
    <col min="14088" max="14088" width="2.7109375" style="40" customWidth="1"/>
    <col min="14089" max="14089" width="18.7109375" style="40" customWidth="1"/>
    <col min="14090" max="14090" width="9" style="40" customWidth="1"/>
    <col min="14091" max="14092" width="9.140625" style="40" customWidth="1"/>
    <col min="14093" max="14093" width="9.42578125" style="40" customWidth="1"/>
    <col min="14094" max="14094" width="9.140625" style="40"/>
    <col min="14095" max="14095" width="13.28515625" style="40" customWidth="1"/>
    <col min="14096" max="14342" width="9.140625" style="40"/>
    <col min="14343" max="14343" width="29.85546875" style="40" customWidth="1"/>
    <col min="14344" max="14344" width="2.7109375" style="40" customWidth="1"/>
    <col min="14345" max="14345" width="18.7109375" style="40" customWidth="1"/>
    <col min="14346" max="14346" width="9" style="40" customWidth="1"/>
    <col min="14347" max="14348" width="9.140625" style="40" customWidth="1"/>
    <col min="14349" max="14349" width="9.42578125" style="40" customWidth="1"/>
    <col min="14350" max="14350" width="9.140625" style="40"/>
    <col min="14351" max="14351" width="13.28515625" style="40" customWidth="1"/>
    <col min="14352" max="14598" width="9.140625" style="40"/>
    <col min="14599" max="14599" width="29.85546875" style="40" customWidth="1"/>
    <col min="14600" max="14600" width="2.7109375" style="40" customWidth="1"/>
    <col min="14601" max="14601" width="18.7109375" style="40" customWidth="1"/>
    <col min="14602" max="14602" width="9" style="40" customWidth="1"/>
    <col min="14603" max="14604" width="9.140625" style="40" customWidth="1"/>
    <col min="14605" max="14605" width="9.42578125" style="40" customWidth="1"/>
    <col min="14606" max="14606" width="9.140625" style="40"/>
    <col min="14607" max="14607" width="13.28515625" style="40" customWidth="1"/>
    <col min="14608" max="14854" width="9.140625" style="40"/>
    <col min="14855" max="14855" width="29.85546875" style="40" customWidth="1"/>
    <col min="14856" max="14856" width="2.7109375" style="40" customWidth="1"/>
    <col min="14857" max="14857" width="18.7109375" style="40" customWidth="1"/>
    <col min="14858" max="14858" width="9" style="40" customWidth="1"/>
    <col min="14859" max="14860" width="9.140625" style="40" customWidth="1"/>
    <col min="14861" max="14861" width="9.42578125" style="40" customWidth="1"/>
    <col min="14862" max="14862" width="9.140625" style="40"/>
    <col min="14863" max="14863" width="13.28515625" style="40" customWidth="1"/>
    <col min="14864" max="15110" width="9.140625" style="40"/>
    <col min="15111" max="15111" width="29.85546875" style="40" customWidth="1"/>
    <col min="15112" max="15112" width="2.7109375" style="40" customWidth="1"/>
    <col min="15113" max="15113" width="18.7109375" style="40" customWidth="1"/>
    <col min="15114" max="15114" width="9" style="40" customWidth="1"/>
    <col min="15115" max="15116" width="9.140625" style="40" customWidth="1"/>
    <col min="15117" max="15117" width="9.42578125" style="40" customWidth="1"/>
    <col min="15118" max="15118" width="9.140625" style="40"/>
    <col min="15119" max="15119" width="13.28515625" style="40" customWidth="1"/>
    <col min="15120" max="15366" width="9.140625" style="40"/>
    <col min="15367" max="15367" width="29.85546875" style="40" customWidth="1"/>
    <col min="15368" max="15368" width="2.7109375" style="40" customWidth="1"/>
    <col min="15369" max="15369" width="18.7109375" style="40" customWidth="1"/>
    <col min="15370" max="15370" width="9" style="40" customWidth="1"/>
    <col min="15371" max="15372" width="9.140625" style="40" customWidth="1"/>
    <col min="15373" max="15373" width="9.42578125" style="40" customWidth="1"/>
    <col min="15374" max="15374" width="9.140625" style="40"/>
    <col min="15375" max="15375" width="13.28515625" style="40" customWidth="1"/>
    <col min="15376" max="15622" width="9.140625" style="40"/>
    <col min="15623" max="15623" width="29.85546875" style="40" customWidth="1"/>
    <col min="15624" max="15624" width="2.7109375" style="40" customWidth="1"/>
    <col min="15625" max="15625" width="18.7109375" style="40" customWidth="1"/>
    <col min="15626" max="15626" width="9" style="40" customWidth="1"/>
    <col min="15627" max="15628" width="9.140625" style="40" customWidth="1"/>
    <col min="15629" max="15629" width="9.42578125" style="40" customWidth="1"/>
    <col min="15630" max="15630" width="9.140625" style="40"/>
    <col min="15631" max="15631" width="13.28515625" style="40" customWidth="1"/>
    <col min="15632" max="15878" width="9.140625" style="40"/>
    <col min="15879" max="15879" width="29.85546875" style="40" customWidth="1"/>
    <col min="15880" max="15880" width="2.7109375" style="40" customWidth="1"/>
    <col min="15881" max="15881" width="18.7109375" style="40" customWidth="1"/>
    <col min="15882" max="15882" width="9" style="40" customWidth="1"/>
    <col min="15883" max="15884" width="9.140625" style="40" customWidth="1"/>
    <col min="15885" max="15885" width="9.42578125" style="40" customWidth="1"/>
    <col min="15886" max="15886" width="9.140625" style="40"/>
    <col min="15887" max="15887" width="13.28515625" style="40" customWidth="1"/>
    <col min="15888" max="16134" width="9.140625" style="40"/>
    <col min="16135" max="16135" width="29.85546875" style="40" customWidth="1"/>
    <col min="16136" max="16136" width="2.7109375" style="40" customWidth="1"/>
    <col min="16137" max="16137" width="18.7109375" style="40" customWidth="1"/>
    <col min="16138" max="16138" width="9" style="40" customWidth="1"/>
    <col min="16139" max="16140" width="9.140625" style="40" customWidth="1"/>
    <col min="16141" max="16141" width="9.42578125" style="40" customWidth="1"/>
    <col min="16142" max="16142" width="9.140625" style="40"/>
    <col min="16143" max="16143" width="13.28515625" style="40" customWidth="1"/>
    <col min="16144" max="16384" width="9.140625" style="40"/>
  </cols>
  <sheetData>
    <row r="1" spans="8:15">
      <c r="I1" s="559" t="s">
        <v>438</v>
      </c>
      <c r="J1" s="559"/>
      <c r="K1" s="559"/>
      <c r="L1" s="559"/>
      <c r="M1" s="559"/>
    </row>
    <row r="2" spans="8:15">
      <c r="I2" s="333"/>
      <c r="J2" s="334"/>
      <c r="K2" s="334"/>
      <c r="L2" s="560">
        <v>42253</v>
      </c>
      <c r="M2" s="561"/>
    </row>
    <row r="3" spans="8:15">
      <c r="H3" s="562" t="s">
        <v>439</v>
      </c>
      <c r="I3" s="563"/>
      <c r="J3" s="416" t="s">
        <v>440</v>
      </c>
      <c r="K3" s="416" t="s">
        <v>70</v>
      </c>
      <c r="L3" s="416" t="s">
        <v>441</v>
      </c>
      <c r="M3" s="416" t="s">
        <v>442</v>
      </c>
    </row>
    <row r="4" spans="8:15">
      <c r="H4" s="564"/>
      <c r="I4" s="564"/>
      <c r="J4" s="565"/>
      <c r="K4" s="566"/>
      <c r="L4" s="566"/>
      <c r="M4" s="566"/>
    </row>
    <row r="5" spans="8:15">
      <c r="H5" s="335"/>
      <c r="I5" s="336" t="s">
        <v>443</v>
      </c>
      <c r="J5" s="337" t="s">
        <v>444</v>
      </c>
      <c r="K5" s="338">
        <v>7.8</v>
      </c>
      <c r="L5" s="338">
        <v>8.5</v>
      </c>
      <c r="M5" s="173">
        <f>SUM(L5/K5*100)</f>
        <v>108.97435897435899</v>
      </c>
      <c r="O5" s="171"/>
    </row>
    <row r="6" spans="8:15">
      <c r="H6" s="556" t="s">
        <v>445</v>
      </c>
      <c r="I6" s="556"/>
      <c r="J6" s="337" t="s">
        <v>444</v>
      </c>
      <c r="K6" s="171">
        <v>16.100000000000001</v>
      </c>
      <c r="L6" s="171">
        <v>22.7</v>
      </c>
      <c r="M6" s="174">
        <f t="shared" ref="M6:M24" si="0">SUM(L6/K6*100)</f>
        <v>140.99378881987576</v>
      </c>
      <c r="O6" s="171"/>
    </row>
    <row r="7" spans="8:15" ht="15">
      <c r="H7" s="556" t="s">
        <v>446</v>
      </c>
      <c r="I7" s="558"/>
      <c r="J7" s="337" t="s">
        <v>444</v>
      </c>
      <c r="K7" s="171">
        <v>0</v>
      </c>
      <c r="L7" s="171">
        <v>6.2</v>
      </c>
      <c r="M7" s="174" t="s">
        <v>362</v>
      </c>
      <c r="O7" s="171"/>
    </row>
    <row r="8" spans="8:15">
      <c r="H8" s="556" t="s">
        <v>447</v>
      </c>
      <c r="I8" s="556"/>
      <c r="J8" s="337" t="s">
        <v>448</v>
      </c>
      <c r="K8" s="339">
        <v>38.5</v>
      </c>
      <c r="L8" s="340">
        <v>46.3</v>
      </c>
      <c r="M8" s="174">
        <f t="shared" si="0"/>
        <v>120.25974025974024</v>
      </c>
      <c r="O8" s="340"/>
    </row>
    <row r="9" spans="8:15">
      <c r="H9" s="556" t="s">
        <v>449</v>
      </c>
      <c r="I9" s="556"/>
      <c r="J9" s="341" t="s">
        <v>450</v>
      </c>
      <c r="K9" s="171">
        <v>111.7</v>
      </c>
      <c r="L9" s="171">
        <v>162.5</v>
      </c>
      <c r="M9" s="174">
        <f t="shared" si="0"/>
        <v>145.47896150402863</v>
      </c>
      <c r="O9" s="171"/>
    </row>
    <row r="10" spans="8:15">
      <c r="H10" s="556" t="s">
        <v>451</v>
      </c>
      <c r="I10" s="556"/>
      <c r="J10" s="337" t="s">
        <v>452</v>
      </c>
      <c r="K10" s="174">
        <v>53.8</v>
      </c>
      <c r="L10" s="174">
        <v>63.5</v>
      </c>
      <c r="M10" s="174">
        <f t="shared" si="0"/>
        <v>118.02973977695169</v>
      </c>
      <c r="O10" s="174"/>
    </row>
    <row r="11" spans="8:15">
      <c r="H11" s="556" t="s">
        <v>453</v>
      </c>
      <c r="I11" s="556"/>
      <c r="J11" s="337" t="s">
        <v>452</v>
      </c>
      <c r="K11" s="174">
        <v>62</v>
      </c>
      <c r="L11" s="174">
        <v>59.1</v>
      </c>
      <c r="M11" s="174">
        <f t="shared" si="0"/>
        <v>95.322580645161295</v>
      </c>
      <c r="O11" s="174"/>
    </row>
    <row r="12" spans="8:15">
      <c r="H12" s="556" t="s">
        <v>454</v>
      </c>
      <c r="I12" s="556"/>
      <c r="J12" s="337" t="s">
        <v>452</v>
      </c>
      <c r="K12" s="340">
        <v>1.3</v>
      </c>
      <c r="L12" s="174">
        <v>1.2</v>
      </c>
      <c r="M12" s="174">
        <f t="shared" si="0"/>
        <v>92.307692307692307</v>
      </c>
      <c r="O12" s="174"/>
    </row>
    <row r="13" spans="8:15">
      <c r="H13" s="556" t="s">
        <v>455</v>
      </c>
      <c r="I13" s="556"/>
      <c r="J13" s="337" t="s">
        <v>456</v>
      </c>
      <c r="K13" s="174">
        <v>12.3</v>
      </c>
      <c r="L13" s="174">
        <v>13.7</v>
      </c>
      <c r="M13" s="174">
        <f t="shared" si="0"/>
        <v>111.3821138211382</v>
      </c>
      <c r="O13" s="174"/>
    </row>
    <row r="14" spans="8:15">
      <c r="H14" s="556" t="s">
        <v>457</v>
      </c>
      <c r="I14" s="556"/>
      <c r="J14" s="337" t="s">
        <v>452</v>
      </c>
      <c r="K14" s="174">
        <v>1</v>
      </c>
      <c r="L14" s="174">
        <v>1.1000000000000001</v>
      </c>
      <c r="M14" s="174">
        <f t="shared" si="0"/>
        <v>110.00000000000001</v>
      </c>
      <c r="O14" s="174"/>
    </row>
    <row r="15" spans="8:15">
      <c r="H15" s="556" t="s">
        <v>458</v>
      </c>
      <c r="I15" s="556"/>
      <c r="J15" s="337" t="s">
        <v>456</v>
      </c>
      <c r="K15" s="171">
        <v>6.6</v>
      </c>
      <c r="L15" s="171">
        <v>2.6</v>
      </c>
      <c r="M15" s="174">
        <f t="shared" si="0"/>
        <v>39.393939393939398</v>
      </c>
      <c r="O15" s="171"/>
    </row>
    <row r="16" spans="8:15">
      <c r="H16" s="556" t="s">
        <v>459</v>
      </c>
      <c r="I16" s="556"/>
      <c r="J16" s="337" t="s">
        <v>456</v>
      </c>
      <c r="K16" s="174">
        <v>0.4</v>
      </c>
      <c r="L16" s="174">
        <v>0.1</v>
      </c>
      <c r="M16" s="174">
        <f t="shared" si="0"/>
        <v>25</v>
      </c>
      <c r="O16" s="174"/>
    </row>
    <row r="17" spans="8:15">
      <c r="H17" s="556" t="s">
        <v>460</v>
      </c>
      <c r="I17" s="556"/>
      <c r="J17" s="337" t="s">
        <v>452</v>
      </c>
      <c r="K17" s="174">
        <v>1.1000000000000001</v>
      </c>
      <c r="L17" s="174">
        <v>1.2</v>
      </c>
      <c r="M17" s="174">
        <f t="shared" si="0"/>
        <v>109.09090909090908</v>
      </c>
      <c r="O17" s="174"/>
    </row>
    <row r="18" spans="8:15">
      <c r="H18" s="342"/>
      <c r="I18" s="342" t="s">
        <v>461</v>
      </c>
      <c r="J18" s="337" t="s">
        <v>462</v>
      </c>
      <c r="K18" s="174">
        <v>177</v>
      </c>
      <c r="L18" s="343">
        <v>108</v>
      </c>
      <c r="M18" s="174">
        <f t="shared" si="0"/>
        <v>61.016949152542374</v>
      </c>
      <c r="O18" s="343"/>
    </row>
    <row r="19" spans="8:15">
      <c r="H19" s="342"/>
      <c r="I19" s="342" t="s">
        <v>463</v>
      </c>
      <c r="J19" s="337" t="s">
        <v>462</v>
      </c>
      <c r="K19" s="344">
        <v>88</v>
      </c>
      <c r="L19" s="343">
        <v>90</v>
      </c>
      <c r="M19" s="174" t="s">
        <v>362</v>
      </c>
      <c r="O19" s="343"/>
    </row>
    <row r="20" spans="8:15">
      <c r="H20" s="342"/>
      <c r="I20" s="342" t="s">
        <v>464</v>
      </c>
      <c r="J20" s="337" t="s">
        <v>215</v>
      </c>
      <c r="K20" s="174">
        <v>110305</v>
      </c>
      <c r="L20" s="171">
        <v>70341</v>
      </c>
      <c r="M20" s="174">
        <f t="shared" si="0"/>
        <v>63.769548071256963</v>
      </c>
      <c r="O20" s="171"/>
    </row>
    <row r="21" spans="8:15" ht="14.25">
      <c r="H21" s="556" t="s">
        <v>465</v>
      </c>
      <c r="I21" s="556"/>
      <c r="J21" s="337" t="s">
        <v>466</v>
      </c>
      <c r="K21" s="174">
        <v>45.1</v>
      </c>
      <c r="L21" s="174">
        <v>70.2</v>
      </c>
      <c r="M21" s="174">
        <f t="shared" si="0"/>
        <v>155.65410199556541</v>
      </c>
      <c r="O21" s="174"/>
    </row>
    <row r="22" spans="8:15" ht="14.25">
      <c r="H22" s="556" t="s">
        <v>467</v>
      </c>
      <c r="I22" s="556"/>
      <c r="J22" s="337" t="s">
        <v>466</v>
      </c>
      <c r="K22" s="341">
        <v>28.5</v>
      </c>
      <c r="L22" s="341">
        <v>46.9</v>
      </c>
      <c r="M22" s="174">
        <f t="shared" si="0"/>
        <v>164.56140350877192</v>
      </c>
      <c r="O22" s="341"/>
    </row>
    <row r="23" spans="8:15">
      <c r="H23" s="556" t="s">
        <v>468</v>
      </c>
      <c r="I23" s="556"/>
      <c r="J23" s="345" t="s">
        <v>215</v>
      </c>
      <c r="K23" s="174">
        <v>27199</v>
      </c>
      <c r="L23" s="340">
        <v>45083</v>
      </c>
      <c r="M23" s="174">
        <f t="shared" si="0"/>
        <v>165.75241736828562</v>
      </c>
      <c r="O23" s="171"/>
    </row>
    <row r="24" spans="8:15">
      <c r="H24" s="557" t="s">
        <v>469</v>
      </c>
      <c r="I24" s="557"/>
      <c r="J24" s="346" t="s">
        <v>470</v>
      </c>
      <c r="K24" s="176">
        <v>26.1</v>
      </c>
      <c r="L24" s="347">
        <v>8</v>
      </c>
      <c r="M24" s="176">
        <f t="shared" si="0"/>
        <v>30.651340996168582</v>
      </c>
      <c r="O24" s="171"/>
    </row>
    <row r="25" spans="8:15" ht="15">
      <c r="O25" s="350"/>
    </row>
    <row r="26" spans="8:15" ht="15">
      <c r="O26" s="350"/>
    </row>
  </sheetData>
  <mergeCells count="23">
    <mergeCell ref="H11:I11"/>
    <mergeCell ref="I1:M1"/>
    <mergeCell ref="L2:M2"/>
    <mergeCell ref="H3:I4"/>
    <mergeCell ref="J3:J4"/>
    <mergeCell ref="K3:K4"/>
    <mergeCell ref="L3:L4"/>
    <mergeCell ref="M3:M4"/>
    <mergeCell ref="H6:I6"/>
    <mergeCell ref="H7:I7"/>
    <mergeCell ref="H8:I8"/>
    <mergeCell ref="H9:I9"/>
    <mergeCell ref="H10:I10"/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19" sqref="I19"/>
    </sheetView>
  </sheetViews>
  <sheetFormatPr defaultRowHeight="12.75"/>
  <cols>
    <col min="1" max="1" width="3.28515625" style="40" customWidth="1"/>
    <col min="2" max="2" width="29.85546875" style="40" customWidth="1"/>
    <col min="3" max="4" width="9.42578125" style="40" bestFit="1" customWidth="1"/>
    <col min="5" max="5" width="9.42578125" style="40" customWidth="1"/>
    <col min="6" max="6" width="9.140625" style="40"/>
    <col min="7" max="7" width="10.42578125" style="40" customWidth="1"/>
    <col min="8" max="8" width="9.140625" style="40"/>
    <col min="9" max="9" width="9.85546875" style="40" customWidth="1"/>
    <col min="10" max="256" width="9.140625" style="40"/>
    <col min="257" max="257" width="3.28515625" style="40" customWidth="1"/>
    <col min="258" max="258" width="29.85546875" style="40" customWidth="1"/>
    <col min="259" max="260" width="9.42578125" style="40" bestFit="1" customWidth="1"/>
    <col min="261" max="261" width="9.42578125" style="40" customWidth="1"/>
    <col min="262" max="262" width="9.140625" style="40"/>
    <col min="263" max="263" width="10.42578125" style="40" customWidth="1"/>
    <col min="264" max="264" width="9.140625" style="40"/>
    <col min="265" max="265" width="9.85546875" style="40" customWidth="1"/>
    <col min="266" max="512" width="9.140625" style="40"/>
    <col min="513" max="513" width="3.28515625" style="40" customWidth="1"/>
    <col min="514" max="514" width="29.85546875" style="40" customWidth="1"/>
    <col min="515" max="516" width="9.42578125" style="40" bestFit="1" customWidth="1"/>
    <col min="517" max="517" width="9.42578125" style="40" customWidth="1"/>
    <col min="518" max="518" width="9.140625" style="40"/>
    <col min="519" max="519" width="10.42578125" style="40" customWidth="1"/>
    <col min="520" max="520" width="9.140625" style="40"/>
    <col min="521" max="521" width="9.85546875" style="40" customWidth="1"/>
    <col min="522" max="768" width="9.140625" style="40"/>
    <col min="769" max="769" width="3.28515625" style="40" customWidth="1"/>
    <col min="770" max="770" width="29.85546875" style="40" customWidth="1"/>
    <col min="771" max="772" width="9.42578125" style="40" bestFit="1" customWidth="1"/>
    <col min="773" max="773" width="9.42578125" style="40" customWidth="1"/>
    <col min="774" max="774" width="9.140625" style="40"/>
    <col min="775" max="775" width="10.42578125" style="40" customWidth="1"/>
    <col min="776" max="776" width="9.140625" style="40"/>
    <col min="777" max="777" width="9.85546875" style="40" customWidth="1"/>
    <col min="778" max="1024" width="9.140625" style="40"/>
    <col min="1025" max="1025" width="3.28515625" style="40" customWidth="1"/>
    <col min="1026" max="1026" width="29.85546875" style="40" customWidth="1"/>
    <col min="1027" max="1028" width="9.42578125" style="40" bestFit="1" customWidth="1"/>
    <col min="1029" max="1029" width="9.42578125" style="40" customWidth="1"/>
    <col min="1030" max="1030" width="9.140625" style="40"/>
    <col min="1031" max="1031" width="10.42578125" style="40" customWidth="1"/>
    <col min="1032" max="1032" width="9.140625" style="40"/>
    <col min="1033" max="1033" width="9.85546875" style="40" customWidth="1"/>
    <col min="1034" max="1280" width="9.140625" style="40"/>
    <col min="1281" max="1281" width="3.28515625" style="40" customWidth="1"/>
    <col min="1282" max="1282" width="29.85546875" style="40" customWidth="1"/>
    <col min="1283" max="1284" width="9.42578125" style="40" bestFit="1" customWidth="1"/>
    <col min="1285" max="1285" width="9.42578125" style="40" customWidth="1"/>
    <col min="1286" max="1286" width="9.140625" style="40"/>
    <col min="1287" max="1287" width="10.42578125" style="40" customWidth="1"/>
    <col min="1288" max="1288" width="9.140625" style="40"/>
    <col min="1289" max="1289" width="9.85546875" style="40" customWidth="1"/>
    <col min="1290" max="1536" width="9.140625" style="40"/>
    <col min="1537" max="1537" width="3.28515625" style="40" customWidth="1"/>
    <col min="1538" max="1538" width="29.85546875" style="40" customWidth="1"/>
    <col min="1539" max="1540" width="9.42578125" style="40" bestFit="1" customWidth="1"/>
    <col min="1541" max="1541" width="9.42578125" style="40" customWidth="1"/>
    <col min="1542" max="1542" width="9.140625" style="40"/>
    <col min="1543" max="1543" width="10.42578125" style="40" customWidth="1"/>
    <col min="1544" max="1544" width="9.140625" style="40"/>
    <col min="1545" max="1545" width="9.85546875" style="40" customWidth="1"/>
    <col min="1546" max="1792" width="9.140625" style="40"/>
    <col min="1793" max="1793" width="3.28515625" style="40" customWidth="1"/>
    <col min="1794" max="1794" width="29.85546875" style="40" customWidth="1"/>
    <col min="1795" max="1796" width="9.42578125" style="40" bestFit="1" customWidth="1"/>
    <col min="1797" max="1797" width="9.42578125" style="40" customWidth="1"/>
    <col min="1798" max="1798" width="9.140625" style="40"/>
    <col min="1799" max="1799" width="10.42578125" style="40" customWidth="1"/>
    <col min="1800" max="1800" width="9.140625" style="40"/>
    <col min="1801" max="1801" width="9.85546875" style="40" customWidth="1"/>
    <col min="1802" max="2048" width="9.140625" style="40"/>
    <col min="2049" max="2049" width="3.28515625" style="40" customWidth="1"/>
    <col min="2050" max="2050" width="29.85546875" style="40" customWidth="1"/>
    <col min="2051" max="2052" width="9.42578125" style="40" bestFit="1" customWidth="1"/>
    <col min="2053" max="2053" width="9.42578125" style="40" customWidth="1"/>
    <col min="2054" max="2054" width="9.140625" style="40"/>
    <col min="2055" max="2055" width="10.42578125" style="40" customWidth="1"/>
    <col min="2056" max="2056" width="9.140625" style="40"/>
    <col min="2057" max="2057" width="9.85546875" style="40" customWidth="1"/>
    <col min="2058" max="2304" width="9.140625" style="40"/>
    <col min="2305" max="2305" width="3.28515625" style="40" customWidth="1"/>
    <col min="2306" max="2306" width="29.85546875" style="40" customWidth="1"/>
    <col min="2307" max="2308" width="9.42578125" style="40" bestFit="1" customWidth="1"/>
    <col min="2309" max="2309" width="9.42578125" style="40" customWidth="1"/>
    <col min="2310" max="2310" width="9.140625" style="40"/>
    <col min="2311" max="2311" width="10.42578125" style="40" customWidth="1"/>
    <col min="2312" max="2312" width="9.140625" style="40"/>
    <col min="2313" max="2313" width="9.85546875" style="40" customWidth="1"/>
    <col min="2314" max="2560" width="9.140625" style="40"/>
    <col min="2561" max="2561" width="3.28515625" style="40" customWidth="1"/>
    <col min="2562" max="2562" width="29.85546875" style="40" customWidth="1"/>
    <col min="2563" max="2564" width="9.42578125" style="40" bestFit="1" customWidth="1"/>
    <col min="2565" max="2565" width="9.42578125" style="40" customWidth="1"/>
    <col min="2566" max="2566" width="9.140625" style="40"/>
    <col min="2567" max="2567" width="10.42578125" style="40" customWidth="1"/>
    <col min="2568" max="2568" width="9.140625" style="40"/>
    <col min="2569" max="2569" width="9.85546875" style="40" customWidth="1"/>
    <col min="2570" max="2816" width="9.140625" style="40"/>
    <col min="2817" max="2817" width="3.28515625" style="40" customWidth="1"/>
    <col min="2818" max="2818" width="29.85546875" style="40" customWidth="1"/>
    <col min="2819" max="2820" width="9.42578125" style="40" bestFit="1" customWidth="1"/>
    <col min="2821" max="2821" width="9.42578125" style="40" customWidth="1"/>
    <col min="2822" max="2822" width="9.140625" style="40"/>
    <col min="2823" max="2823" width="10.42578125" style="40" customWidth="1"/>
    <col min="2824" max="2824" width="9.140625" style="40"/>
    <col min="2825" max="2825" width="9.85546875" style="40" customWidth="1"/>
    <col min="2826" max="3072" width="9.140625" style="40"/>
    <col min="3073" max="3073" width="3.28515625" style="40" customWidth="1"/>
    <col min="3074" max="3074" width="29.85546875" style="40" customWidth="1"/>
    <col min="3075" max="3076" width="9.42578125" style="40" bestFit="1" customWidth="1"/>
    <col min="3077" max="3077" width="9.42578125" style="40" customWidth="1"/>
    <col min="3078" max="3078" width="9.140625" style="40"/>
    <col min="3079" max="3079" width="10.42578125" style="40" customWidth="1"/>
    <col min="3080" max="3080" width="9.140625" style="40"/>
    <col min="3081" max="3081" width="9.85546875" style="40" customWidth="1"/>
    <col min="3082" max="3328" width="9.140625" style="40"/>
    <col min="3329" max="3329" width="3.28515625" style="40" customWidth="1"/>
    <col min="3330" max="3330" width="29.85546875" style="40" customWidth="1"/>
    <col min="3331" max="3332" width="9.42578125" style="40" bestFit="1" customWidth="1"/>
    <col min="3333" max="3333" width="9.42578125" style="40" customWidth="1"/>
    <col min="3334" max="3334" width="9.140625" style="40"/>
    <col min="3335" max="3335" width="10.42578125" style="40" customWidth="1"/>
    <col min="3336" max="3336" width="9.140625" style="40"/>
    <col min="3337" max="3337" width="9.85546875" style="40" customWidth="1"/>
    <col min="3338" max="3584" width="9.140625" style="40"/>
    <col min="3585" max="3585" width="3.28515625" style="40" customWidth="1"/>
    <col min="3586" max="3586" width="29.85546875" style="40" customWidth="1"/>
    <col min="3587" max="3588" width="9.42578125" style="40" bestFit="1" customWidth="1"/>
    <col min="3589" max="3589" width="9.42578125" style="40" customWidth="1"/>
    <col min="3590" max="3590" width="9.140625" style="40"/>
    <col min="3591" max="3591" width="10.42578125" style="40" customWidth="1"/>
    <col min="3592" max="3592" width="9.140625" style="40"/>
    <col min="3593" max="3593" width="9.85546875" style="40" customWidth="1"/>
    <col min="3594" max="3840" width="9.140625" style="40"/>
    <col min="3841" max="3841" width="3.28515625" style="40" customWidth="1"/>
    <col min="3842" max="3842" width="29.85546875" style="40" customWidth="1"/>
    <col min="3843" max="3844" width="9.42578125" style="40" bestFit="1" customWidth="1"/>
    <col min="3845" max="3845" width="9.42578125" style="40" customWidth="1"/>
    <col min="3846" max="3846" width="9.140625" style="40"/>
    <col min="3847" max="3847" width="10.42578125" style="40" customWidth="1"/>
    <col min="3848" max="3848" width="9.140625" style="40"/>
    <col min="3849" max="3849" width="9.85546875" style="40" customWidth="1"/>
    <col min="3850" max="4096" width="9.140625" style="40"/>
    <col min="4097" max="4097" width="3.28515625" style="40" customWidth="1"/>
    <col min="4098" max="4098" width="29.85546875" style="40" customWidth="1"/>
    <col min="4099" max="4100" width="9.42578125" style="40" bestFit="1" customWidth="1"/>
    <col min="4101" max="4101" width="9.42578125" style="40" customWidth="1"/>
    <col min="4102" max="4102" width="9.140625" style="40"/>
    <col min="4103" max="4103" width="10.42578125" style="40" customWidth="1"/>
    <col min="4104" max="4104" width="9.140625" style="40"/>
    <col min="4105" max="4105" width="9.85546875" style="40" customWidth="1"/>
    <col min="4106" max="4352" width="9.140625" style="40"/>
    <col min="4353" max="4353" width="3.28515625" style="40" customWidth="1"/>
    <col min="4354" max="4354" width="29.85546875" style="40" customWidth="1"/>
    <col min="4355" max="4356" width="9.42578125" style="40" bestFit="1" customWidth="1"/>
    <col min="4357" max="4357" width="9.42578125" style="40" customWidth="1"/>
    <col min="4358" max="4358" width="9.140625" style="40"/>
    <col min="4359" max="4359" width="10.42578125" style="40" customWidth="1"/>
    <col min="4360" max="4360" width="9.140625" style="40"/>
    <col min="4361" max="4361" width="9.85546875" style="40" customWidth="1"/>
    <col min="4362" max="4608" width="9.140625" style="40"/>
    <col min="4609" max="4609" width="3.28515625" style="40" customWidth="1"/>
    <col min="4610" max="4610" width="29.85546875" style="40" customWidth="1"/>
    <col min="4611" max="4612" width="9.42578125" style="40" bestFit="1" customWidth="1"/>
    <col min="4613" max="4613" width="9.42578125" style="40" customWidth="1"/>
    <col min="4614" max="4614" width="9.140625" style="40"/>
    <col min="4615" max="4615" width="10.42578125" style="40" customWidth="1"/>
    <col min="4616" max="4616" width="9.140625" style="40"/>
    <col min="4617" max="4617" width="9.85546875" style="40" customWidth="1"/>
    <col min="4618" max="4864" width="9.140625" style="40"/>
    <col min="4865" max="4865" width="3.28515625" style="40" customWidth="1"/>
    <col min="4866" max="4866" width="29.85546875" style="40" customWidth="1"/>
    <col min="4867" max="4868" width="9.42578125" style="40" bestFit="1" customWidth="1"/>
    <col min="4869" max="4869" width="9.42578125" style="40" customWidth="1"/>
    <col min="4870" max="4870" width="9.140625" style="40"/>
    <col min="4871" max="4871" width="10.42578125" style="40" customWidth="1"/>
    <col min="4872" max="4872" width="9.140625" style="40"/>
    <col min="4873" max="4873" width="9.85546875" style="40" customWidth="1"/>
    <col min="4874" max="5120" width="9.140625" style="40"/>
    <col min="5121" max="5121" width="3.28515625" style="40" customWidth="1"/>
    <col min="5122" max="5122" width="29.85546875" style="40" customWidth="1"/>
    <col min="5123" max="5124" width="9.42578125" style="40" bestFit="1" customWidth="1"/>
    <col min="5125" max="5125" width="9.42578125" style="40" customWidth="1"/>
    <col min="5126" max="5126" width="9.140625" style="40"/>
    <col min="5127" max="5127" width="10.42578125" style="40" customWidth="1"/>
    <col min="5128" max="5128" width="9.140625" style="40"/>
    <col min="5129" max="5129" width="9.85546875" style="40" customWidth="1"/>
    <col min="5130" max="5376" width="9.140625" style="40"/>
    <col min="5377" max="5377" width="3.28515625" style="40" customWidth="1"/>
    <col min="5378" max="5378" width="29.85546875" style="40" customWidth="1"/>
    <col min="5379" max="5380" width="9.42578125" style="40" bestFit="1" customWidth="1"/>
    <col min="5381" max="5381" width="9.42578125" style="40" customWidth="1"/>
    <col min="5382" max="5382" width="9.140625" style="40"/>
    <col min="5383" max="5383" width="10.42578125" style="40" customWidth="1"/>
    <col min="5384" max="5384" width="9.140625" style="40"/>
    <col min="5385" max="5385" width="9.85546875" style="40" customWidth="1"/>
    <col min="5386" max="5632" width="9.140625" style="40"/>
    <col min="5633" max="5633" width="3.28515625" style="40" customWidth="1"/>
    <col min="5634" max="5634" width="29.85546875" style="40" customWidth="1"/>
    <col min="5635" max="5636" width="9.42578125" style="40" bestFit="1" customWidth="1"/>
    <col min="5637" max="5637" width="9.42578125" style="40" customWidth="1"/>
    <col min="5638" max="5638" width="9.140625" style="40"/>
    <col min="5639" max="5639" width="10.42578125" style="40" customWidth="1"/>
    <col min="5640" max="5640" width="9.140625" style="40"/>
    <col min="5641" max="5641" width="9.85546875" style="40" customWidth="1"/>
    <col min="5642" max="5888" width="9.140625" style="40"/>
    <col min="5889" max="5889" width="3.28515625" style="40" customWidth="1"/>
    <col min="5890" max="5890" width="29.85546875" style="40" customWidth="1"/>
    <col min="5891" max="5892" width="9.42578125" style="40" bestFit="1" customWidth="1"/>
    <col min="5893" max="5893" width="9.42578125" style="40" customWidth="1"/>
    <col min="5894" max="5894" width="9.140625" style="40"/>
    <col min="5895" max="5895" width="10.42578125" style="40" customWidth="1"/>
    <col min="5896" max="5896" width="9.140625" style="40"/>
    <col min="5897" max="5897" width="9.85546875" style="40" customWidth="1"/>
    <col min="5898" max="6144" width="9.140625" style="40"/>
    <col min="6145" max="6145" width="3.28515625" style="40" customWidth="1"/>
    <col min="6146" max="6146" width="29.85546875" style="40" customWidth="1"/>
    <col min="6147" max="6148" width="9.42578125" style="40" bestFit="1" customWidth="1"/>
    <col min="6149" max="6149" width="9.42578125" style="40" customWidth="1"/>
    <col min="6150" max="6150" width="9.140625" style="40"/>
    <col min="6151" max="6151" width="10.42578125" style="40" customWidth="1"/>
    <col min="6152" max="6152" width="9.140625" style="40"/>
    <col min="6153" max="6153" width="9.85546875" style="40" customWidth="1"/>
    <col min="6154" max="6400" width="9.140625" style="40"/>
    <col min="6401" max="6401" width="3.28515625" style="40" customWidth="1"/>
    <col min="6402" max="6402" width="29.85546875" style="40" customWidth="1"/>
    <col min="6403" max="6404" width="9.42578125" style="40" bestFit="1" customWidth="1"/>
    <col min="6405" max="6405" width="9.42578125" style="40" customWidth="1"/>
    <col min="6406" max="6406" width="9.140625" style="40"/>
    <col min="6407" max="6407" width="10.42578125" style="40" customWidth="1"/>
    <col min="6408" max="6408" width="9.140625" style="40"/>
    <col min="6409" max="6409" width="9.85546875" style="40" customWidth="1"/>
    <col min="6410" max="6656" width="9.140625" style="40"/>
    <col min="6657" max="6657" width="3.28515625" style="40" customWidth="1"/>
    <col min="6658" max="6658" width="29.85546875" style="40" customWidth="1"/>
    <col min="6659" max="6660" width="9.42578125" style="40" bestFit="1" customWidth="1"/>
    <col min="6661" max="6661" width="9.42578125" style="40" customWidth="1"/>
    <col min="6662" max="6662" width="9.140625" style="40"/>
    <col min="6663" max="6663" width="10.42578125" style="40" customWidth="1"/>
    <col min="6664" max="6664" width="9.140625" style="40"/>
    <col min="6665" max="6665" width="9.85546875" style="40" customWidth="1"/>
    <col min="6666" max="6912" width="9.140625" style="40"/>
    <col min="6913" max="6913" width="3.28515625" style="40" customWidth="1"/>
    <col min="6914" max="6914" width="29.85546875" style="40" customWidth="1"/>
    <col min="6915" max="6916" width="9.42578125" style="40" bestFit="1" customWidth="1"/>
    <col min="6917" max="6917" width="9.42578125" style="40" customWidth="1"/>
    <col min="6918" max="6918" width="9.140625" style="40"/>
    <col min="6919" max="6919" width="10.42578125" style="40" customWidth="1"/>
    <col min="6920" max="6920" width="9.140625" style="40"/>
    <col min="6921" max="6921" width="9.85546875" style="40" customWidth="1"/>
    <col min="6922" max="7168" width="9.140625" style="40"/>
    <col min="7169" max="7169" width="3.28515625" style="40" customWidth="1"/>
    <col min="7170" max="7170" width="29.85546875" style="40" customWidth="1"/>
    <col min="7171" max="7172" width="9.42578125" style="40" bestFit="1" customWidth="1"/>
    <col min="7173" max="7173" width="9.42578125" style="40" customWidth="1"/>
    <col min="7174" max="7174" width="9.140625" style="40"/>
    <col min="7175" max="7175" width="10.42578125" style="40" customWidth="1"/>
    <col min="7176" max="7176" width="9.140625" style="40"/>
    <col min="7177" max="7177" width="9.85546875" style="40" customWidth="1"/>
    <col min="7178" max="7424" width="9.140625" style="40"/>
    <col min="7425" max="7425" width="3.28515625" style="40" customWidth="1"/>
    <col min="7426" max="7426" width="29.85546875" style="40" customWidth="1"/>
    <col min="7427" max="7428" width="9.42578125" style="40" bestFit="1" customWidth="1"/>
    <col min="7429" max="7429" width="9.42578125" style="40" customWidth="1"/>
    <col min="7430" max="7430" width="9.140625" style="40"/>
    <col min="7431" max="7431" width="10.42578125" style="40" customWidth="1"/>
    <col min="7432" max="7432" width="9.140625" style="40"/>
    <col min="7433" max="7433" width="9.85546875" style="40" customWidth="1"/>
    <col min="7434" max="7680" width="9.140625" style="40"/>
    <col min="7681" max="7681" width="3.28515625" style="40" customWidth="1"/>
    <col min="7682" max="7682" width="29.85546875" style="40" customWidth="1"/>
    <col min="7683" max="7684" width="9.42578125" style="40" bestFit="1" customWidth="1"/>
    <col min="7685" max="7685" width="9.42578125" style="40" customWidth="1"/>
    <col min="7686" max="7686" width="9.140625" style="40"/>
    <col min="7687" max="7687" width="10.42578125" style="40" customWidth="1"/>
    <col min="7688" max="7688" width="9.140625" style="40"/>
    <col min="7689" max="7689" width="9.85546875" style="40" customWidth="1"/>
    <col min="7690" max="7936" width="9.140625" style="40"/>
    <col min="7937" max="7937" width="3.28515625" style="40" customWidth="1"/>
    <col min="7938" max="7938" width="29.85546875" style="40" customWidth="1"/>
    <col min="7939" max="7940" width="9.42578125" style="40" bestFit="1" customWidth="1"/>
    <col min="7941" max="7941" width="9.42578125" style="40" customWidth="1"/>
    <col min="7942" max="7942" width="9.140625" style="40"/>
    <col min="7943" max="7943" width="10.42578125" style="40" customWidth="1"/>
    <col min="7944" max="7944" width="9.140625" style="40"/>
    <col min="7945" max="7945" width="9.85546875" style="40" customWidth="1"/>
    <col min="7946" max="8192" width="9.140625" style="40"/>
    <col min="8193" max="8193" width="3.28515625" style="40" customWidth="1"/>
    <col min="8194" max="8194" width="29.85546875" style="40" customWidth="1"/>
    <col min="8195" max="8196" width="9.42578125" style="40" bestFit="1" customWidth="1"/>
    <col min="8197" max="8197" width="9.42578125" style="40" customWidth="1"/>
    <col min="8198" max="8198" width="9.140625" style="40"/>
    <col min="8199" max="8199" width="10.42578125" style="40" customWidth="1"/>
    <col min="8200" max="8200" width="9.140625" style="40"/>
    <col min="8201" max="8201" width="9.85546875" style="40" customWidth="1"/>
    <col min="8202" max="8448" width="9.140625" style="40"/>
    <col min="8449" max="8449" width="3.28515625" style="40" customWidth="1"/>
    <col min="8450" max="8450" width="29.85546875" style="40" customWidth="1"/>
    <col min="8451" max="8452" width="9.42578125" style="40" bestFit="1" customWidth="1"/>
    <col min="8453" max="8453" width="9.42578125" style="40" customWidth="1"/>
    <col min="8454" max="8454" width="9.140625" style="40"/>
    <col min="8455" max="8455" width="10.42578125" style="40" customWidth="1"/>
    <col min="8456" max="8456" width="9.140625" style="40"/>
    <col min="8457" max="8457" width="9.85546875" style="40" customWidth="1"/>
    <col min="8458" max="8704" width="9.140625" style="40"/>
    <col min="8705" max="8705" width="3.28515625" style="40" customWidth="1"/>
    <col min="8706" max="8706" width="29.85546875" style="40" customWidth="1"/>
    <col min="8707" max="8708" width="9.42578125" style="40" bestFit="1" customWidth="1"/>
    <col min="8709" max="8709" width="9.42578125" style="40" customWidth="1"/>
    <col min="8710" max="8710" width="9.140625" style="40"/>
    <col min="8711" max="8711" width="10.42578125" style="40" customWidth="1"/>
    <col min="8712" max="8712" width="9.140625" style="40"/>
    <col min="8713" max="8713" width="9.85546875" style="40" customWidth="1"/>
    <col min="8714" max="8960" width="9.140625" style="40"/>
    <col min="8961" max="8961" width="3.28515625" style="40" customWidth="1"/>
    <col min="8962" max="8962" width="29.85546875" style="40" customWidth="1"/>
    <col min="8963" max="8964" width="9.42578125" style="40" bestFit="1" customWidth="1"/>
    <col min="8965" max="8965" width="9.42578125" style="40" customWidth="1"/>
    <col min="8966" max="8966" width="9.140625" style="40"/>
    <col min="8967" max="8967" width="10.42578125" style="40" customWidth="1"/>
    <col min="8968" max="8968" width="9.140625" style="40"/>
    <col min="8969" max="8969" width="9.85546875" style="40" customWidth="1"/>
    <col min="8970" max="9216" width="9.140625" style="40"/>
    <col min="9217" max="9217" width="3.28515625" style="40" customWidth="1"/>
    <col min="9218" max="9218" width="29.85546875" style="40" customWidth="1"/>
    <col min="9219" max="9220" width="9.42578125" style="40" bestFit="1" customWidth="1"/>
    <col min="9221" max="9221" width="9.42578125" style="40" customWidth="1"/>
    <col min="9222" max="9222" width="9.140625" style="40"/>
    <col min="9223" max="9223" width="10.42578125" style="40" customWidth="1"/>
    <col min="9224" max="9224" width="9.140625" style="40"/>
    <col min="9225" max="9225" width="9.85546875" style="40" customWidth="1"/>
    <col min="9226" max="9472" width="9.140625" style="40"/>
    <col min="9473" max="9473" width="3.28515625" style="40" customWidth="1"/>
    <col min="9474" max="9474" width="29.85546875" style="40" customWidth="1"/>
    <col min="9475" max="9476" width="9.42578125" style="40" bestFit="1" customWidth="1"/>
    <col min="9477" max="9477" width="9.42578125" style="40" customWidth="1"/>
    <col min="9478" max="9478" width="9.140625" style="40"/>
    <col min="9479" max="9479" width="10.42578125" style="40" customWidth="1"/>
    <col min="9480" max="9480" width="9.140625" style="40"/>
    <col min="9481" max="9481" width="9.85546875" style="40" customWidth="1"/>
    <col min="9482" max="9728" width="9.140625" style="40"/>
    <col min="9729" max="9729" width="3.28515625" style="40" customWidth="1"/>
    <col min="9730" max="9730" width="29.85546875" style="40" customWidth="1"/>
    <col min="9731" max="9732" width="9.42578125" style="40" bestFit="1" customWidth="1"/>
    <col min="9733" max="9733" width="9.42578125" style="40" customWidth="1"/>
    <col min="9734" max="9734" width="9.140625" style="40"/>
    <col min="9735" max="9735" width="10.42578125" style="40" customWidth="1"/>
    <col min="9736" max="9736" width="9.140625" style="40"/>
    <col min="9737" max="9737" width="9.85546875" style="40" customWidth="1"/>
    <col min="9738" max="9984" width="9.140625" style="40"/>
    <col min="9985" max="9985" width="3.28515625" style="40" customWidth="1"/>
    <col min="9986" max="9986" width="29.85546875" style="40" customWidth="1"/>
    <col min="9987" max="9988" width="9.42578125" style="40" bestFit="1" customWidth="1"/>
    <col min="9989" max="9989" width="9.42578125" style="40" customWidth="1"/>
    <col min="9990" max="9990" width="9.140625" style="40"/>
    <col min="9991" max="9991" width="10.42578125" style="40" customWidth="1"/>
    <col min="9992" max="9992" width="9.140625" style="40"/>
    <col min="9993" max="9993" width="9.85546875" style="40" customWidth="1"/>
    <col min="9994" max="10240" width="9.140625" style="40"/>
    <col min="10241" max="10241" width="3.28515625" style="40" customWidth="1"/>
    <col min="10242" max="10242" width="29.85546875" style="40" customWidth="1"/>
    <col min="10243" max="10244" width="9.42578125" style="40" bestFit="1" customWidth="1"/>
    <col min="10245" max="10245" width="9.42578125" style="40" customWidth="1"/>
    <col min="10246" max="10246" width="9.140625" style="40"/>
    <col min="10247" max="10247" width="10.42578125" style="40" customWidth="1"/>
    <col min="10248" max="10248" width="9.140625" style="40"/>
    <col min="10249" max="10249" width="9.85546875" style="40" customWidth="1"/>
    <col min="10250" max="10496" width="9.140625" style="40"/>
    <col min="10497" max="10497" width="3.28515625" style="40" customWidth="1"/>
    <col min="10498" max="10498" width="29.85546875" style="40" customWidth="1"/>
    <col min="10499" max="10500" width="9.42578125" style="40" bestFit="1" customWidth="1"/>
    <col min="10501" max="10501" width="9.42578125" style="40" customWidth="1"/>
    <col min="10502" max="10502" width="9.140625" style="40"/>
    <col min="10503" max="10503" width="10.42578125" style="40" customWidth="1"/>
    <col min="10504" max="10504" width="9.140625" style="40"/>
    <col min="10505" max="10505" width="9.85546875" style="40" customWidth="1"/>
    <col min="10506" max="10752" width="9.140625" style="40"/>
    <col min="10753" max="10753" width="3.28515625" style="40" customWidth="1"/>
    <col min="10754" max="10754" width="29.85546875" style="40" customWidth="1"/>
    <col min="10755" max="10756" width="9.42578125" style="40" bestFit="1" customWidth="1"/>
    <col min="10757" max="10757" width="9.42578125" style="40" customWidth="1"/>
    <col min="10758" max="10758" width="9.140625" style="40"/>
    <col min="10759" max="10759" width="10.42578125" style="40" customWidth="1"/>
    <col min="10760" max="10760" width="9.140625" style="40"/>
    <col min="10761" max="10761" width="9.85546875" style="40" customWidth="1"/>
    <col min="10762" max="11008" width="9.140625" style="40"/>
    <col min="11009" max="11009" width="3.28515625" style="40" customWidth="1"/>
    <col min="11010" max="11010" width="29.85546875" style="40" customWidth="1"/>
    <col min="11011" max="11012" width="9.42578125" style="40" bestFit="1" customWidth="1"/>
    <col min="11013" max="11013" width="9.42578125" style="40" customWidth="1"/>
    <col min="11014" max="11014" width="9.140625" style="40"/>
    <col min="11015" max="11015" width="10.42578125" style="40" customWidth="1"/>
    <col min="11016" max="11016" width="9.140625" style="40"/>
    <col min="11017" max="11017" width="9.85546875" style="40" customWidth="1"/>
    <col min="11018" max="11264" width="9.140625" style="40"/>
    <col min="11265" max="11265" width="3.28515625" style="40" customWidth="1"/>
    <col min="11266" max="11266" width="29.85546875" style="40" customWidth="1"/>
    <col min="11267" max="11268" width="9.42578125" style="40" bestFit="1" customWidth="1"/>
    <col min="11269" max="11269" width="9.42578125" style="40" customWidth="1"/>
    <col min="11270" max="11270" width="9.140625" style="40"/>
    <col min="11271" max="11271" width="10.42578125" style="40" customWidth="1"/>
    <col min="11272" max="11272" width="9.140625" style="40"/>
    <col min="11273" max="11273" width="9.85546875" style="40" customWidth="1"/>
    <col min="11274" max="11520" width="9.140625" style="40"/>
    <col min="11521" max="11521" width="3.28515625" style="40" customWidth="1"/>
    <col min="11522" max="11522" width="29.85546875" style="40" customWidth="1"/>
    <col min="11523" max="11524" width="9.42578125" style="40" bestFit="1" customWidth="1"/>
    <col min="11525" max="11525" width="9.42578125" style="40" customWidth="1"/>
    <col min="11526" max="11526" width="9.140625" style="40"/>
    <col min="11527" max="11527" width="10.42578125" style="40" customWidth="1"/>
    <col min="11528" max="11528" width="9.140625" style="40"/>
    <col min="11529" max="11529" width="9.85546875" style="40" customWidth="1"/>
    <col min="11530" max="11776" width="9.140625" style="40"/>
    <col min="11777" max="11777" width="3.28515625" style="40" customWidth="1"/>
    <col min="11778" max="11778" width="29.85546875" style="40" customWidth="1"/>
    <col min="11779" max="11780" width="9.42578125" style="40" bestFit="1" customWidth="1"/>
    <col min="11781" max="11781" width="9.42578125" style="40" customWidth="1"/>
    <col min="11782" max="11782" width="9.140625" style="40"/>
    <col min="11783" max="11783" width="10.42578125" style="40" customWidth="1"/>
    <col min="11784" max="11784" width="9.140625" style="40"/>
    <col min="11785" max="11785" width="9.85546875" style="40" customWidth="1"/>
    <col min="11786" max="12032" width="9.140625" style="40"/>
    <col min="12033" max="12033" width="3.28515625" style="40" customWidth="1"/>
    <col min="12034" max="12034" width="29.85546875" style="40" customWidth="1"/>
    <col min="12035" max="12036" width="9.42578125" style="40" bestFit="1" customWidth="1"/>
    <col min="12037" max="12037" width="9.42578125" style="40" customWidth="1"/>
    <col min="12038" max="12038" width="9.140625" style="40"/>
    <col min="12039" max="12039" width="10.42578125" style="40" customWidth="1"/>
    <col min="12040" max="12040" width="9.140625" style="40"/>
    <col min="12041" max="12041" width="9.85546875" style="40" customWidth="1"/>
    <col min="12042" max="12288" width="9.140625" style="40"/>
    <col min="12289" max="12289" width="3.28515625" style="40" customWidth="1"/>
    <col min="12290" max="12290" width="29.85546875" style="40" customWidth="1"/>
    <col min="12291" max="12292" width="9.42578125" style="40" bestFit="1" customWidth="1"/>
    <col min="12293" max="12293" width="9.42578125" style="40" customWidth="1"/>
    <col min="12294" max="12294" width="9.140625" style="40"/>
    <col min="12295" max="12295" width="10.42578125" style="40" customWidth="1"/>
    <col min="12296" max="12296" width="9.140625" style="40"/>
    <col min="12297" max="12297" width="9.85546875" style="40" customWidth="1"/>
    <col min="12298" max="12544" width="9.140625" style="40"/>
    <col min="12545" max="12545" width="3.28515625" style="40" customWidth="1"/>
    <col min="12546" max="12546" width="29.85546875" style="40" customWidth="1"/>
    <col min="12547" max="12548" width="9.42578125" style="40" bestFit="1" customWidth="1"/>
    <col min="12549" max="12549" width="9.42578125" style="40" customWidth="1"/>
    <col min="12550" max="12550" width="9.140625" style="40"/>
    <col min="12551" max="12551" width="10.42578125" style="40" customWidth="1"/>
    <col min="12552" max="12552" width="9.140625" style="40"/>
    <col min="12553" max="12553" width="9.85546875" style="40" customWidth="1"/>
    <col min="12554" max="12800" width="9.140625" style="40"/>
    <col min="12801" max="12801" width="3.28515625" style="40" customWidth="1"/>
    <col min="12802" max="12802" width="29.85546875" style="40" customWidth="1"/>
    <col min="12803" max="12804" width="9.42578125" style="40" bestFit="1" customWidth="1"/>
    <col min="12805" max="12805" width="9.42578125" style="40" customWidth="1"/>
    <col min="12806" max="12806" width="9.140625" style="40"/>
    <col min="12807" max="12807" width="10.42578125" style="40" customWidth="1"/>
    <col min="12808" max="12808" width="9.140625" style="40"/>
    <col min="12809" max="12809" width="9.85546875" style="40" customWidth="1"/>
    <col min="12810" max="13056" width="9.140625" style="40"/>
    <col min="13057" max="13057" width="3.28515625" style="40" customWidth="1"/>
    <col min="13058" max="13058" width="29.85546875" style="40" customWidth="1"/>
    <col min="13059" max="13060" width="9.42578125" style="40" bestFit="1" customWidth="1"/>
    <col min="13061" max="13061" width="9.42578125" style="40" customWidth="1"/>
    <col min="13062" max="13062" width="9.140625" style="40"/>
    <col min="13063" max="13063" width="10.42578125" style="40" customWidth="1"/>
    <col min="13064" max="13064" width="9.140625" style="40"/>
    <col min="13065" max="13065" width="9.85546875" style="40" customWidth="1"/>
    <col min="13066" max="13312" width="9.140625" style="40"/>
    <col min="13313" max="13313" width="3.28515625" style="40" customWidth="1"/>
    <col min="13314" max="13314" width="29.85546875" style="40" customWidth="1"/>
    <col min="13315" max="13316" width="9.42578125" style="40" bestFit="1" customWidth="1"/>
    <col min="13317" max="13317" width="9.42578125" style="40" customWidth="1"/>
    <col min="13318" max="13318" width="9.140625" style="40"/>
    <col min="13319" max="13319" width="10.42578125" style="40" customWidth="1"/>
    <col min="13320" max="13320" width="9.140625" style="40"/>
    <col min="13321" max="13321" width="9.85546875" style="40" customWidth="1"/>
    <col min="13322" max="13568" width="9.140625" style="40"/>
    <col min="13569" max="13569" width="3.28515625" style="40" customWidth="1"/>
    <col min="13570" max="13570" width="29.85546875" style="40" customWidth="1"/>
    <col min="13571" max="13572" width="9.42578125" style="40" bestFit="1" customWidth="1"/>
    <col min="13573" max="13573" width="9.42578125" style="40" customWidth="1"/>
    <col min="13574" max="13574" width="9.140625" style="40"/>
    <col min="13575" max="13575" width="10.42578125" style="40" customWidth="1"/>
    <col min="13576" max="13576" width="9.140625" style="40"/>
    <col min="13577" max="13577" width="9.85546875" style="40" customWidth="1"/>
    <col min="13578" max="13824" width="9.140625" style="40"/>
    <col min="13825" max="13825" width="3.28515625" style="40" customWidth="1"/>
    <col min="13826" max="13826" width="29.85546875" style="40" customWidth="1"/>
    <col min="13827" max="13828" width="9.42578125" style="40" bestFit="1" customWidth="1"/>
    <col min="13829" max="13829" width="9.42578125" style="40" customWidth="1"/>
    <col min="13830" max="13830" width="9.140625" style="40"/>
    <col min="13831" max="13831" width="10.42578125" style="40" customWidth="1"/>
    <col min="13832" max="13832" width="9.140625" style="40"/>
    <col min="13833" max="13833" width="9.85546875" style="40" customWidth="1"/>
    <col min="13834" max="14080" width="9.140625" style="40"/>
    <col min="14081" max="14081" width="3.28515625" style="40" customWidth="1"/>
    <col min="14082" max="14082" width="29.85546875" style="40" customWidth="1"/>
    <col min="14083" max="14084" width="9.42578125" style="40" bestFit="1" customWidth="1"/>
    <col min="14085" max="14085" width="9.42578125" style="40" customWidth="1"/>
    <col min="14086" max="14086" width="9.140625" style="40"/>
    <col min="14087" max="14087" width="10.42578125" style="40" customWidth="1"/>
    <col min="14088" max="14088" width="9.140625" style="40"/>
    <col min="14089" max="14089" width="9.85546875" style="40" customWidth="1"/>
    <col min="14090" max="14336" width="9.140625" style="40"/>
    <col min="14337" max="14337" width="3.28515625" style="40" customWidth="1"/>
    <col min="14338" max="14338" width="29.85546875" style="40" customWidth="1"/>
    <col min="14339" max="14340" width="9.42578125" style="40" bestFit="1" customWidth="1"/>
    <col min="14341" max="14341" width="9.42578125" style="40" customWidth="1"/>
    <col min="14342" max="14342" width="9.140625" style="40"/>
    <col min="14343" max="14343" width="10.42578125" style="40" customWidth="1"/>
    <col min="14344" max="14344" width="9.140625" style="40"/>
    <col min="14345" max="14345" width="9.85546875" style="40" customWidth="1"/>
    <col min="14346" max="14592" width="9.140625" style="40"/>
    <col min="14593" max="14593" width="3.28515625" style="40" customWidth="1"/>
    <col min="14594" max="14594" width="29.85546875" style="40" customWidth="1"/>
    <col min="14595" max="14596" width="9.42578125" style="40" bestFit="1" customWidth="1"/>
    <col min="14597" max="14597" width="9.42578125" style="40" customWidth="1"/>
    <col min="14598" max="14598" width="9.140625" style="40"/>
    <col min="14599" max="14599" width="10.42578125" style="40" customWidth="1"/>
    <col min="14600" max="14600" width="9.140625" style="40"/>
    <col min="14601" max="14601" width="9.85546875" style="40" customWidth="1"/>
    <col min="14602" max="14848" width="9.140625" style="40"/>
    <col min="14849" max="14849" width="3.28515625" style="40" customWidth="1"/>
    <col min="14850" max="14850" width="29.85546875" style="40" customWidth="1"/>
    <col min="14851" max="14852" width="9.42578125" style="40" bestFit="1" customWidth="1"/>
    <col min="14853" max="14853" width="9.42578125" style="40" customWidth="1"/>
    <col min="14854" max="14854" width="9.140625" style="40"/>
    <col min="14855" max="14855" width="10.42578125" style="40" customWidth="1"/>
    <col min="14856" max="14856" width="9.140625" style="40"/>
    <col min="14857" max="14857" width="9.85546875" style="40" customWidth="1"/>
    <col min="14858" max="15104" width="9.140625" style="40"/>
    <col min="15105" max="15105" width="3.28515625" style="40" customWidth="1"/>
    <col min="15106" max="15106" width="29.85546875" style="40" customWidth="1"/>
    <col min="15107" max="15108" width="9.42578125" style="40" bestFit="1" customWidth="1"/>
    <col min="15109" max="15109" width="9.42578125" style="40" customWidth="1"/>
    <col min="15110" max="15110" width="9.140625" style="40"/>
    <col min="15111" max="15111" width="10.42578125" style="40" customWidth="1"/>
    <col min="15112" max="15112" width="9.140625" style="40"/>
    <col min="15113" max="15113" width="9.85546875" style="40" customWidth="1"/>
    <col min="15114" max="15360" width="9.140625" style="40"/>
    <col min="15361" max="15361" width="3.28515625" style="40" customWidth="1"/>
    <col min="15362" max="15362" width="29.85546875" style="40" customWidth="1"/>
    <col min="15363" max="15364" width="9.42578125" style="40" bestFit="1" customWidth="1"/>
    <col min="15365" max="15365" width="9.42578125" style="40" customWidth="1"/>
    <col min="15366" max="15366" width="9.140625" style="40"/>
    <col min="15367" max="15367" width="10.42578125" style="40" customWidth="1"/>
    <col min="15368" max="15368" width="9.140625" style="40"/>
    <col min="15369" max="15369" width="9.85546875" style="40" customWidth="1"/>
    <col min="15370" max="15616" width="9.140625" style="40"/>
    <col min="15617" max="15617" width="3.28515625" style="40" customWidth="1"/>
    <col min="15618" max="15618" width="29.85546875" style="40" customWidth="1"/>
    <col min="15619" max="15620" width="9.42578125" style="40" bestFit="1" customWidth="1"/>
    <col min="15621" max="15621" width="9.42578125" style="40" customWidth="1"/>
    <col min="15622" max="15622" width="9.140625" style="40"/>
    <col min="15623" max="15623" width="10.42578125" style="40" customWidth="1"/>
    <col min="15624" max="15624" width="9.140625" style="40"/>
    <col min="15625" max="15625" width="9.85546875" style="40" customWidth="1"/>
    <col min="15626" max="15872" width="9.140625" style="40"/>
    <col min="15873" max="15873" width="3.28515625" style="40" customWidth="1"/>
    <col min="15874" max="15874" width="29.85546875" style="40" customWidth="1"/>
    <col min="15875" max="15876" width="9.42578125" style="40" bestFit="1" customWidth="1"/>
    <col min="15877" max="15877" width="9.42578125" style="40" customWidth="1"/>
    <col min="15878" max="15878" width="9.140625" style="40"/>
    <col min="15879" max="15879" width="10.42578125" style="40" customWidth="1"/>
    <col min="15880" max="15880" width="9.140625" style="40"/>
    <col min="15881" max="15881" width="9.85546875" style="40" customWidth="1"/>
    <col min="15882" max="16128" width="9.140625" style="40"/>
    <col min="16129" max="16129" width="3.28515625" style="40" customWidth="1"/>
    <col min="16130" max="16130" width="29.85546875" style="40" customWidth="1"/>
    <col min="16131" max="16132" width="9.42578125" style="40" bestFit="1" customWidth="1"/>
    <col min="16133" max="16133" width="9.42578125" style="40" customWidth="1"/>
    <col min="16134" max="16134" width="9.140625" style="40"/>
    <col min="16135" max="16135" width="10.42578125" style="40" customWidth="1"/>
    <col min="16136" max="16136" width="9.140625" style="40"/>
    <col min="16137" max="16137" width="9.85546875" style="40" customWidth="1"/>
    <col min="16138" max="16384" width="9.140625" style="40"/>
  </cols>
  <sheetData>
    <row r="1" spans="1:9">
      <c r="B1" s="573" t="s">
        <v>471</v>
      </c>
      <c r="C1" s="573"/>
      <c r="D1" s="573"/>
      <c r="E1" s="573"/>
    </row>
    <row r="2" spans="1:9" ht="15">
      <c r="B2" s="351">
        <v>42253</v>
      </c>
      <c r="C2" s="334"/>
      <c r="D2" s="352"/>
      <c r="E2" s="352"/>
    </row>
    <row r="3" spans="1:9">
      <c r="A3" s="353"/>
      <c r="B3" s="351"/>
      <c r="C3" s="354"/>
      <c r="D3" s="354"/>
      <c r="E3" s="355" t="s">
        <v>472</v>
      </c>
    </row>
    <row r="4" spans="1:9" ht="24">
      <c r="A4" s="574" t="s">
        <v>473</v>
      </c>
      <c r="B4" s="574"/>
      <c r="C4" s="356">
        <v>2014</v>
      </c>
      <c r="D4" s="356">
        <v>2015</v>
      </c>
      <c r="E4" s="357" t="s">
        <v>442</v>
      </c>
      <c r="F4" s="34"/>
    </row>
    <row r="5" spans="1:9" ht="15">
      <c r="A5" s="507" t="s">
        <v>474</v>
      </c>
      <c r="B5" s="507"/>
      <c r="C5" s="358">
        <f>SUM(C6+C10+C14)</f>
        <v>3119815.6</v>
      </c>
      <c r="D5" s="358">
        <f>SUM(D6+D10+D14)</f>
        <v>4461765.0999999996</v>
      </c>
      <c r="E5" s="45">
        <f>D5/C5*100</f>
        <v>143.01374414564756</v>
      </c>
      <c r="G5" s="359"/>
      <c r="I5" s="360"/>
    </row>
    <row r="6" spans="1:9" ht="15">
      <c r="A6" s="569" t="s">
        <v>475</v>
      </c>
      <c r="B6" s="569"/>
      <c r="C6" s="358">
        <f>C7+C9</f>
        <v>1376583.4</v>
      </c>
      <c r="D6" s="358">
        <f>D7+D9+D8</f>
        <v>2389980</v>
      </c>
      <c r="E6" s="45">
        <f>(D6/C6)*100</f>
        <v>173.61679648323525</v>
      </c>
      <c r="G6" s="359"/>
      <c r="I6" s="361"/>
    </row>
    <row r="7" spans="1:9" ht="15">
      <c r="A7" s="567" t="s">
        <v>476</v>
      </c>
      <c r="B7" s="567"/>
      <c r="C7" s="358">
        <v>142833.4</v>
      </c>
      <c r="D7" s="358">
        <v>168380</v>
      </c>
      <c r="E7" s="45">
        <f>(D7/C7)*100</f>
        <v>117.88559258548771</v>
      </c>
      <c r="G7" s="362"/>
      <c r="I7" s="361"/>
    </row>
    <row r="8" spans="1:9" ht="15">
      <c r="A8" s="567" t="s">
        <v>477</v>
      </c>
      <c r="B8" s="575"/>
      <c r="C8" s="358" t="s">
        <v>362</v>
      </c>
      <c r="D8" s="358">
        <v>651000</v>
      </c>
      <c r="E8" s="45" t="s">
        <v>362</v>
      </c>
      <c r="G8" s="362"/>
      <c r="I8" s="361"/>
    </row>
    <row r="9" spans="1:9" ht="15">
      <c r="A9" s="567" t="s">
        <v>478</v>
      </c>
      <c r="B9" s="568"/>
      <c r="C9" s="358">
        <v>1233750</v>
      </c>
      <c r="D9" s="358">
        <v>1570600</v>
      </c>
      <c r="E9" s="45">
        <f>(D9/C9)*100</f>
        <v>127.30293819655523</v>
      </c>
      <c r="G9" s="304"/>
      <c r="I9" s="361"/>
    </row>
    <row r="10" spans="1:9" ht="15">
      <c r="A10" s="569" t="s">
        <v>479</v>
      </c>
      <c r="B10" s="569"/>
      <c r="C10" s="358">
        <f>C11+C12+C13</f>
        <v>621663.1</v>
      </c>
      <c r="D10" s="358">
        <f>D11+D12+D13</f>
        <v>596852.39999999991</v>
      </c>
      <c r="E10" s="45">
        <f t="shared" ref="E10:E16" si="0">(D10/C10)*100</f>
        <v>96.008979783422873</v>
      </c>
      <c r="G10" s="304"/>
      <c r="I10" s="361"/>
    </row>
    <row r="11" spans="1:9" ht="15">
      <c r="A11" s="570" t="s">
        <v>480</v>
      </c>
      <c r="B11" s="570"/>
      <c r="C11" s="358">
        <v>417474.6</v>
      </c>
      <c r="D11" s="363">
        <v>443583.6</v>
      </c>
      <c r="E11" s="45">
        <f t="shared" si="0"/>
        <v>106.25403317950361</v>
      </c>
      <c r="G11" s="362"/>
      <c r="I11" s="361"/>
    </row>
    <row r="12" spans="1:9" ht="15">
      <c r="A12" s="571" t="s">
        <v>481</v>
      </c>
      <c r="B12" s="571"/>
      <c r="C12" s="358">
        <v>7825.5</v>
      </c>
      <c r="D12" s="358">
        <v>11397.8</v>
      </c>
      <c r="E12" s="45">
        <f>(D12/C12)*100</f>
        <v>145.64947926650055</v>
      </c>
      <c r="G12" s="362"/>
      <c r="H12" s="364"/>
      <c r="I12" s="361"/>
    </row>
    <row r="13" spans="1:9" ht="15">
      <c r="A13" s="365"/>
      <c r="B13" s="365" t="s">
        <v>482</v>
      </c>
      <c r="C13" s="358">
        <v>196363</v>
      </c>
      <c r="D13" s="363">
        <v>141871</v>
      </c>
      <c r="E13" s="45">
        <f>(D13/C13)*100</f>
        <v>72.249354511797023</v>
      </c>
      <c r="G13" s="362"/>
      <c r="H13" s="364"/>
      <c r="I13" s="361"/>
    </row>
    <row r="14" spans="1:9" ht="15">
      <c r="A14" s="569" t="s">
        <v>483</v>
      </c>
      <c r="B14" s="569"/>
      <c r="C14" s="358">
        <f>C15+C16</f>
        <v>1121569.1000000001</v>
      </c>
      <c r="D14" s="358">
        <f>D15+D16</f>
        <v>1474932.7</v>
      </c>
      <c r="E14" s="45">
        <f>(D14/C14)*100</f>
        <v>131.50618183043736</v>
      </c>
      <c r="G14" s="304"/>
      <c r="I14" s="360"/>
    </row>
    <row r="15" spans="1:9" ht="24">
      <c r="A15" s="366"/>
      <c r="B15" s="367" t="s">
        <v>484</v>
      </c>
      <c r="C15" s="358">
        <v>900424.8</v>
      </c>
      <c r="D15" s="358">
        <v>1122615.3999999999</v>
      </c>
      <c r="E15" s="45">
        <f t="shared" si="0"/>
        <v>124.67619727932859</v>
      </c>
      <c r="G15" s="362"/>
      <c r="I15" s="360"/>
    </row>
    <row r="16" spans="1:9" ht="15">
      <c r="A16" s="572" t="s">
        <v>485</v>
      </c>
      <c r="B16" s="572"/>
      <c r="C16" s="368">
        <v>221144.3</v>
      </c>
      <c r="D16" s="368">
        <v>352317.3</v>
      </c>
      <c r="E16" s="49">
        <f t="shared" si="0"/>
        <v>159.31556906508555</v>
      </c>
      <c r="G16" s="362"/>
      <c r="I16" s="361"/>
    </row>
    <row r="17" spans="2:4">
      <c r="B17" s="369"/>
      <c r="C17" s="358"/>
      <c r="D17" s="369"/>
    </row>
    <row r="18" spans="2:4">
      <c r="B18" s="369"/>
      <c r="C18" s="369"/>
      <c r="D18" s="369"/>
    </row>
  </sheetData>
  <mergeCells count="12">
    <mergeCell ref="A16:B16"/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V54"/>
  <sheetViews>
    <sheetView topLeftCell="A37" workbookViewId="0">
      <selection activeCell="W53" sqref="W53"/>
    </sheetView>
  </sheetViews>
  <sheetFormatPr defaultRowHeight="12.75"/>
  <cols>
    <col min="1" max="1" width="13.28515625" style="370" customWidth="1"/>
    <col min="2" max="2" width="6.7109375" style="371" customWidth="1"/>
    <col min="3" max="3" width="7.28515625" style="371" customWidth="1"/>
    <col min="4" max="4" width="4.42578125" style="371" customWidth="1"/>
    <col min="5" max="5" width="4.28515625" style="371" customWidth="1"/>
    <col min="6" max="6" width="8.42578125" style="372" customWidth="1"/>
    <col min="7" max="20" width="3.7109375" style="371" customWidth="1"/>
    <col min="21" max="256" width="9.140625" style="370"/>
    <col min="257" max="257" width="13.28515625" style="370" customWidth="1"/>
    <col min="258" max="258" width="6.7109375" style="370" customWidth="1"/>
    <col min="259" max="259" width="7.28515625" style="370" customWidth="1"/>
    <col min="260" max="260" width="4.42578125" style="370" customWidth="1"/>
    <col min="261" max="261" width="4.28515625" style="370" customWidth="1"/>
    <col min="262" max="262" width="8.42578125" style="370" customWidth="1"/>
    <col min="263" max="276" width="3.7109375" style="370" customWidth="1"/>
    <col min="277" max="512" width="9.140625" style="370"/>
    <col min="513" max="513" width="13.28515625" style="370" customWidth="1"/>
    <col min="514" max="514" width="6.7109375" style="370" customWidth="1"/>
    <col min="515" max="515" width="7.28515625" style="370" customWidth="1"/>
    <col min="516" max="516" width="4.42578125" style="370" customWidth="1"/>
    <col min="517" max="517" width="4.28515625" style="370" customWidth="1"/>
    <col min="518" max="518" width="8.42578125" style="370" customWidth="1"/>
    <col min="519" max="532" width="3.7109375" style="370" customWidth="1"/>
    <col min="533" max="768" width="9.140625" style="370"/>
    <col min="769" max="769" width="13.28515625" style="370" customWidth="1"/>
    <col min="770" max="770" width="6.7109375" style="370" customWidth="1"/>
    <col min="771" max="771" width="7.28515625" style="370" customWidth="1"/>
    <col min="772" max="772" width="4.42578125" style="370" customWidth="1"/>
    <col min="773" max="773" width="4.28515625" style="370" customWidth="1"/>
    <col min="774" max="774" width="8.42578125" style="370" customWidth="1"/>
    <col min="775" max="788" width="3.7109375" style="370" customWidth="1"/>
    <col min="789" max="1024" width="9.140625" style="370"/>
    <col min="1025" max="1025" width="13.28515625" style="370" customWidth="1"/>
    <col min="1026" max="1026" width="6.7109375" style="370" customWidth="1"/>
    <col min="1027" max="1027" width="7.28515625" style="370" customWidth="1"/>
    <col min="1028" max="1028" width="4.42578125" style="370" customWidth="1"/>
    <col min="1029" max="1029" width="4.28515625" style="370" customWidth="1"/>
    <col min="1030" max="1030" width="8.42578125" style="370" customWidth="1"/>
    <col min="1031" max="1044" width="3.7109375" style="370" customWidth="1"/>
    <col min="1045" max="1280" width="9.140625" style="370"/>
    <col min="1281" max="1281" width="13.28515625" style="370" customWidth="1"/>
    <col min="1282" max="1282" width="6.7109375" style="370" customWidth="1"/>
    <col min="1283" max="1283" width="7.28515625" style="370" customWidth="1"/>
    <col min="1284" max="1284" width="4.42578125" style="370" customWidth="1"/>
    <col min="1285" max="1285" width="4.28515625" style="370" customWidth="1"/>
    <col min="1286" max="1286" width="8.42578125" style="370" customWidth="1"/>
    <col min="1287" max="1300" width="3.7109375" style="370" customWidth="1"/>
    <col min="1301" max="1536" width="9.140625" style="370"/>
    <col min="1537" max="1537" width="13.28515625" style="370" customWidth="1"/>
    <col min="1538" max="1538" width="6.7109375" style="370" customWidth="1"/>
    <col min="1539" max="1539" width="7.28515625" style="370" customWidth="1"/>
    <col min="1540" max="1540" width="4.42578125" style="370" customWidth="1"/>
    <col min="1541" max="1541" width="4.28515625" style="370" customWidth="1"/>
    <col min="1542" max="1542" width="8.42578125" style="370" customWidth="1"/>
    <col min="1543" max="1556" width="3.7109375" style="370" customWidth="1"/>
    <col min="1557" max="1792" width="9.140625" style="370"/>
    <col min="1793" max="1793" width="13.28515625" style="370" customWidth="1"/>
    <col min="1794" max="1794" width="6.7109375" style="370" customWidth="1"/>
    <col min="1795" max="1795" width="7.28515625" style="370" customWidth="1"/>
    <col min="1796" max="1796" width="4.42578125" style="370" customWidth="1"/>
    <col min="1797" max="1797" width="4.28515625" style="370" customWidth="1"/>
    <col min="1798" max="1798" width="8.42578125" style="370" customWidth="1"/>
    <col min="1799" max="1812" width="3.7109375" style="370" customWidth="1"/>
    <col min="1813" max="2048" width="9.140625" style="370"/>
    <col min="2049" max="2049" width="13.28515625" style="370" customWidth="1"/>
    <col min="2050" max="2050" width="6.7109375" style="370" customWidth="1"/>
    <col min="2051" max="2051" width="7.28515625" style="370" customWidth="1"/>
    <col min="2052" max="2052" width="4.42578125" style="370" customWidth="1"/>
    <col min="2053" max="2053" width="4.28515625" style="370" customWidth="1"/>
    <col min="2054" max="2054" width="8.42578125" style="370" customWidth="1"/>
    <col min="2055" max="2068" width="3.7109375" style="370" customWidth="1"/>
    <col min="2069" max="2304" width="9.140625" style="370"/>
    <col min="2305" max="2305" width="13.28515625" style="370" customWidth="1"/>
    <col min="2306" max="2306" width="6.7109375" style="370" customWidth="1"/>
    <col min="2307" max="2307" width="7.28515625" style="370" customWidth="1"/>
    <col min="2308" max="2308" width="4.42578125" style="370" customWidth="1"/>
    <col min="2309" max="2309" width="4.28515625" style="370" customWidth="1"/>
    <col min="2310" max="2310" width="8.42578125" style="370" customWidth="1"/>
    <col min="2311" max="2324" width="3.7109375" style="370" customWidth="1"/>
    <col min="2325" max="2560" width="9.140625" style="370"/>
    <col min="2561" max="2561" width="13.28515625" style="370" customWidth="1"/>
    <col min="2562" max="2562" width="6.7109375" style="370" customWidth="1"/>
    <col min="2563" max="2563" width="7.28515625" style="370" customWidth="1"/>
    <col min="2564" max="2564" width="4.42578125" style="370" customWidth="1"/>
    <col min="2565" max="2565" width="4.28515625" style="370" customWidth="1"/>
    <col min="2566" max="2566" width="8.42578125" style="370" customWidth="1"/>
    <col min="2567" max="2580" width="3.7109375" style="370" customWidth="1"/>
    <col min="2581" max="2816" width="9.140625" style="370"/>
    <col min="2817" max="2817" width="13.28515625" style="370" customWidth="1"/>
    <col min="2818" max="2818" width="6.7109375" style="370" customWidth="1"/>
    <col min="2819" max="2819" width="7.28515625" style="370" customWidth="1"/>
    <col min="2820" max="2820" width="4.42578125" style="370" customWidth="1"/>
    <col min="2821" max="2821" width="4.28515625" style="370" customWidth="1"/>
    <col min="2822" max="2822" width="8.42578125" style="370" customWidth="1"/>
    <col min="2823" max="2836" width="3.7109375" style="370" customWidth="1"/>
    <col min="2837" max="3072" width="9.140625" style="370"/>
    <col min="3073" max="3073" width="13.28515625" style="370" customWidth="1"/>
    <col min="3074" max="3074" width="6.7109375" style="370" customWidth="1"/>
    <col min="3075" max="3075" width="7.28515625" style="370" customWidth="1"/>
    <col min="3076" max="3076" width="4.42578125" style="370" customWidth="1"/>
    <col min="3077" max="3077" width="4.28515625" style="370" customWidth="1"/>
    <col min="3078" max="3078" width="8.42578125" style="370" customWidth="1"/>
    <col min="3079" max="3092" width="3.7109375" style="370" customWidth="1"/>
    <col min="3093" max="3328" width="9.140625" style="370"/>
    <col min="3329" max="3329" width="13.28515625" style="370" customWidth="1"/>
    <col min="3330" max="3330" width="6.7109375" style="370" customWidth="1"/>
    <col min="3331" max="3331" width="7.28515625" style="370" customWidth="1"/>
    <col min="3332" max="3332" width="4.42578125" style="370" customWidth="1"/>
    <col min="3333" max="3333" width="4.28515625" style="370" customWidth="1"/>
    <col min="3334" max="3334" width="8.42578125" style="370" customWidth="1"/>
    <col min="3335" max="3348" width="3.7109375" style="370" customWidth="1"/>
    <col min="3349" max="3584" width="9.140625" style="370"/>
    <col min="3585" max="3585" width="13.28515625" style="370" customWidth="1"/>
    <col min="3586" max="3586" width="6.7109375" style="370" customWidth="1"/>
    <col min="3587" max="3587" width="7.28515625" style="370" customWidth="1"/>
    <col min="3588" max="3588" width="4.42578125" style="370" customWidth="1"/>
    <col min="3589" max="3589" width="4.28515625" style="370" customWidth="1"/>
    <col min="3590" max="3590" width="8.42578125" style="370" customWidth="1"/>
    <col min="3591" max="3604" width="3.7109375" style="370" customWidth="1"/>
    <col min="3605" max="3840" width="9.140625" style="370"/>
    <col min="3841" max="3841" width="13.28515625" style="370" customWidth="1"/>
    <col min="3842" max="3842" width="6.7109375" style="370" customWidth="1"/>
    <col min="3843" max="3843" width="7.28515625" style="370" customWidth="1"/>
    <col min="3844" max="3844" width="4.42578125" style="370" customWidth="1"/>
    <col min="3845" max="3845" width="4.28515625" style="370" customWidth="1"/>
    <col min="3846" max="3846" width="8.42578125" style="370" customWidth="1"/>
    <col min="3847" max="3860" width="3.7109375" style="370" customWidth="1"/>
    <col min="3861" max="4096" width="9.140625" style="370"/>
    <col min="4097" max="4097" width="13.28515625" style="370" customWidth="1"/>
    <col min="4098" max="4098" width="6.7109375" style="370" customWidth="1"/>
    <col min="4099" max="4099" width="7.28515625" style="370" customWidth="1"/>
    <col min="4100" max="4100" width="4.42578125" style="370" customWidth="1"/>
    <col min="4101" max="4101" width="4.28515625" style="370" customWidth="1"/>
    <col min="4102" max="4102" width="8.42578125" style="370" customWidth="1"/>
    <col min="4103" max="4116" width="3.7109375" style="370" customWidth="1"/>
    <col min="4117" max="4352" width="9.140625" style="370"/>
    <col min="4353" max="4353" width="13.28515625" style="370" customWidth="1"/>
    <col min="4354" max="4354" width="6.7109375" style="370" customWidth="1"/>
    <col min="4355" max="4355" width="7.28515625" style="370" customWidth="1"/>
    <col min="4356" max="4356" width="4.42578125" style="370" customWidth="1"/>
    <col min="4357" max="4357" width="4.28515625" style="370" customWidth="1"/>
    <col min="4358" max="4358" width="8.42578125" style="370" customWidth="1"/>
    <col min="4359" max="4372" width="3.7109375" style="370" customWidth="1"/>
    <col min="4373" max="4608" width="9.140625" style="370"/>
    <col min="4609" max="4609" width="13.28515625" style="370" customWidth="1"/>
    <col min="4610" max="4610" width="6.7109375" style="370" customWidth="1"/>
    <col min="4611" max="4611" width="7.28515625" style="370" customWidth="1"/>
    <col min="4612" max="4612" width="4.42578125" style="370" customWidth="1"/>
    <col min="4613" max="4613" width="4.28515625" style="370" customWidth="1"/>
    <col min="4614" max="4614" width="8.42578125" style="370" customWidth="1"/>
    <col min="4615" max="4628" width="3.7109375" style="370" customWidth="1"/>
    <col min="4629" max="4864" width="9.140625" style="370"/>
    <col min="4865" max="4865" width="13.28515625" style="370" customWidth="1"/>
    <col min="4866" max="4866" width="6.7109375" style="370" customWidth="1"/>
    <col min="4867" max="4867" width="7.28515625" style="370" customWidth="1"/>
    <col min="4868" max="4868" width="4.42578125" style="370" customWidth="1"/>
    <col min="4869" max="4869" width="4.28515625" style="370" customWidth="1"/>
    <col min="4870" max="4870" width="8.42578125" style="370" customWidth="1"/>
    <col min="4871" max="4884" width="3.7109375" style="370" customWidth="1"/>
    <col min="4885" max="5120" width="9.140625" style="370"/>
    <col min="5121" max="5121" width="13.28515625" style="370" customWidth="1"/>
    <col min="5122" max="5122" width="6.7109375" style="370" customWidth="1"/>
    <col min="5123" max="5123" width="7.28515625" style="370" customWidth="1"/>
    <col min="5124" max="5124" width="4.42578125" style="370" customWidth="1"/>
    <col min="5125" max="5125" width="4.28515625" style="370" customWidth="1"/>
    <col min="5126" max="5126" width="8.42578125" style="370" customWidth="1"/>
    <col min="5127" max="5140" width="3.7109375" style="370" customWidth="1"/>
    <col min="5141" max="5376" width="9.140625" style="370"/>
    <col min="5377" max="5377" width="13.28515625" style="370" customWidth="1"/>
    <col min="5378" max="5378" width="6.7109375" style="370" customWidth="1"/>
    <col min="5379" max="5379" width="7.28515625" style="370" customWidth="1"/>
    <col min="5380" max="5380" width="4.42578125" style="370" customWidth="1"/>
    <col min="5381" max="5381" width="4.28515625" style="370" customWidth="1"/>
    <col min="5382" max="5382" width="8.42578125" style="370" customWidth="1"/>
    <col min="5383" max="5396" width="3.7109375" style="370" customWidth="1"/>
    <col min="5397" max="5632" width="9.140625" style="370"/>
    <col min="5633" max="5633" width="13.28515625" style="370" customWidth="1"/>
    <col min="5634" max="5634" width="6.7109375" style="370" customWidth="1"/>
    <col min="5635" max="5635" width="7.28515625" style="370" customWidth="1"/>
    <col min="5636" max="5636" width="4.42578125" style="370" customWidth="1"/>
    <col min="5637" max="5637" width="4.28515625" style="370" customWidth="1"/>
    <col min="5638" max="5638" width="8.42578125" style="370" customWidth="1"/>
    <col min="5639" max="5652" width="3.7109375" style="370" customWidth="1"/>
    <col min="5653" max="5888" width="9.140625" style="370"/>
    <col min="5889" max="5889" width="13.28515625" style="370" customWidth="1"/>
    <col min="5890" max="5890" width="6.7109375" style="370" customWidth="1"/>
    <col min="5891" max="5891" width="7.28515625" style="370" customWidth="1"/>
    <col min="5892" max="5892" width="4.42578125" style="370" customWidth="1"/>
    <col min="5893" max="5893" width="4.28515625" style="370" customWidth="1"/>
    <col min="5894" max="5894" width="8.42578125" style="370" customWidth="1"/>
    <col min="5895" max="5908" width="3.7109375" style="370" customWidth="1"/>
    <col min="5909" max="6144" width="9.140625" style="370"/>
    <col min="6145" max="6145" width="13.28515625" style="370" customWidth="1"/>
    <col min="6146" max="6146" width="6.7109375" style="370" customWidth="1"/>
    <col min="6147" max="6147" width="7.28515625" style="370" customWidth="1"/>
    <col min="6148" max="6148" width="4.42578125" style="370" customWidth="1"/>
    <col min="6149" max="6149" width="4.28515625" style="370" customWidth="1"/>
    <col min="6150" max="6150" width="8.42578125" style="370" customWidth="1"/>
    <col min="6151" max="6164" width="3.7109375" style="370" customWidth="1"/>
    <col min="6165" max="6400" width="9.140625" style="370"/>
    <col min="6401" max="6401" width="13.28515625" style="370" customWidth="1"/>
    <col min="6402" max="6402" width="6.7109375" style="370" customWidth="1"/>
    <col min="6403" max="6403" width="7.28515625" style="370" customWidth="1"/>
    <col min="6404" max="6404" width="4.42578125" style="370" customWidth="1"/>
    <col min="6405" max="6405" width="4.28515625" style="370" customWidth="1"/>
    <col min="6406" max="6406" width="8.42578125" style="370" customWidth="1"/>
    <col min="6407" max="6420" width="3.7109375" style="370" customWidth="1"/>
    <col min="6421" max="6656" width="9.140625" style="370"/>
    <col min="6657" max="6657" width="13.28515625" style="370" customWidth="1"/>
    <col min="6658" max="6658" width="6.7109375" style="370" customWidth="1"/>
    <col min="6659" max="6659" width="7.28515625" style="370" customWidth="1"/>
    <col min="6660" max="6660" width="4.42578125" style="370" customWidth="1"/>
    <col min="6661" max="6661" width="4.28515625" style="370" customWidth="1"/>
    <col min="6662" max="6662" width="8.42578125" style="370" customWidth="1"/>
    <col min="6663" max="6676" width="3.7109375" style="370" customWidth="1"/>
    <col min="6677" max="6912" width="9.140625" style="370"/>
    <col min="6913" max="6913" width="13.28515625" style="370" customWidth="1"/>
    <col min="6914" max="6914" width="6.7109375" style="370" customWidth="1"/>
    <col min="6915" max="6915" width="7.28515625" style="370" customWidth="1"/>
    <col min="6916" max="6916" width="4.42578125" style="370" customWidth="1"/>
    <col min="6917" max="6917" width="4.28515625" style="370" customWidth="1"/>
    <col min="6918" max="6918" width="8.42578125" style="370" customWidth="1"/>
    <col min="6919" max="6932" width="3.7109375" style="370" customWidth="1"/>
    <col min="6933" max="7168" width="9.140625" style="370"/>
    <col min="7169" max="7169" width="13.28515625" style="370" customWidth="1"/>
    <col min="7170" max="7170" width="6.7109375" style="370" customWidth="1"/>
    <col min="7171" max="7171" width="7.28515625" style="370" customWidth="1"/>
    <col min="7172" max="7172" width="4.42578125" style="370" customWidth="1"/>
    <col min="7173" max="7173" width="4.28515625" style="370" customWidth="1"/>
    <col min="7174" max="7174" width="8.42578125" style="370" customWidth="1"/>
    <col min="7175" max="7188" width="3.7109375" style="370" customWidth="1"/>
    <col min="7189" max="7424" width="9.140625" style="370"/>
    <col min="7425" max="7425" width="13.28515625" style="370" customWidth="1"/>
    <col min="7426" max="7426" width="6.7109375" style="370" customWidth="1"/>
    <col min="7427" max="7427" width="7.28515625" style="370" customWidth="1"/>
    <col min="7428" max="7428" width="4.42578125" style="370" customWidth="1"/>
    <col min="7429" max="7429" width="4.28515625" style="370" customWidth="1"/>
    <col min="7430" max="7430" width="8.42578125" style="370" customWidth="1"/>
    <col min="7431" max="7444" width="3.7109375" style="370" customWidth="1"/>
    <col min="7445" max="7680" width="9.140625" style="370"/>
    <col min="7681" max="7681" width="13.28515625" style="370" customWidth="1"/>
    <col min="7682" max="7682" width="6.7109375" style="370" customWidth="1"/>
    <col min="7683" max="7683" width="7.28515625" style="370" customWidth="1"/>
    <col min="7684" max="7684" width="4.42578125" style="370" customWidth="1"/>
    <col min="7685" max="7685" width="4.28515625" style="370" customWidth="1"/>
    <col min="7686" max="7686" width="8.42578125" style="370" customWidth="1"/>
    <col min="7687" max="7700" width="3.7109375" style="370" customWidth="1"/>
    <col min="7701" max="7936" width="9.140625" style="370"/>
    <col min="7937" max="7937" width="13.28515625" style="370" customWidth="1"/>
    <col min="7938" max="7938" width="6.7109375" style="370" customWidth="1"/>
    <col min="7939" max="7939" width="7.28515625" style="370" customWidth="1"/>
    <col min="7940" max="7940" width="4.42578125" style="370" customWidth="1"/>
    <col min="7941" max="7941" width="4.28515625" style="370" customWidth="1"/>
    <col min="7942" max="7942" width="8.42578125" style="370" customWidth="1"/>
    <col min="7943" max="7956" width="3.7109375" style="370" customWidth="1"/>
    <col min="7957" max="8192" width="9.140625" style="370"/>
    <col min="8193" max="8193" width="13.28515625" style="370" customWidth="1"/>
    <col min="8194" max="8194" width="6.7109375" style="370" customWidth="1"/>
    <col min="8195" max="8195" width="7.28515625" style="370" customWidth="1"/>
    <col min="8196" max="8196" width="4.42578125" style="370" customWidth="1"/>
    <col min="8197" max="8197" width="4.28515625" style="370" customWidth="1"/>
    <col min="8198" max="8198" width="8.42578125" style="370" customWidth="1"/>
    <col min="8199" max="8212" width="3.7109375" style="370" customWidth="1"/>
    <col min="8213" max="8448" width="9.140625" style="370"/>
    <col min="8449" max="8449" width="13.28515625" style="370" customWidth="1"/>
    <col min="8450" max="8450" width="6.7109375" style="370" customWidth="1"/>
    <col min="8451" max="8451" width="7.28515625" style="370" customWidth="1"/>
    <col min="8452" max="8452" width="4.42578125" style="370" customWidth="1"/>
    <col min="8453" max="8453" width="4.28515625" style="370" customWidth="1"/>
    <col min="8454" max="8454" width="8.42578125" style="370" customWidth="1"/>
    <col min="8455" max="8468" width="3.7109375" style="370" customWidth="1"/>
    <col min="8469" max="8704" width="9.140625" style="370"/>
    <col min="8705" max="8705" width="13.28515625" style="370" customWidth="1"/>
    <col min="8706" max="8706" width="6.7109375" style="370" customWidth="1"/>
    <col min="8707" max="8707" width="7.28515625" style="370" customWidth="1"/>
    <col min="8708" max="8708" width="4.42578125" style="370" customWidth="1"/>
    <col min="8709" max="8709" width="4.28515625" style="370" customWidth="1"/>
    <col min="8710" max="8710" width="8.42578125" style="370" customWidth="1"/>
    <col min="8711" max="8724" width="3.7109375" style="370" customWidth="1"/>
    <col min="8725" max="8960" width="9.140625" style="370"/>
    <col min="8961" max="8961" width="13.28515625" style="370" customWidth="1"/>
    <col min="8962" max="8962" width="6.7109375" style="370" customWidth="1"/>
    <col min="8963" max="8963" width="7.28515625" style="370" customWidth="1"/>
    <col min="8964" max="8964" width="4.42578125" style="370" customWidth="1"/>
    <col min="8965" max="8965" width="4.28515625" style="370" customWidth="1"/>
    <col min="8966" max="8966" width="8.42578125" style="370" customWidth="1"/>
    <col min="8967" max="8980" width="3.7109375" style="370" customWidth="1"/>
    <col min="8981" max="9216" width="9.140625" style="370"/>
    <col min="9217" max="9217" width="13.28515625" style="370" customWidth="1"/>
    <col min="9218" max="9218" width="6.7109375" style="370" customWidth="1"/>
    <col min="9219" max="9219" width="7.28515625" style="370" customWidth="1"/>
    <col min="9220" max="9220" width="4.42578125" style="370" customWidth="1"/>
    <col min="9221" max="9221" width="4.28515625" style="370" customWidth="1"/>
    <col min="9222" max="9222" width="8.42578125" style="370" customWidth="1"/>
    <col min="9223" max="9236" width="3.7109375" style="370" customWidth="1"/>
    <col min="9237" max="9472" width="9.140625" style="370"/>
    <col min="9473" max="9473" width="13.28515625" style="370" customWidth="1"/>
    <col min="9474" max="9474" width="6.7109375" style="370" customWidth="1"/>
    <col min="9475" max="9475" width="7.28515625" style="370" customWidth="1"/>
    <col min="9476" max="9476" width="4.42578125" style="370" customWidth="1"/>
    <col min="9477" max="9477" width="4.28515625" style="370" customWidth="1"/>
    <col min="9478" max="9478" width="8.42578125" style="370" customWidth="1"/>
    <col min="9479" max="9492" width="3.7109375" style="370" customWidth="1"/>
    <col min="9493" max="9728" width="9.140625" style="370"/>
    <col min="9729" max="9729" width="13.28515625" style="370" customWidth="1"/>
    <col min="9730" max="9730" width="6.7109375" style="370" customWidth="1"/>
    <col min="9731" max="9731" width="7.28515625" style="370" customWidth="1"/>
    <col min="9732" max="9732" width="4.42578125" style="370" customWidth="1"/>
    <col min="9733" max="9733" width="4.28515625" style="370" customWidth="1"/>
    <col min="9734" max="9734" width="8.42578125" style="370" customWidth="1"/>
    <col min="9735" max="9748" width="3.7109375" style="370" customWidth="1"/>
    <col min="9749" max="9984" width="9.140625" style="370"/>
    <col min="9985" max="9985" width="13.28515625" style="370" customWidth="1"/>
    <col min="9986" max="9986" width="6.7109375" style="370" customWidth="1"/>
    <col min="9987" max="9987" width="7.28515625" style="370" customWidth="1"/>
    <col min="9988" max="9988" width="4.42578125" style="370" customWidth="1"/>
    <col min="9989" max="9989" width="4.28515625" style="370" customWidth="1"/>
    <col min="9990" max="9990" width="8.42578125" style="370" customWidth="1"/>
    <col min="9991" max="10004" width="3.7109375" style="370" customWidth="1"/>
    <col min="10005" max="10240" width="9.140625" style="370"/>
    <col min="10241" max="10241" width="13.28515625" style="370" customWidth="1"/>
    <col min="10242" max="10242" width="6.7109375" style="370" customWidth="1"/>
    <col min="10243" max="10243" width="7.28515625" style="370" customWidth="1"/>
    <col min="10244" max="10244" width="4.42578125" style="370" customWidth="1"/>
    <col min="10245" max="10245" width="4.28515625" style="370" customWidth="1"/>
    <col min="10246" max="10246" width="8.42578125" style="370" customWidth="1"/>
    <col min="10247" max="10260" width="3.7109375" style="370" customWidth="1"/>
    <col min="10261" max="10496" width="9.140625" style="370"/>
    <col min="10497" max="10497" width="13.28515625" style="370" customWidth="1"/>
    <col min="10498" max="10498" width="6.7109375" style="370" customWidth="1"/>
    <col min="10499" max="10499" width="7.28515625" style="370" customWidth="1"/>
    <col min="10500" max="10500" width="4.42578125" style="370" customWidth="1"/>
    <col min="10501" max="10501" width="4.28515625" style="370" customWidth="1"/>
    <col min="10502" max="10502" width="8.42578125" style="370" customWidth="1"/>
    <col min="10503" max="10516" width="3.7109375" style="370" customWidth="1"/>
    <col min="10517" max="10752" width="9.140625" style="370"/>
    <col min="10753" max="10753" width="13.28515625" style="370" customWidth="1"/>
    <col min="10754" max="10754" width="6.7109375" style="370" customWidth="1"/>
    <col min="10755" max="10755" width="7.28515625" style="370" customWidth="1"/>
    <col min="10756" max="10756" width="4.42578125" style="370" customWidth="1"/>
    <col min="10757" max="10757" width="4.28515625" style="370" customWidth="1"/>
    <col min="10758" max="10758" width="8.42578125" style="370" customWidth="1"/>
    <col min="10759" max="10772" width="3.7109375" style="370" customWidth="1"/>
    <col min="10773" max="11008" width="9.140625" style="370"/>
    <col min="11009" max="11009" width="13.28515625" style="370" customWidth="1"/>
    <col min="11010" max="11010" width="6.7109375" style="370" customWidth="1"/>
    <col min="11011" max="11011" width="7.28515625" style="370" customWidth="1"/>
    <col min="11012" max="11012" width="4.42578125" style="370" customWidth="1"/>
    <col min="11013" max="11013" width="4.28515625" style="370" customWidth="1"/>
    <col min="11014" max="11014" width="8.42578125" style="370" customWidth="1"/>
    <col min="11015" max="11028" width="3.7109375" style="370" customWidth="1"/>
    <col min="11029" max="11264" width="9.140625" style="370"/>
    <col min="11265" max="11265" width="13.28515625" style="370" customWidth="1"/>
    <col min="11266" max="11266" width="6.7109375" style="370" customWidth="1"/>
    <col min="11267" max="11267" width="7.28515625" style="370" customWidth="1"/>
    <col min="11268" max="11268" width="4.42578125" style="370" customWidth="1"/>
    <col min="11269" max="11269" width="4.28515625" style="370" customWidth="1"/>
    <col min="11270" max="11270" width="8.42578125" style="370" customWidth="1"/>
    <col min="11271" max="11284" width="3.7109375" style="370" customWidth="1"/>
    <col min="11285" max="11520" width="9.140625" style="370"/>
    <col min="11521" max="11521" width="13.28515625" style="370" customWidth="1"/>
    <col min="11522" max="11522" width="6.7109375" style="370" customWidth="1"/>
    <col min="11523" max="11523" width="7.28515625" style="370" customWidth="1"/>
    <col min="11524" max="11524" width="4.42578125" style="370" customWidth="1"/>
    <col min="11525" max="11525" width="4.28515625" style="370" customWidth="1"/>
    <col min="11526" max="11526" width="8.42578125" style="370" customWidth="1"/>
    <col min="11527" max="11540" width="3.7109375" style="370" customWidth="1"/>
    <col min="11541" max="11776" width="9.140625" style="370"/>
    <col min="11777" max="11777" width="13.28515625" style="370" customWidth="1"/>
    <col min="11778" max="11778" width="6.7109375" style="370" customWidth="1"/>
    <col min="11779" max="11779" width="7.28515625" style="370" customWidth="1"/>
    <col min="11780" max="11780" width="4.42578125" style="370" customWidth="1"/>
    <col min="11781" max="11781" width="4.28515625" style="370" customWidth="1"/>
    <col min="11782" max="11782" width="8.42578125" style="370" customWidth="1"/>
    <col min="11783" max="11796" width="3.7109375" style="370" customWidth="1"/>
    <col min="11797" max="12032" width="9.140625" style="370"/>
    <col min="12033" max="12033" width="13.28515625" style="370" customWidth="1"/>
    <col min="12034" max="12034" width="6.7109375" style="370" customWidth="1"/>
    <col min="12035" max="12035" width="7.28515625" style="370" customWidth="1"/>
    <col min="12036" max="12036" width="4.42578125" style="370" customWidth="1"/>
    <col min="12037" max="12037" width="4.28515625" style="370" customWidth="1"/>
    <col min="12038" max="12038" width="8.42578125" style="370" customWidth="1"/>
    <col min="12039" max="12052" width="3.7109375" style="370" customWidth="1"/>
    <col min="12053" max="12288" width="9.140625" style="370"/>
    <col min="12289" max="12289" width="13.28515625" style="370" customWidth="1"/>
    <col min="12290" max="12290" width="6.7109375" style="370" customWidth="1"/>
    <col min="12291" max="12291" width="7.28515625" style="370" customWidth="1"/>
    <col min="12292" max="12292" width="4.42578125" style="370" customWidth="1"/>
    <col min="12293" max="12293" width="4.28515625" style="370" customWidth="1"/>
    <col min="12294" max="12294" width="8.42578125" style="370" customWidth="1"/>
    <col min="12295" max="12308" width="3.7109375" style="370" customWidth="1"/>
    <col min="12309" max="12544" width="9.140625" style="370"/>
    <col min="12545" max="12545" width="13.28515625" style="370" customWidth="1"/>
    <col min="12546" max="12546" width="6.7109375" style="370" customWidth="1"/>
    <col min="12547" max="12547" width="7.28515625" style="370" customWidth="1"/>
    <col min="12548" max="12548" width="4.42578125" style="370" customWidth="1"/>
    <col min="12549" max="12549" width="4.28515625" style="370" customWidth="1"/>
    <col min="12550" max="12550" width="8.42578125" style="370" customWidth="1"/>
    <col min="12551" max="12564" width="3.7109375" style="370" customWidth="1"/>
    <col min="12565" max="12800" width="9.140625" style="370"/>
    <col min="12801" max="12801" width="13.28515625" style="370" customWidth="1"/>
    <col min="12802" max="12802" width="6.7109375" style="370" customWidth="1"/>
    <col min="12803" max="12803" width="7.28515625" style="370" customWidth="1"/>
    <col min="12804" max="12804" width="4.42578125" style="370" customWidth="1"/>
    <col min="12805" max="12805" width="4.28515625" style="370" customWidth="1"/>
    <col min="12806" max="12806" width="8.42578125" style="370" customWidth="1"/>
    <col min="12807" max="12820" width="3.7109375" style="370" customWidth="1"/>
    <col min="12821" max="13056" width="9.140625" style="370"/>
    <col min="13057" max="13057" width="13.28515625" style="370" customWidth="1"/>
    <col min="13058" max="13058" width="6.7109375" style="370" customWidth="1"/>
    <col min="13059" max="13059" width="7.28515625" style="370" customWidth="1"/>
    <col min="13060" max="13060" width="4.42578125" style="370" customWidth="1"/>
    <col min="13061" max="13061" width="4.28515625" style="370" customWidth="1"/>
    <col min="13062" max="13062" width="8.42578125" style="370" customWidth="1"/>
    <col min="13063" max="13076" width="3.7109375" style="370" customWidth="1"/>
    <col min="13077" max="13312" width="9.140625" style="370"/>
    <col min="13313" max="13313" width="13.28515625" style="370" customWidth="1"/>
    <col min="13314" max="13314" width="6.7109375" style="370" customWidth="1"/>
    <col min="13315" max="13315" width="7.28515625" style="370" customWidth="1"/>
    <col min="13316" max="13316" width="4.42578125" style="370" customWidth="1"/>
    <col min="13317" max="13317" width="4.28515625" style="370" customWidth="1"/>
    <col min="13318" max="13318" width="8.42578125" style="370" customWidth="1"/>
    <col min="13319" max="13332" width="3.7109375" style="370" customWidth="1"/>
    <col min="13333" max="13568" width="9.140625" style="370"/>
    <col min="13569" max="13569" width="13.28515625" style="370" customWidth="1"/>
    <col min="13570" max="13570" width="6.7109375" style="370" customWidth="1"/>
    <col min="13571" max="13571" width="7.28515625" style="370" customWidth="1"/>
    <col min="13572" max="13572" width="4.42578125" style="370" customWidth="1"/>
    <col min="13573" max="13573" width="4.28515625" style="370" customWidth="1"/>
    <col min="13574" max="13574" width="8.42578125" style="370" customWidth="1"/>
    <col min="13575" max="13588" width="3.7109375" style="370" customWidth="1"/>
    <col min="13589" max="13824" width="9.140625" style="370"/>
    <col min="13825" max="13825" width="13.28515625" style="370" customWidth="1"/>
    <col min="13826" max="13826" width="6.7109375" style="370" customWidth="1"/>
    <col min="13827" max="13827" width="7.28515625" style="370" customWidth="1"/>
    <col min="13828" max="13828" width="4.42578125" style="370" customWidth="1"/>
    <col min="13829" max="13829" width="4.28515625" style="370" customWidth="1"/>
    <col min="13830" max="13830" width="8.42578125" style="370" customWidth="1"/>
    <col min="13831" max="13844" width="3.7109375" style="370" customWidth="1"/>
    <col min="13845" max="14080" width="9.140625" style="370"/>
    <col min="14081" max="14081" width="13.28515625" style="370" customWidth="1"/>
    <col min="14082" max="14082" width="6.7109375" style="370" customWidth="1"/>
    <col min="14083" max="14083" width="7.28515625" style="370" customWidth="1"/>
    <col min="14084" max="14084" width="4.42578125" style="370" customWidth="1"/>
    <col min="14085" max="14085" width="4.28515625" style="370" customWidth="1"/>
    <col min="14086" max="14086" width="8.42578125" style="370" customWidth="1"/>
    <col min="14087" max="14100" width="3.7109375" style="370" customWidth="1"/>
    <col min="14101" max="14336" width="9.140625" style="370"/>
    <col min="14337" max="14337" width="13.28515625" style="370" customWidth="1"/>
    <col min="14338" max="14338" width="6.7109375" style="370" customWidth="1"/>
    <col min="14339" max="14339" width="7.28515625" style="370" customWidth="1"/>
    <col min="14340" max="14340" width="4.42578125" style="370" customWidth="1"/>
    <col min="14341" max="14341" width="4.28515625" style="370" customWidth="1"/>
    <col min="14342" max="14342" width="8.42578125" style="370" customWidth="1"/>
    <col min="14343" max="14356" width="3.7109375" style="370" customWidth="1"/>
    <col min="14357" max="14592" width="9.140625" style="370"/>
    <col min="14593" max="14593" width="13.28515625" style="370" customWidth="1"/>
    <col min="14594" max="14594" width="6.7109375" style="370" customWidth="1"/>
    <col min="14595" max="14595" width="7.28515625" style="370" customWidth="1"/>
    <col min="14596" max="14596" width="4.42578125" style="370" customWidth="1"/>
    <col min="14597" max="14597" width="4.28515625" style="370" customWidth="1"/>
    <col min="14598" max="14598" width="8.42578125" style="370" customWidth="1"/>
    <col min="14599" max="14612" width="3.7109375" style="370" customWidth="1"/>
    <col min="14613" max="14848" width="9.140625" style="370"/>
    <col min="14849" max="14849" width="13.28515625" style="370" customWidth="1"/>
    <col min="14850" max="14850" width="6.7109375" style="370" customWidth="1"/>
    <col min="14851" max="14851" width="7.28515625" style="370" customWidth="1"/>
    <col min="14852" max="14852" width="4.42578125" style="370" customWidth="1"/>
    <col min="14853" max="14853" width="4.28515625" style="370" customWidth="1"/>
    <col min="14854" max="14854" width="8.42578125" style="370" customWidth="1"/>
    <col min="14855" max="14868" width="3.7109375" style="370" customWidth="1"/>
    <col min="14869" max="15104" width="9.140625" style="370"/>
    <col min="15105" max="15105" width="13.28515625" style="370" customWidth="1"/>
    <col min="15106" max="15106" width="6.7109375" style="370" customWidth="1"/>
    <col min="15107" max="15107" width="7.28515625" style="370" customWidth="1"/>
    <col min="15108" max="15108" width="4.42578125" style="370" customWidth="1"/>
    <col min="15109" max="15109" width="4.28515625" style="370" customWidth="1"/>
    <col min="15110" max="15110" width="8.42578125" style="370" customWidth="1"/>
    <col min="15111" max="15124" width="3.7109375" style="370" customWidth="1"/>
    <col min="15125" max="15360" width="9.140625" style="370"/>
    <col min="15361" max="15361" width="13.28515625" style="370" customWidth="1"/>
    <col min="15362" max="15362" width="6.7109375" style="370" customWidth="1"/>
    <col min="15363" max="15363" width="7.28515625" style="370" customWidth="1"/>
    <col min="15364" max="15364" width="4.42578125" style="370" customWidth="1"/>
    <col min="15365" max="15365" width="4.28515625" style="370" customWidth="1"/>
    <col min="15366" max="15366" width="8.42578125" style="370" customWidth="1"/>
    <col min="15367" max="15380" width="3.7109375" style="370" customWidth="1"/>
    <col min="15381" max="15616" width="9.140625" style="370"/>
    <col min="15617" max="15617" width="13.28515625" style="370" customWidth="1"/>
    <col min="15618" max="15618" width="6.7109375" style="370" customWidth="1"/>
    <col min="15619" max="15619" width="7.28515625" style="370" customWidth="1"/>
    <col min="15620" max="15620" width="4.42578125" style="370" customWidth="1"/>
    <col min="15621" max="15621" width="4.28515625" style="370" customWidth="1"/>
    <col min="15622" max="15622" width="8.42578125" style="370" customWidth="1"/>
    <col min="15623" max="15636" width="3.7109375" style="370" customWidth="1"/>
    <col min="15637" max="15872" width="9.140625" style="370"/>
    <col min="15873" max="15873" width="13.28515625" style="370" customWidth="1"/>
    <col min="15874" max="15874" width="6.7109375" style="370" customWidth="1"/>
    <col min="15875" max="15875" width="7.28515625" style="370" customWidth="1"/>
    <col min="15876" max="15876" width="4.42578125" style="370" customWidth="1"/>
    <col min="15877" max="15877" width="4.28515625" style="370" customWidth="1"/>
    <col min="15878" max="15878" width="8.42578125" style="370" customWidth="1"/>
    <col min="15879" max="15892" width="3.7109375" style="370" customWidth="1"/>
    <col min="15893" max="16128" width="9.140625" style="370"/>
    <col min="16129" max="16129" width="13.28515625" style="370" customWidth="1"/>
    <col min="16130" max="16130" width="6.7109375" style="370" customWidth="1"/>
    <col min="16131" max="16131" width="7.28515625" style="370" customWidth="1"/>
    <col min="16132" max="16132" width="4.42578125" style="370" customWidth="1"/>
    <col min="16133" max="16133" width="4.28515625" style="370" customWidth="1"/>
    <col min="16134" max="16134" width="8.42578125" style="370" customWidth="1"/>
    <col min="16135" max="16148" width="3.7109375" style="370" customWidth="1"/>
    <col min="16149" max="16384" width="9.140625" style="370"/>
  </cols>
  <sheetData>
    <row r="30" ht="63" customHeight="1"/>
    <row r="34" spans="1:22" ht="15" customHeight="1">
      <c r="A34" s="588" t="s">
        <v>486</v>
      </c>
      <c r="B34" s="588"/>
      <c r="C34" s="588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</row>
    <row r="35" spans="1:22" ht="14.25" customHeight="1">
      <c r="A35" s="373" t="s">
        <v>487</v>
      </c>
      <c r="B35" s="374"/>
      <c r="C35" s="374"/>
      <c r="D35" s="374"/>
      <c r="E35" s="374"/>
      <c r="F35" s="375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</row>
    <row r="36" spans="1:22" s="378" customFormat="1" ht="12.75" customHeight="1">
      <c r="A36" s="376"/>
      <c r="B36" s="578" t="s">
        <v>488</v>
      </c>
      <c r="C36" s="589" t="s">
        <v>489</v>
      </c>
      <c r="D36" s="576" t="s">
        <v>490</v>
      </c>
      <c r="E36" s="578" t="s">
        <v>491</v>
      </c>
      <c r="F36" s="590" t="s">
        <v>492</v>
      </c>
      <c r="G36" s="578" t="s">
        <v>493</v>
      </c>
      <c r="H36" s="578" t="s">
        <v>494</v>
      </c>
      <c r="I36" s="578" t="s">
        <v>495</v>
      </c>
      <c r="J36" s="578" t="s">
        <v>496</v>
      </c>
      <c r="K36" s="377"/>
      <c r="L36" s="578" t="s">
        <v>497</v>
      </c>
      <c r="M36" s="580" t="s">
        <v>498</v>
      </c>
      <c r="N36" s="582" t="s">
        <v>499</v>
      </c>
      <c r="O36" s="584" t="s">
        <v>500</v>
      </c>
      <c r="P36" s="586" t="s">
        <v>501</v>
      </c>
      <c r="Q36" s="576" t="s">
        <v>502</v>
      </c>
      <c r="R36" s="576" t="s">
        <v>503</v>
      </c>
      <c r="S36" s="578" t="s">
        <v>504</v>
      </c>
      <c r="T36" s="578" t="s">
        <v>505</v>
      </c>
    </row>
    <row r="37" spans="1:22" ht="63.75" customHeight="1">
      <c r="A37" s="379" t="s">
        <v>506</v>
      </c>
      <c r="B37" s="579"/>
      <c r="C37" s="578"/>
      <c r="D37" s="577"/>
      <c r="E37" s="579"/>
      <c r="F37" s="591"/>
      <c r="G37" s="579"/>
      <c r="H37" s="579"/>
      <c r="I37" s="579"/>
      <c r="J37" s="579"/>
      <c r="K37" s="380" t="s">
        <v>507</v>
      </c>
      <c r="L37" s="579"/>
      <c r="M37" s="581"/>
      <c r="N37" s="583"/>
      <c r="O37" s="585"/>
      <c r="P37" s="587"/>
      <c r="Q37" s="577"/>
      <c r="R37" s="577"/>
      <c r="S37" s="579"/>
      <c r="T37" s="579"/>
    </row>
    <row r="38" spans="1:22" s="386" customFormat="1" ht="14.25" customHeight="1">
      <c r="A38" s="172" t="s">
        <v>51</v>
      </c>
      <c r="B38" s="381">
        <v>1073</v>
      </c>
      <c r="C38" s="382">
        <f>D38/B38*10000</f>
        <v>139.79496738117427</v>
      </c>
      <c r="D38" s="383">
        <f>SUM(G38:T38)</f>
        <v>15</v>
      </c>
      <c r="E38" s="384">
        <v>6</v>
      </c>
      <c r="F38" s="385">
        <v>25350</v>
      </c>
      <c r="G38" s="384">
        <v>2</v>
      </c>
      <c r="H38" s="384" t="s">
        <v>362</v>
      </c>
      <c r="I38" s="384" t="s">
        <v>362</v>
      </c>
      <c r="J38" s="384" t="s">
        <v>362</v>
      </c>
      <c r="K38" s="384" t="s">
        <v>362</v>
      </c>
      <c r="L38" s="384" t="s">
        <v>362</v>
      </c>
      <c r="M38" s="384">
        <v>3</v>
      </c>
      <c r="N38" s="384">
        <v>4</v>
      </c>
      <c r="O38" s="384">
        <v>3</v>
      </c>
      <c r="P38" s="384">
        <v>3</v>
      </c>
      <c r="Q38" s="384" t="s">
        <v>362</v>
      </c>
      <c r="R38" s="384" t="s">
        <v>362</v>
      </c>
      <c r="S38" s="384" t="s">
        <v>362</v>
      </c>
      <c r="T38" s="384" t="s">
        <v>362</v>
      </c>
      <c r="V38" s="34"/>
    </row>
    <row r="39" spans="1:22" s="386" customFormat="1" ht="14.25" customHeight="1">
      <c r="A39" s="43" t="s">
        <v>52</v>
      </c>
      <c r="B39" s="387">
        <v>1354</v>
      </c>
      <c r="C39" s="388">
        <f t="shared" ref="C39:C52" si="0">D39/B39*10000</f>
        <v>59.084194977843431</v>
      </c>
      <c r="D39" s="389">
        <f t="shared" ref="D39:D53" si="1">SUM(G39:T39)</f>
        <v>8</v>
      </c>
      <c r="E39" s="389">
        <v>1</v>
      </c>
      <c r="F39" s="171">
        <v>11800</v>
      </c>
      <c r="G39" s="389" t="s">
        <v>362</v>
      </c>
      <c r="H39" s="389" t="s">
        <v>362</v>
      </c>
      <c r="I39" s="389" t="s">
        <v>362</v>
      </c>
      <c r="J39" s="389" t="s">
        <v>362</v>
      </c>
      <c r="K39" s="389" t="s">
        <v>362</v>
      </c>
      <c r="L39" s="389" t="s">
        <v>362</v>
      </c>
      <c r="M39" s="389">
        <v>1</v>
      </c>
      <c r="N39" s="389">
        <v>3</v>
      </c>
      <c r="O39" s="389">
        <v>3</v>
      </c>
      <c r="P39" s="389">
        <v>1</v>
      </c>
      <c r="Q39" s="389" t="s">
        <v>362</v>
      </c>
      <c r="R39" s="389" t="s">
        <v>362</v>
      </c>
      <c r="S39" s="389" t="s">
        <v>362</v>
      </c>
      <c r="T39" s="389" t="s">
        <v>362</v>
      </c>
      <c r="U39" s="390"/>
      <c r="V39" s="34"/>
    </row>
    <row r="40" spans="1:22" s="386" customFormat="1" ht="14.25" customHeight="1">
      <c r="A40" s="43" t="s">
        <v>53</v>
      </c>
      <c r="B40" s="387">
        <v>1039</v>
      </c>
      <c r="C40" s="388">
        <f t="shared" si="0"/>
        <v>86.621751684311832</v>
      </c>
      <c r="D40" s="389">
        <f t="shared" si="1"/>
        <v>9</v>
      </c>
      <c r="E40" s="389">
        <v>8</v>
      </c>
      <c r="F40" s="171">
        <v>60150</v>
      </c>
      <c r="G40" s="389" t="s">
        <v>362</v>
      </c>
      <c r="H40" s="389" t="s">
        <v>362</v>
      </c>
      <c r="I40" s="389" t="s">
        <v>362</v>
      </c>
      <c r="J40" s="389" t="s">
        <v>362</v>
      </c>
      <c r="K40" s="389" t="s">
        <v>362</v>
      </c>
      <c r="L40" s="389">
        <v>1</v>
      </c>
      <c r="M40" s="389">
        <v>2</v>
      </c>
      <c r="N40" s="389">
        <v>1</v>
      </c>
      <c r="O40" s="389">
        <v>1</v>
      </c>
      <c r="P40" s="389">
        <v>2</v>
      </c>
      <c r="Q40" s="391" t="s">
        <v>362</v>
      </c>
      <c r="R40" s="391" t="s">
        <v>362</v>
      </c>
      <c r="S40" s="391">
        <v>2</v>
      </c>
      <c r="T40" s="391" t="s">
        <v>362</v>
      </c>
      <c r="U40" s="390"/>
      <c r="V40" s="34"/>
    </row>
    <row r="41" spans="1:22" s="386" customFormat="1" ht="14.25" customHeight="1">
      <c r="A41" s="43" t="s">
        <v>54</v>
      </c>
      <c r="B41" s="387">
        <v>680</v>
      </c>
      <c r="C41" s="388">
        <f t="shared" si="0"/>
        <v>73.529411764705884</v>
      </c>
      <c r="D41" s="389">
        <f t="shared" si="1"/>
        <v>5</v>
      </c>
      <c r="E41" s="389">
        <v>4</v>
      </c>
      <c r="F41" s="171">
        <v>10530</v>
      </c>
      <c r="G41" s="389" t="s">
        <v>362</v>
      </c>
      <c r="H41" s="389" t="s">
        <v>362</v>
      </c>
      <c r="I41" s="389" t="s">
        <v>362</v>
      </c>
      <c r="J41" s="389" t="s">
        <v>362</v>
      </c>
      <c r="K41" s="389" t="s">
        <v>362</v>
      </c>
      <c r="L41" s="389" t="s">
        <v>362</v>
      </c>
      <c r="M41" s="389">
        <v>2</v>
      </c>
      <c r="N41" s="389" t="s">
        <v>362</v>
      </c>
      <c r="O41" s="389">
        <v>3</v>
      </c>
      <c r="P41" s="389" t="s">
        <v>362</v>
      </c>
      <c r="Q41" s="389" t="s">
        <v>362</v>
      </c>
      <c r="R41" s="389" t="s">
        <v>362</v>
      </c>
      <c r="S41" s="389" t="s">
        <v>362</v>
      </c>
      <c r="T41" s="389" t="s">
        <v>362</v>
      </c>
      <c r="U41" s="390"/>
      <c r="V41" s="34"/>
    </row>
    <row r="42" spans="1:22" s="386" customFormat="1" ht="14.25" customHeight="1">
      <c r="A42" s="43" t="s">
        <v>55</v>
      </c>
      <c r="B42" s="392">
        <v>764</v>
      </c>
      <c r="C42" s="388">
        <f t="shared" si="0"/>
        <v>52.356020942408378</v>
      </c>
      <c r="D42" s="389">
        <f t="shared" si="1"/>
        <v>4</v>
      </c>
      <c r="E42" s="389">
        <v>4</v>
      </c>
      <c r="F42" s="171">
        <v>16443.8</v>
      </c>
      <c r="G42" s="389" t="s">
        <v>362</v>
      </c>
      <c r="H42" s="389" t="s">
        <v>362</v>
      </c>
      <c r="I42" s="389" t="s">
        <v>362</v>
      </c>
      <c r="J42" s="389" t="s">
        <v>362</v>
      </c>
      <c r="K42" s="389" t="s">
        <v>362</v>
      </c>
      <c r="L42" s="389">
        <v>1</v>
      </c>
      <c r="M42" s="389" t="s">
        <v>362</v>
      </c>
      <c r="N42" s="389" t="s">
        <v>362</v>
      </c>
      <c r="O42" s="389">
        <v>3</v>
      </c>
      <c r="P42" s="389" t="s">
        <v>362</v>
      </c>
      <c r="Q42" s="391" t="s">
        <v>362</v>
      </c>
      <c r="R42" s="391" t="s">
        <v>362</v>
      </c>
      <c r="S42" s="391" t="s">
        <v>362</v>
      </c>
      <c r="T42" s="389" t="s">
        <v>362</v>
      </c>
      <c r="U42" s="390"/>
      <c r="V42" s="34"/>
    </row>
    <row r="43" spans="1:22" s="386" customFormat="1" ht="14.25" customHeight="1">
      <c r="A43" s="43" t="s">
        <v>56</v>
      </c>
      <c r="B43" s="387">
        <v>935</v>
      </c>
      <c r="C43" s="388">
        <f t="shared" si="0"/>
        <v>53.475935828876999</v>
      </c>
      <c r="D43" s="389">
        <f t="shared" si="1"/>
        <v>5</v>
      </c>
      <c r="E43" s="389">
        <v>6</v>
      </c>
      <c r="F43" s="171">
        <v>15520</v>
      </c>
      <c r="G43" s="389" t="s">
        <v>362</v>
      </c>
      <c r="H43" s="389">
        <v>1</v>
      </c>
      <c r="I43" s="389"/>
      <c r="J43" s="389" t="s">
        <v>362</v>
      </c>
      <c r="K43" s="389" t="s">
        <v>362</v>
      </c>
      <c r="L43" s="389" t="s">
        <v>362</v>
      </c>
      <c r="M43" s="389" t="s">
        <v>362</v>
      </c>
      <c r="N43" s="389" t="s">
        <v>362</v>
      </c>
      <c r="O43" s="389">
        <v>1</v>
      </c>
      <c r="P43" s="389">
        <v>1</v>
      </c>
      <c r="Q43" s="389" t="s">
        <v>362</v>
      </c>
      <c r="R43" s="389" t="s">
        <v>362</v>
      </c>
      <c r="S43" s="389" t="s">
        <v>362</v>
      </c>
      <c r="T43" s="389">
        <v>2</v>
      </c>
      <c r="U43" s="390"/>
      <c r="V43" s="34"/>
    </row>
    <row r="44" spans="1:22" s="386" customFormat="1" ht="14.25" customHeight="1">
      <c r="A44" s="43" t="s">
        <v>57</v>
      </c>
      <c r="B44" s="387">
        <v>1389</v>
      </c>
      <c r="C44" s="388">
        <f t="shared" si="0"/>
        <v>64.794816414686821</v>
      </c>
      <c r="D44" s="389">
        <f t="shared" si="1"/>
        <v>9</v>
      </c>
      <c r="E44" s="389">
        <v>8</v>
      </c>
      <c r="F44" s="171">
        <v>66650</v>
      </c>
      <c r="G44" s="389">
        <v>1</v>
      </c>
      <c r="H44" s="389">
        <v>1</v>
      </c>
      <c r="I44" s="389"/>
      <c r="J44" s="389" t="s">
        <v>362</v>
      </c>
      <c r="K44" s="389" t="s">
        <v>362</v>
      </c>
      <c r="L44" s="389" t="s">
        <v>362</v>
      </c>
      <c r="M44" s="389">
        <v>3</v>
      </c>
      <c r="N44" s="389">
        <v>1</v>
      </c>
      <c r="O44" s="389" t="s">
        <v>362</v>
      </c>
      <c r="P44" s="389">
        <v>2</v>
      </c>
      <c r="Q44" s="391" t="s">
        <v>362</v>
      </c>
      <c r="R44" s="391" t="s">
        <v>362</v>
      </c>
      <c r="S44" s="391" t="s">
        <v>362</v>
      </c>
      <c r="T44" s="389">
        <v>1</v>
      </c>
      <c r="U44" s="390"/>
      <c r="V44" s="34"/>
    </row>
    <row r="45" spans="1:22" s="386" customFormat="1" ht="14.25" customHeight="1">
      <c r="A45" s="43" t="s">
        <v>58</v>
      </c>
      <c r="B45" s="387">
        <v>1554</v>
      </c>
      <c r="C45" s="388">
        <f t="shared" si="0"/>
        <v>19.305019305019304</v>
      </c>
      <c r="D45" s="389">
        <f t="shared" si="1"/>
        <v>3</v>
      </c>
      <c r="E45" s="389">
        <v>1</v>
      </c>
      <c r="F45" s="171">
        <v>33700</v>
      </c>
      <c r="G45" s="389" t="s">
        <v>362</v>
      </c>
      <c r="H45" s="389" t="s">
        <v>362</v>
      </c>
      <c r="I45" s="389" t="s">
        <v>362</v>
      </c>
      <c r="J45" s="389" t="s">
        <v>362</v>
      </c>
      <c r="K45" s="389" t="s">
        <v>362</v>
      </c>
      <c r="L45" s="389" t="s">
        <v>362</v>
      </c>
      <c r="M45" s="389" t="s">
        <v>362</v>
      </c>
      <c r="N45" s="389">
        <v>1</v>
      </c>
      <c r="O45" s="389">
        <v>1</v>
      </c>
      <c r="P45" s="389" t="s">
        <v>362</v>
      </c>
      <c r="Q45" s="389" t="s">
        <v>362</v>
      </c>
      <c r="R45" s="389" t="s">
        <v>362</v>
      </c>
      <c r="S45" s="389" t="s">
        <v>362</v>
      </c>
      <c r="T45" s="389">
        <v>1</v>
      </c>
      <c r="U45" s="390"/>
      <c r="V45" s="34"/>
    </row>
    <row r="46" spans="1:22" s="386" customFormat="1" ht="14.25" customHeight="1">
      <c r="A46" s="43" t="s">
        <v>59</v>
      </c>
      <c r="B46" s="387">
        <v>1513</v>
      </c>
      <c r="C46" s="388">
        <f t="shared" si="0"/>
        <v>46.265697290152019</v>
      </c>
      <c r="D46" s="389">
        <f t="shared" si="1"/>
        <v>7</v>
      </c>
      <c r="E46" s="393">
        <v>4</v>
      </c>
      <c r="F46" s="340">
        <v>93840</v>
      </c>
      <c r="G46" s="393">
        <v>1</v>
      </c>
      <c r="H46" s="389" t="s">
        <v>362</v>
      </c>
      <c r="I46" s="393"/>
      <c r="J46" s="389" t="s">
        <v>362</v>
      </c>
      <c r="K46" s="389" t="s">
        <v>362</v>
      </c>
      <c r="L46" s="393" t="s">
        <v>362</v>
      </c>
      <c r="M46" s="393">
        <v>2</v>
      </c>
      <c r="N46" s="393">
        <v>2</v>
      </c>
      <c r="O46" s="393">
        <v>1</v>
      </c>
      <c r="P46" s="393">
        <v>1</v>
      </c>
      <c r="Q46" s="393" t="s">
        <v>362</v>
      </c>
      <c r="R46" s="393" t="s">
        <v>362</v>
      </c>
      <c r="S46" s="393" t="s">
        <v>362</v>
      </c>
      <c r="T46" s="393" t="s">
        <v>362</v>
      </c>
      <c r="V46" s="34"/>
    </row>
    <row r="47" spans="1:22" s="386" customFormat="1" ht="14.25" customHeight="1">
      <c r="A47" s="43" t="s">
        <v>60</v>
      </c>
      <c r="B47" s="387">
        <v>1200</v>
      </c>
      <c r="C47" s="388">
        <f t="shared" si="0"/>
        <v>25</v>
      </c>
      <c r="D47" s="389">
        <f t="shared" si="1"/>
        <v>3</v>
      </c>
      <c r="E47" s="393">
        <v>2</v>
      </c>
      <c r="F47" s="340">
        <v>8300</v>
      </c>
      <c r="G47" s="393" t="s">
        <v>362</v>
      </c>
      <c r="H47" s="393" t="s">
        <v>362</v>
      </c>
      <c r="I47" s="393" t="s">
        <v>362</v>
      </c>
      <c r="J47" s="393" t="s">
        <v>362</v>
      </c>
      <c r="K47" s="393" t="s">
        <v>362</v>
      </c>
      <c r="L47" s="393" t="s">
        <v>362</v>
      </c>
      <c r="M47" s="393">
        <v>1</v>
      </c>
      <c r="N47" s="393" t="s">
        <v>362</v>
      </c>
      <c r="O47" s="393">
        <v>1</v>
      </c>
      <c r="P47" s="393">
        <v>1</v>
      </c>
      <c r="Q47" s="393" t="s">
        <v>362</v>
      </c>
      <c r="R47" s="393" t="s">
        <v>362</v>
      </c>
      <c r="S47" s="393" t="s">
        <v>362</v>
      </c>
      <c r="T47" s="393" t="s">
        <v>362</v>
      </c>
      <c r="V47" s="34"/>
    </row>
    <row r="48" spans="1:22" s="386" customFormat="1" ht="14.25" customHeight="1">
      <c r="A48" s="43" t="s">
        <v>61</v>
      </c>
      <c r="B48" s="387">
        <v>1442</v>
      </c>
      <c r="C48" s="388">
        <f t="shared" si="0"/>
        <v>48.543689320388346</v>
      </c>
      <c r="D48" s="389">
        <f t="shared" si="1"/>
        <v>7</v>
      </c>
      <c r="E48" s="393">
        <v>6</v>
      </c>
      <c r="F48" s="340">
        <v>6600</v>
      </c>
      <c r="G48" s="393" t="s">
        <v>362</v>
      </c>
      <c r="H48" s="389" t="s">
        <v>362</v>
      </c>
      <c r="I48" s="393"/>
      <c r="J48" s="389" t="s">
        <v>362</v>
      </c>
      <c r="K48" s="389" t="s">
        <v>362</v>
      </c>
      <c r="L48" s="393" t="s">
        <v>362</v>
      </c>
      <c r="M48" s="393">
        <v>2</v>
      </c>
      <c r="N48" s="393">
        <v>1</v>
      </c>
      <c r="O48" s="393">
        <v>1</v>
      </c>
      <c r="P48" s="393">
        <v>1</v>
      </c>
      <c r="Q48" s="391" t="s">
        <v>362</v>
      </c>
      <c r="R48" s="391" t="s">
        <v>362</v>
      </c>
      <c r="S48" s="391">
        <v>1</v>
      </c>
      <c r="T48" s="391">
        <v>1</v>
      </c>
      <c r="V48" s="34"/>
    </row>
    <row r="49" spans="1:22" s="386" customFormat="1" ht="14.25" customHeight="1">
      <c r="A49" s="43" t="s">
        <v>62</v>
      </c>
      <c r="B49" s="387">
        <v>1448</v>
      </c>
      <c r="C49" s="388">
        <f t="shared" si="0"/>
        <v>6.9060773480662982</v>
      </c>
      <c r="D49" s="389">
        <f t="shared" si="1"/>
        <v>1</v>
      </c>
      <c r="E49" s="393">
        <v>0</v>
      </c>
      <c r="F49" s="340">
        <v>1000</v>
      </c>
      <c r="G49" s="393" t="s">
        <v>362</v>
      </c>
      <c r="H49" s="389" t="s">
        <v>362</v>
      </c>
      <c r="I49" s="389" t="s">
        <v>362</v>
      </c>
      <c r="J49" s="389" t="s">
        <v>362</v>
      </c>
      <c r="K49" s="389" t="s">
        <v>362</v>
      </c>
      <c r="L49" s="389" t="s">
        <v>362</v>
      </c>
      <c r="M49" s="389" t="s">
        <v>362</v>
      </c>
      <c r="N49" s="389">
        <v>1</v>
      </c>
      <c r="O49" s="389" t="s">
        <v>362</v>
      </c>
      <c r="P49" s="389" t="s">
        <v>362</v>
      </c>
      <c r="Q49" s="389" t="s">
        <v>362</v>
      </c>
      <c r="R49" s="389" t="s">
        <v>362</v>
      </c>
      <c r="S49" s="389" t="s">
        <v>362</v>
      </c>
      <c r="T49" s="389" t="s">
        <v>362</v>
      </c>
      <c r="V49" s="34"/>
    </row>
    <row r="50" spans="1:22" s="386" customFormat="1" ht="14.25" customHeight="1">
      <c r="A50" s="43" t="s">
        <v>63</v>
      </c>
      <c r="B50" s="387">
        <v>3675</v>
      </c>
      <c r="C50" s="388">
        <f t="shared" si="0"/>
        <v>24.489795918367346</v>
      </c>
      <c r="D50" s="389">
        <f t="shared" si="1"/>
        <v>9</v>
      </c>
      <c r="E50" s="393">
        <v>4</v>
      </c>
      <c r="F50" s="340">
        <v>6710</v>
      </c>
      <c r="G50" s="393">
        <v>1</v>
      </c>
      <c r="H50" s="389" t="s">
        <v>362</v>
      </c>
      <c r="I50" s="393"/>
      <c r="J50" s="389" t="s">
        <v>362</v>
      </c>
      <c r="K50" s="389" t="s">
        <v>362</v>
      </c>
      <c r="L50" s="389" t="s">
        <v>362</v>
      </c>
      <c r="M50" s="389">
        <v>2</v>
      </c>
      <c r="N50" s="393">
        <v>5</v>
      </c>
      <c r="O50" s="393">
        <v>1</v>
      </c>
      <c r="P50" s="393" t="s">
        <v>362</v>
      </c>
      <c r="Q50" s="393" t="s">
        <v>362</v>
      </c>
      <c r="R50" s="393" t="s">
        <v>362</v>
      </c>
      <c r="S50" s="393" t="s">
        <v>362</v>
      </c>
      <c r="T50" s="393" t="s">
        <v>362</v>
      </c>
      <c r="V50" s="34"/>
    </row>
    <row r="51" spans="1:22" s="386" customFormat="1" ht="14.25" customHeight="1">
      <c r="A51" s="43" t="s">
        <v>64</v>
      </c>
      <c r="B51" s="392">
        <v>9434</v>
      </c>
      <c r="C51" s="388">
        <f t="shared" si="0"/>
        <v>93.279626881492476</v>
      </c>
      <c r="D51" s="389">
        <f t="shared" si="1"/>
        <v>88</v>
      </c>
      <c r="E51" s="393">
        <v>74</v>
      </c>
      <c r="F51" s="340">
        <v>138040</v>
      </c>
      <c r="G51" s="393">
        <v>6</v>
      </c>
      <c r="H51" s="389" t="s">
        <v>362</v>
      </c>
      <c r="I51" s="389">
        <v>1</v>
      </c>
      <c r="J51" s="389" t="s">
        <v>362</v>
      </c>
      <c r="K51" s="389">
        <v>1</v>
      </c>
      <c r="L51" s="393">
        <v>4</v>
      </c>
      <c r="M51" s="393">
        <v>32</v>
      </c>
      <c r="N51" s="393">
        <v>19</v>
      </c>
      <c r="O51" s="393">
        <v>3</v>
      </c>
      <c r="P51" s="393">
        <v>9</v>
      </c>
      <c r="Q51" s="389" t="s">
        <v>362</v>
      </c>
      <c r="R51" s="391" t="s">
        <v>362</v>
      </c>
      <c r="S51" s="393">
        <v>4</v>
      </c>
      <c r="T51" s="389">
        <v>9</v>
      </c>
      <c r="V51" s="34"/>
    </row>
    <row r="52" spans="1:22" s="386" customFormat="1" ht="14.25" customHeight="1">
      <c r="A52" s="43" t="s">
        <v>65</v>
      </c>
      <c r="B52" s="392">
        <v>1827</v>
      </c>
      <c r="C52" s="388">
        <f t="shared" si="0"/>
        <v>43.787629994526547</v>
      </c>
      <c r="D52" s="389">
        <f t="shared" si="1"/>
        <v>8</v>
      </c>
      <c r="E52" s="393">
        <v>6</v>
      </c>
      <c r="F52" s="340">
        <v>16150</v>
      </c>
      <c r="G52" s="393" t="s">
        <v>362</v>
      </c>
      <c r="H52" s="393" t="s">
        <v>362</v>
      </c>
      <c r="I52" s="393">
        <v>1</v>
      </c>
      <c r="J52" s="393" t="s">
        <v>362</v>
      </c>
      <c r="K52" s="393" t="s">
        <v>362</v>
      </c>
      <c r="L52" s="393">
        <v>1</v>
      </c>
      <c r="M52" s="393">
        <v>2</v>
      </c>
      <c r="N52" s="393">
        <v>3</v>
      </c>
      <c r="O52" s="393" t="s">
        <v>362</v>
      </c>
      <c r="P52" s="393">
        <v>1</v>
      </c>
      <c r="Q52" s="393" t="s">
        <v>362</v>
      </c>
      <c r="R52" s="393" t="s">
        <v>362</v>
      </c>
      <c r="S52" s="393" t="s">
        <v>362</v>
      </c>
      <c r="T52" s="393" t="s">
        <v>362</v>
      </c>
      <c r="V52" s="34"/>
    </row>
    <row r="53" spans="1:22" s="386" customFormat="1" ht="14.25" customHeight="1">
      <c r="A53" s="43" t="s">
        <v>508</v>
      </c>
      <c r="B53" s="394" t="s">
        <v>362</v>
      </c>
      <c r="C53" s="395" t="s">
        <v>362</v>
      </c>
      <c r="D53" s="396">
        <f t="shared" si="1"/>
        <v>0</v>
      </c>
      <c r="E53" s="397">
        <v>4</v>
      </c>
      <c r="F53" s="347" t="s">
        <v>362</v>
      </c>
      <c r="G53" s="397" t="s">
        <v>362</v>
      </c>
      <c r="H53" s="396" t="s">
        <v>362</v>
      </c>
      <c r="I53" s="396" t="s">
        <v>362</v>
      </c>
      <c r="J53" s="396" t="s">
        <v>362</v>
      </c>
      <c r="K53" s="396" t="s">
        <v>362</v>
      </c>
      <c r="L53" s="396" t="s">
        <v>362</v>
      </c>
      <c r="M53" s="396" t="s">
        <v>362</v>
      </c>
      <c r="N53" s="396" t="s">
        <v>362</v>
      </c>
      <c r="O53" s="389" t="s">
        <v>362</v>
      </c>
      <c r="P53" s="389" t="s">
        <v>362</v>
      </c>
      <c r="Q53" s="389" t="s">
        <v>362</v>
      </c>
      <c r="R53" s="389" t="s">
        <v>362</v>
      </c>
      <c r="S53" s="389" t="s">
        <v>362</v>
      </c>
      <c r="T53" s="389" t="s">
        <v>362</v>
      </c>
    </row>
    <row r="54" spans="1:22" s="386" customFormat="1" ht="17.25" customHeight="1">
      <c r="A54" s="398" t="s">
        <v>136</v>
      </c>
      <c r="B54" s="399">
        <f>SUM(B38:B52)</f>
        <v>29327</v>
      </c>
      <c r="C54" s="395">
        <f>D54/B54*10000</f>
        <v>61.717870903945169</v>
      </c>
      <c r="D54" s="396">
        <f>SUM(D38:D52)</f>
        <v>181</v>
      </c>
      <c r="E54" s="397">
        <f>SUM(E38:E53)</f>
        <v>138</v>
      </c>
      <c r="F54" s="400">
        <f>SUM(F38:F53)</f>
        <v>510783.8</v>
      </c>
      <c r="G54" s="397">
        <f>SUM(G38:G52)</f>
        <v>11</v>
      </c>
      <c r="H54" s="397">
        <f>SUM(H38:H52)</f>
        <v>2</v>
      </c>
      <c r="I54" s="397">
        <f t="shared" ref="I54:T54" si="2">SUM(I38:I52)</f>
        <v>2</v>
      </c>
      <c r="J54" s="397">
        <f t="shared" si="2"/>
        <v>0</v>
      </c>
      <c r="K54" s="397">
        <f t="shared" si="2"/>
        <v>1</v>
      </c>
      <c r="L54" s="397">
        <f t="shared" si="2"/>
        <v>7</v>
      </c>
      <c r="M54" s="397">
        <f t="shared" si="2"/>
        <v>52</v>
      </c>
      <c r="N54" s="397">
        <f t="shared" si="2"/>
        <v>41</v>
      </c>
      <c r="O54" s="401">
        <f t="shared" si="2"/>
        <v>22</v>
      </c>
      <c r="P54" s="401">
        <f t="shared" si="2"/>
        <v>22</v>
      </c>
      <c r="Q54" s="401">
        <f t="shared" si="2"/>
        <v>0</v>
      </c>
      <c r="R54" s="401">
        <f t="shared" si="2"/>
        <v>0</v>
      </c>
      <c r="S54" s="401">
        <f t="shared" si="2"/>
        <v>7</v>
      </c>
      <c r="T54" s="401">
        <f t="shared" si="2"/>
        <v>14</v>
      </c>
    </row>
  </sheetData>
  <mergeCells count="19">
    <mergeCell ref="A34:T34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R36:R37"/>
    <mergeCell ref="S36:S37"/>
    <mergeCell ref="T36:T37"/>
    <mergeCell ref="L36:L37"/>
    <mergeCell ref="M36:M37"/>
    <mergeCell ref="N36:N37"/>
    <mergeCell ref="O36:O37"/>
    <mergeCell ref="P36:P37"/>
    <mergeCell ref="Q36:Q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13" sqref="E13"/>
    </sheetView>
  </sheetViews>
  <sheetFormatPr defaultRowHeight="12.75"/>
  <cols>
    <col min="1" max="1" width="16.42578125" style="40" customWidth="1"/>
    <col min="2" max="2" width="12.140625" style="41" customWidth="1"/>
    <col min="3" max="3" width="14.42578125" style="41" customWidth="1"/>
    <col min="4" max="5" width="12.42578125" style="41" customWidth="1"/>
    <col min="6" max="7" width="12" style="41" customWidth="1"/>
    <col min="8" max="256" width="9.140625" style="40"/>
    <col min="257" max="257" width="16.42578125" style="40" customWidth="1"/>
    <col min="258" max="258" width="12.140625" style="40" customWidth="1"/>
    <col min="259" max="259" width="14.42578125" style="40" customWidth="1"/>
    <col min="260" max="261" width="12.42578125" style="40" customWidth="1"/>
    <col min="262" max="263" width="12" style="40" customWidth="1"/>
    <col min="264" max="512" width="9.140625" style="40"/>
    <col min="513" max="513" width="16.42578125" style="40" customWidth="1"/>
    <col min="514" max="514" width="12.140625" style="40" customWidth="1"/>
    <col min="515" max="515" width="14.42578125" style="40" customWidth="1"/>
    <col min="516" max="517" width="12.42578125" style="40" customWidth="1"/>
    <col min="518" max="519" width="12" style="40" customWidth="1"/>
    <col min="520" max="768" width="9.140625" style="40"/>
    <col min="769" max="769" width="16.42578125" style="40" customWidth="1"/>
    <col min="770" max="770" width="12.140625" style="40" customWidth="1"/>
    <col min="771" max="771" width="14.42578125" style="40" customWidth="1"/>
    <col min="772" max="773" width="12.42578125" style="40" customWidth="1"/>
    <col min="774" max="775" width="12" style="40" customWidth="1"/>
    <col min="776" max="1024" width="9.140625" style="40"/>
    <col min="1025" max="1025" width="16.42578125" style="40" customWidth="1"/>
    <col min="1026" max="1026" width="12.140625" style="40" customWidth="1"/>
    <col min="1027" max="1027" width="14.42578125" style="40" customWidth="1"/>
    <col min="1028" max="1029" width="12.42578125" style="40" customWidth="1"/>
    <col min="1030" max="1031" width="12" style="40" customWidth="1"/>
    <col min="1032" max="1280" width="9.140625" style="40"/>
    <col min="1281" max="1281" width="16.42578125" style="40" customWidth="1"/>
    <col min="1282" max="1282" width="12.140625" style="40" customWidth="1"/>
    <col min="1283" max="1283" width="14.42578125" style="40" customWidth="1"/>
    <col min="1284" max="1285" width="12.42578125" style="40" customWidth="1"/>
    <col min="1286" max="1287" width="12" style="40" customWidth="1"/>
    <col min="1288" max="1536" width="9.140625" style="40"/>
    <col min="1537" max="1537" width="16.42578125" style="40" customWidth="1"/>
    <col min="1538" max="1538" width="12.140625" style="40" customWidth="1"/>
    <col min="1539" max="1539" width="14.42578125" style="40" customWidth="1"/>
    <col min="1540" max="1541" width="12.42578125" style="40" customWidth="1"/>
    <col min="1542" max="1543" width="12" style="40" customWidth="1"/>
    <col min="1544" max="1792" width="9.140625" style="40"/>
    <col min="1793" max="1793" width="16.42578125" style="40" customWidth="1"/>
    <col min="1794" max="1794" width="12.140625" style="40" customWidth="1"/>
    <col min="1795" max="1795" width="14.42578125" style="40" customWidth="1"/>
    <col min="1796" max="1797" width="12.42578125" style="40" customWidth="1"/>
    <col min="1798" max="1799" width="12" style="40" customWidth="1"/>
    <col min="1800" max="2048" width="9.140625" style="40"/>
    <col min="2049" max="2049" width="16.42578125" style="40" customWidth="1"/>
    <col min="2050" max="2050" width="12.140625" style="40" customWidth="1"/>
    <col min="2051" max="2051" width="14.42578125" style="40" customWidth="1"/>
    <col min="2052" max="2053" width="12.42578125" style="40" customWidth="1"/>
    <col min="2054" max="2055" width="12" style="40" customWidth="1"/>
    <col min="2056" max="2304" width="9.140625" style="40"/>
    <col min="2305" max="2305" width="16.42578125" style="40" customWidth="1"/>
    <col min="2306" max="2306" width="12.140625" style="40" customWidth="1"/>
    <col min="2307" max="2307" width="14.42578125" style="40" customWidth="1"/>
    <col min="2308" max="2309" width="12.42578125" style="40" customWidth="1"/>
    <col min="2310" max="2311" width="12" style="40" customWidth="1"/>
    <col min="2312" max="2560" width="9.140625" style="40"/>
    <col min="2561" max="2561" width="16.42578125" style="40" customWidth="1"/>
    <col min="2562" max="2562" width="12.140625" style="40" customWidth="1"/>
    <col min="2563" max="2563" width="14.42578125" style="40" customWidth="1"/>
    <col min="2564" max="2565" width="12.42578125" style="40" customWidth="1"/>
    <col min="2566" max="2567" width="12" style="40" customWidth="1"/>
    <col min="2568" max="2816" width="9.140625" style="40"/>
    <col min="2817" max="2817" width="16.42578125" style="40" customWidth="1"/>
    <col min="2818" max="2818" width="12.140625" style="40" customWidth="1"/>
    <col min="2819" max="2819" width="14.42578125" style="40" customWidth="1"/>
    <col min="2820" max="2821" width="12.42578125" style="40" customWidth="1"/>
    <col min="2822" max="2823" width="12" style="40" customWidth="1"/>
    <col min="2824" max="3072" width="9.140625" style="40"/>
    <col min="3073" max="3073" width="16.42578125" style="40" customWidth="1"/>
    <col min="3074" max="3074" width="12.140625" style="40" customWidth="1"/>
    <col min="3075" max="3075" width="14.42578125" style="40" customWidth="1"/>
    <col min="3076" max="3077" width="12.42578125" style="40" customWidth="1"/>
    <col min="3078" max="3079" width="12" style="40" customWidth="1"/>
    <col min="3080" max="3328" width="9.140625" style="40"/>
    <col min="3329" max="3329" width="16.42578125" style="40" customWidth="1"/>
    <col min="3330" max="3330" width="12.140625" style="40" customWidth="1"/>
    <col min="3331" max="3331" width="14.42578125" style="40" customWidth="1"/>
    <col min="3332" max="3333" width="12.42578125" style="40" customWidth="1"/>
    <col min="3334" max="3335" width="12" style="40" customWidth="1"/>
    <col min="3336" max="3584" width="9.140625" style="40"/>
    <col min="3585" max="3585" width="16.42578125" style="40" customWidth="1"/>
    <col min="3586" max="3586" width="12.140625" style="40" customWidth="1"/>
    <col min="3587" max="3587" width="14.42578125" style="40" customWidth="1"/>
    <col min="3588" max="3589" width="12.42578125" style="40" customWidth="1"/>
    <col min="3590" max="3591" width="12" style="40" customWidth="1"/>
    <col min="3592" max="3840" width="9.140625" style="40"/>
    <col min="3841" max="3841" width="16.42578125" style="40" customWidth="1"/>
    <col min="3842" max="3842" width="12.140625" style="40" customWidth="1"/>
    <col min="3843" max="3843" width="14.42578125" style="40" customWidth="1"/>
    <col min="3844" max="3845" width="12.42578125" style="40" customWidth="1"/>
    <col min="3846" max="3847" width="12" style="40" customWidth="1"/>
    <col min="3848" max="4096" width="9.140625" style="40"/>
    <col min="4097" max="4097" width="16.42578125" style="40" customWidth="1"/>
    <col min="4098" max="4098" width="12.140625" style="40" customWidth="1"/>
    <col min="4099" max="4099" width="14.42578125" style="40" customWidth="1"/>
    <col min="4100" max="4101" width="12.42578125" style="40" customWidth="1"/>
    <col min="4102" max="4103" width="12" style="40" customWidth="1"/>
    <col min="4104" max="4352" width="9.140625" style="40"/>
    <col min="4353" max="4353" width="16.42578125" style="40" customWidth="1"/>
    <col min="4354" max="4354" width="12.140625" style="40" customWidth="1"/>
    <col min="4355" max="4355" width="14.42578125" style="40" customWidth="1"/>
    <col min="4356" max="4357" width="12.42578125" style="40" customWidth="1"/>
    <col min="4358" max="4359" width="12" style="40" customWidth="1"/>
    <col min="4360" max="4608" width="9.140625" style="40"/>
    <col min="4609" max="4609" width="16.42578125" style="40" customWidth="1"/>
    <col min="4610" max="4610" width="12.140625" style="40" customWidth="1"/>
    <col min="4611" max="4611" width="14.42578125" style="40" customWidth="1"/>
    <col min="4612" max="4613" width="12.42578125" style="40" customWidth="1"/>
    <col min="4614" max="4615" width="12" style="40" customWidth="1"/>
    <col min="4616" max="4864" width="9.140625" style="40"/>
    <col min="4865" max="4865" width="16.42578125" style="40" customWidth="1"/>
    <col min="4866" max="4866" width="12.140625" style="40" customWidth="1"/>
    <col min="4867" max="4867" width="14.42578125" style="40" customWidth="1"/>
    <col min="4868" max="4869" width="12.42578125" style="40" customWidth="1"/>
    <col min="4870" max="4871" width="12" style="40" customWidth="1"/>
    <col min="4872" max="5120" width="9.140625" style="40"/>
    <col min="5121" max="5121" width="16.42578125" style="40" customWidth="1"/>
    <col min="5122" max="5122" width="12.140625" style="40" customWidth="1"/>
    <col min="5123" max="5123" width="14.42578125" style="40" customWidth="1"/>
    <col min="5124" max="5125" width="12.42578125" style="40" customWidth="1"/>
    <col min="5126" max="5127" width="12" style="40" customWidth="1"/>
    <col min="5128" max="5376" width="9.140625" style="40"/>
    <col min="5377" max="5377" width="16.42578125" style="40" customWidth="1"/>
    <col min="5378" max="5378" width="12.140625" style="40" customWidth="1"/>
    <col min="5379" max="5379" width="14.42578125" style="40" customWidth="1"/>
    <col min="5380" max="5381" width="12.42578125" style="40" customWidth="1"/>
    <col min="5382" max="5383" width="12" style="40" customWidth="1"/>
    <col min="5384" max="5632" width="9.140625" style="40"/>
    <col min="5633" max="5633" width="16.42578125" style="40" customWidth="1"/>
    <col min="5634" max="5634" width="12.140625" style="40" customWidth="1"/>
    <col min="5635" max="5635" width="14.42578125" style="40" customWidth="1"/>
    <col min="5636" max="5637" width="12.42578125" style="40" customWidth="1"/>
    <col min="5638" max="5639" width="12" style="40" customWidth="1"/>
    <col min="5640" max="5888" width="9.140625" style="40"/>
    <col min="5889" max="5889" width="16.42578125" style="40" customWidth="1"/>
    <col min="5890" max="5890" width="12.140625" style="40" customWidth="1"/>
    <col min="5891" max="5891" width="14.42578125" style="40" customWidth="1"/>
    <col min="5892" max="5893" width="12.42578125" style="40" customWidth="1"/>
    <col min="5894" max="5895" width="12" style="40" customWidth="1"/>
    <col min="5896" max="6144" width="9.140625" style="40"/>
    <col min="6145" max="6145" width="16.42578125" style="40" customWidth="1"/>
    <col min="6146" max="6146" width="12.140625" style="40" customWidth="1"/>
    <col min="6147" max="6147" width="14.42578125" style="40" customWidth="1"/>
    <col min="6148" max="6149" width="12.42578125" style="40" customWidth="1"/>
    <col min="6150" max="6151" width="12" style="40" customWidth="1"/>
    <col min="6152" max="6400" width="9.140625" style="40"/>
    <col min="6401" max="6401" width="16.42578125" style="40" customWidth="1"/>
    <col min="6402" max="6402" width="12.140625" style="40" customWidth="1"/>
    <col min="6403" max="6403" width="14.42578125" style="40" customWidth="1"/>
    <col min="6404" max="6405" width="12.42578125" style="40" customWidth="1"/>
    <col min="6406" max="6407" width="12" style="40" customWidth="1"/>
    <col min="6408" max="6656" width="9.140625" style="40"/>
    <col min="6657" max="6657" width="16.42578125" style="40" customWidth="1"/>
    <col min="6658" max="6658" width="12.140625" style="40" customWidth="1"/>
    <col min="6659" max="6659" width="14.42578125" style="40" customWidth="1"/>
    <col min="6660" max="6661" width="12.42578125" style="40" customWidth="1"/>
    <col min="6662" max="6663" width="12" style="40" customWidth="1"/>
    <col min="6664" max="6912" width="9.140625" style="40"/>
    <col min="6913" max="6913" width="16.42578125" style="40" customWidth="1"/>
    <col min="6914" max="6914" width="12.140625" style="40" customWidth="1"/>
    <col min="6915" max="6915" width="14.42578125" style="40" customWidth="1"/>
    <col min="6916" max="6917" width="12.42578125" style="40" customWidth="1"/>
    <col min="6918" max="6919" width="12" style="40" customWidth="1"/>
    <col min="6920" max="7168" width="9.140625" style="40"/>
    <col min="7169" max="7169" width="16.42578125" style="40" customWidth="1"/>
    <col min="7170" max="7170" width="12.140625" style="40" customWidth="1"/>
    <col min="7171" max="7171" width="14.42578125" style="40" customWidth="1"/>
    <col min="7172" max="7173" width="12.42578125" style="40" customWidth="1"/>
    <col min="7174" max="7175" width="12" style="40" customWidth="1"/>
    <col min="7176" max="7424" width="9.140625" style="40"/>
    <col min="7425" max="7425" width="16.42578125" style="40" customWidth="1"/>
    <col min="7426" max="7426" width="12.140625" style="40" customWidth="1"/>
    <col min="7427" max="7427" width="14.42578125" style="40" customWidth="1"/>
    <col min="7428" max="7429" width="12.42578125" style="40" customWidth="1"/>
    <col min="7430" max="7431" width="12" style="40" customWidth="1"/>
    <col min="7432" max="7680" width="9.140625" style="40"/>
    <col min="7681" max="7681" width="16.42578125" style="40" customWidth="1"/>
    <col min="7682" max="7682" width="12.140625" style="40" customWidth="1"/>
    <col min="7683" max="7683" width="14.42578125" style="40" customWidth="1"/>
    <col min="7684" max="7685" width="12.42578125" style="40" customWidth="1"/>
    <col min="7686" max="7687" width="12" style="40" customWidth="1"/>
    <col min="7688" max="7936" width="9.140625" style="40"/>
    <col min="7937" max="7937" width="16.42578125" style="40" customWidth="1"/>
    <col min="7938" max="7938" width="12.140625" style="40" customWidth="1"/>
    <col min="7939" max="7939" width="14.42578125" style="40" customWidth="1"/>
    <col min="7940" max="7941" width="12.42578125" style="40" customWidth="1"/>
    <col min="7942" max="7943" width="12" style="40" customWidth="1"/>
    <col min="7944" max="8192" width="9.140625" style="40"/>
    <col min="8193" max="8193" width="16.42578125" style="40" customWidth="1"/>
    <col min="8194" max="8194" width="12.140625" style="40" customWidth="1"/>
    <col min="8195" max="8195" width="14.42578125" style="40" customWidth="1"/>
    <col min="8196" max="8197" width="12.42578125" style="40" customWidth="1"/>
    <col min="8198" max="8199" width="12" style="40" customWidth="1"/>
    <col min="8200" max="8448" width="9.140625" style="40"/>
    <col min="8449" max="8449" width="16.42578125" style="40" customWidth="1"/>
    <col min="8450" max="8450" width="12.140625" style="40" customWidth="1"/>
    <col min="8451" max="8451" width="14.42578125" style="40" customWidth="1"/>
    <col min="8452" max="8453" width="12.42578125" style="40" customWidth="1"/>
    <col min="8454" max="8455" width="12" style="40" customWidth="1"/>
    <col min="8456" max="8704" width="9.140625" style="40"/>
    <col min="8705" max="8705" width="16.42578125" style="40" customWidth="1"/>
    <col min="8706" max="8706" width="12.140625" style="40" customWidth="1"/>
    <col min="8707" max="8707" width="14.42578125" style="40" customWidth="1"/>
    <col min="8708" max="8709" width="12.42578125" style="40" customWidth="1"/>
    <col min="8710" max="8711" width="12" style="40" customWidth="1"/>
    <col min="8712" max="8960" width="9.140625" style="40"/>
    <col min="8961" max="8961" width="16.42578125" style="40" customWidth="1"/>
    <col min="8962" max="8962" width="12.140625" style="40" customWidth="1"/>
    <col min="8963" max="8963" width="14.42578125" style="40" customWidth="1"/>
    <col min="8964" max="8965" width="12.42578125" style="40" customWidth="1"/>
    <col min="8966" max="8967" width="12" style="40" customWidth="1"/>
    <col min="8968" max="9216" width="9.140625" style="40"/>
    <col min="9217" max="9217" width="16.42578125" style="40" customWidth="1"/>
    <col min="9218" max="9218" width="12.140625" style="40" customWidth="1"/>
    <col min="9219" max="9219" width="14.42578125" style="40" customWidth="1"/>
    <col min="9220" max="9221" width="12.42578125" style="40" customWidth="1"/>
    <col min="9222" max="9223" width="12" style="40" customWidth="1"/>
    <col min="9224" max="9472" width="9.140625" style="40"/>
    <col min="9473" max="9473" width="16.42578125" style="40" customWidth="1"/>
    <col min="9474" max="9474" width="12.140625" style="40" customWidth="1"/>
    <col min="9475" max="9475" width="14.42578125" style="40" customWidth="1"/>
    <col min="9476" max="9477" width="12.42578125" style="40" customWidth="1"/>
    <col min="9478" max="9479" width="12" style="40" customWidth="1"/>
    <col min="9480" max="9728" width="9.140625" style="40"/>
    <col min="9729" max="9729" width="16.42578125" style="40" customWidth="1"/>
    <col min="9730" max="9730" width="12.140625" style="40" customWidth="1"/>
    <col min="9731" max="9731" width="14.42578125" style="40" customWidth="1"/>
    <col min="9732" max="9733" width="12.42578125" style="40" customWidth="1"/>
    <col min="9734" max="9735" width="12" style="40" customWidth="1"/>
    <col min="9736" max="9984" width="9.140625" style="40"/>
    <col min="9985" max="9985" width="16.42578125" style="40" customWidth="1"/>
    <col min="9986" max="9986" width="12.140625" style="40" customWidth="1"/>
    <col min="9987" max="9987" width="14.42578125" style="40" customWidth="1"/>
    <col min="9988" max="9989" width="12.42578125" style="40" customWidth="1"/>
    <col min="9990" max="9991" width="12" style="40" customWidth="1"/>
    <col min="9992" max="10240" width="9.140625" style="40"/>
    <col min="10241" max="10241" width="16.42578125" style="40" customWidth="1"/>
    <col min="10242" max="10242" width="12.140625" style="40" customWidth="1"/>
    <col min="10243" max="10243" width="14.42578125" style="40" customWidth="1"/>
    <col min="10244" max="10245" width="12.42578125" style="40" customWidth="1"/>
    <col min="10246" max="10247" width="12" style="40" customWidth="1"/>
    <col min="10248" max="10496" width="9.140625" style="40"/>
    <col min="10497" max="10497" width="16.42578125" style="40" customWidth="1"/>
    <col min="10498" max="10498" width="12.140625" style="40" customWidth="1"/>
    <col min="10499" max="10499" width="14.42578125" style="40" customWidth="1"/>
    <col min="10500" max="10501" width="12.42578125" style="40" customWidth="1"/>
    <col min="10502" max="10503" width="12" style="40" customWidth="1"/>
    <col min="10504" max="10752" width="9.140625" style="40"/>
    <col min="10753" max="10753" width="16.42578125" style="40" customWidth="1"/>
    <col min="10754" max="10754" width="12.140625" style="40" customWidth="1"/>
    <col min="10755" max="10755" width="14.42578125" style="40" customWidth="1"/>
    <col min="10756" max="10757" width="12.42578125" style="40" customWidth="1"/>
    <col min="10758" max="10759" width="12" style="40" customWidth="1"/>
    <col min="10760" max="11008" width="9.140625" style="40"/>
    <col min="11009" max="11009" width="16.42578125" style="40" customWidth="1"/>
    <col min="11010" max="11010" width="12.140625" style="40" customWidth="1"/>
    <col min="11011" max="11011" width="14.42578125" style="40" customWidth="1"/>
    <col min="11012" max="11013" width="12.42578125" style="40" customWidth="1"/>
    <col min="11014" max="11015" width="12" style="40" customWidth="1"/>
    <col min="11016" max="11264" width="9.140625" style="40"/>
    <col min="11265" max="11265" width="16.42578125" style="40" customWidth="1"/>
    <col min="11266" max="11266" width="12.140625" style="40" customWidth="1"/>
    <col min="11267" max="11267" width="14.42578125" style="40" customWidth="1"/>
    <col min="11268" max="11269" width="12.42578125" style="40" customWidth="1"/>
    <col min="11270" max="11271" width="12" style="40" customWidth="1"/>
    <col min="11272" max="11520" width="9.140625" style="40"/>
    <col min="11521" max="11521" width="16.42578125" style="40" customWidth="1"/>
    <col min="11522" max="11522" width="12.140625" style="40" customWidth="1"/>
    <col min="11523" max="11523" width="14.42578125" style="40" customWidth="1"/>
    <col min="11524" max="11525" width="12.42578125" style="40" customWidth="1"/>
    <col min="11526" max="11527" width="12" style="40" customWidth="1"/>
    <col min="11528" max="11776" width="9.140625" style="40"/>
    <col min="11777" max="11777" width="16.42578125" style="40" customWidth="1"/>
    <col min="11778" max="11778" width="12.140625" style="40" customWidth="1"/>
    <col min="11779" max="11779" width="14.42578125" style="40" customWidth="1"/>
    <col min="11780" max="11781" width="12.42578125" style="40" customWidth="1"/>
    <col min="11782" max="11783" width="12" style="40" customWidth="1"/>
    <col min="11784" max="12032" width="9.140625" style="40"/>
    <col min="12033" max="12033" width="16.42578125" style="40" customWidth="1"/>
    <col min="12034" max="12034" width="12.140625" style="40" customWidth="1"/>
    <col min="12035" max="12035" width="14.42578125" style="40" customWidth="1"/>
    <col min="12036" max="12037" width="12.42578125" style="40" customWidth="1"/>
    <col min="12038" max="12039" width="12" style="40" customWidth="1"/>
    <col min="12040" max="12288" width="9.140625" style="40"/>
    <col min="12289" max="12289" width="16.42578125" style="40" customWidth="1"/>
    <col min="12290" max="12290" width="12.140625" style="40" customWidth="1"/>
    <col min="12291" max="12291" width="14.42578125" style="40" customWidth="1"/>
    <col min="12292" max="12293" width="12.42578125" style="40" customWidth="1"/>
    <col min="12294" max="12295" width="12" style="40" customWidth="1"/>
    <col min="12296" max="12544" width="9.140625" style="40"/>
    <col min="12545" max="12545" width="16.42578125" style="40" customWidth="1"/>
    <col min="12546" max="12546" width="12.140625" style="40" customWidth="1"/>
    <col min="12547" max="12547" width="14.42578125" style="40" customWidth="1"/>
    <col min="12548" max="12549" width="12.42578125" style="40" customWidth="1"/>
    <col min="12550" max="12551" width="12" style="40" customWidth="1"/>
    <col min="12552" max="12800" width="9.140625" style="40"/>
    <col min="12801" max="12801" width="16.42578125" style="40" customWidth="1"/>
    <col min="12802" max="12802" width="12.140625" style="40" customWidth="1"/>
    <col min="12803" max="12803" width="14.42578125" style="40" customWidth="1"/>
    <col min="12804" max="12805" width="12.42578125" style="40" customWidth="1"/>
    <col min="12806" max="12807" width="12" style="40" customWidth="1"/>
    <col min="12808" max="13056" width="9.140625" style="40"/>
    <col min="13057" max="13057" width="16.42578125" style="40" customWidth="1"/>
    <col min="13058" max="13058" width="12.140625" style="40" customWidth="1"/>
    <col min="13059" max="13059" width="14.42578125" style="40" customWidth="1"/>
    <col min="13060" max="13061" width="12.42578125" style="40" customWidth="1"/>
    <col min="13062" max="13063" width="12" style="40" customWidth="1"/>
    <col min="13064" max="13312" width="9.140625" style="40"/>
    <col min="13313" max="13313" width="16.42578125" style="40" customWidth="1"/>
    <col min="13314" max="13314" width="12.140625" style="40" customWidth="1"/>
    <col min="13315" max="13315" width="14.42578125" style="40" customWidth="1"/>
    <col min="13316" max="13317" width="12.42578125" style="40" customWidth="1"/>
    <col min="13318" max="13319" width="12" style="40" customWidth="1"/>
    <col min="13320" max="13568" width="9.140625" style="40"/>
    <col min="13569" max="13569" width="16.42578125" style="40" customWidth="1"/>
    <col min="13570" max="13570" width="12.140625" style="40" customWidth="1"/>
    <col min="13571" max="13571" width="14.42578125" style="40" customWidth="1"/>
    <col min="13572" max="13573" width="12.42578125" style="40" customWidth="1"/>
    <col min="13574" max="13575" width="12" style="40" customWidth="1"/>
    <col min="13576" max="13824" width="9.140625" style="40"/>
    <col min="13825" max="13825" width="16.42578125" style="40" customWidth="1"/>
    <col min="13826" max="13826" width="12.140625" style="40" customWidth="1"/>
    <col min="13827" max="13827" width="14.42578125" style="40" customWidth="1"/>
    <col min="13828" max="13829" width="12.42578125" style="40" customWidth="1"/>
    <col min="13830" max="13831" width="12" style="40" customWidth="1"/>
    <col min="13832" max="14080" width="9.140625" style="40"/>
    <col min="14081" max="14081" width="16.42578125" style="40" customWidth="1"/>
    <col min="14082" max="14082" width="12.140625" style="40" customWidth="1"/>
    <col min="14083" max="14083" width="14.42578125" style="40" customWidth="1"/>
    <col min="14084" max="14085" width="12.42578125" style="40" customWidth="1"/>
    <col min="14086" max="14087" width="12" style="40" customWidth="1"/>
    <col min="14088" max="14336" width="9.140625" style="40"/>
    <col min="14337" max="14337" width="16.42578125" style="40" customWidth="1"/>
    <col min="14338" max="14338" width="12.140625" style="40" customWidth="1"/>
    <col min="14339" max="14339" width="14.42578125" style="40" customWidth="1"/>
    <col min="14340" max="14341" width="12.42578125" style="40" customWidth="1"/>
    <col min="14342" max="14343" width="12" style="40" customWidth="1"/>
    <col min="14344" max="14592" width="9.140625" style="40"/>
    <col min="14593" max="14593" width="16.42578125" style="40" customWidth="1"/>
    <col min="14594" max="14594" width="12.140625" style="40" customWidth="1"/>
    <col min="14595" max="14595" width="14.42578125" style="40" customWidth="1"/>
    <col min="14596" max="14597" width="12.42578125" style="40" customWidth="1"/>
    <col min="14598" max="14599" width="12" style="40" customWidth="1"/>
    <col min="14600" max="14848" width="9.140625" style="40"/>
    <col min="14849" max="14849" width="16.42578125" style="40" customWidth="1"/>
    <col min="14850" max="14850" width="12.140625" style="40" customWidth="1"/>
    <col min="14851" max="14851" width="14.42578125" style="40" customWidth="1"/>
    <col min="14852" max="14853" width="12.42578125" style="40" customWidth="1"/>
    <col min="14854" max="14855" width="12" style="40" customWidth="1"/>
    <col min="14856" max="15104" width="9.140625" style="40"/>
    <col min="15105" max="15105" width="16.42578125" style="40" customWidth="1"/>
    <col min="15106" max="15106" width="12.140625" style="40" customWidth="1"/>
    <col min="15107" max="15107" width="14.42578125" style="40" customWidth="1"/>
    <col min="15108" max="15109" width="12.42578125" style="40" customWidth="1"/>
    <col min="15110" max="15111" width="12" style="40" customWidth="1"/>
    <col min="15112" max="15360" width="9.140625" style="40"/>
    <col min="15361" max="15361" width="16.42578125" style="40" customWidth="1"/>
    <col min="15362" max="15362" width="12.140625" style="40" customWidth="1"/>
    <col min="15363" max="15363" width="14.42578125" style="40" customWidth="1"/>
    <col min="15364" max="15365" width="12.42578125" style="40" customWidth="1"/>
    <col min="15366" max="15367" width="12" style="40" customWidth="1"/>
    <col min="15368" max="15616" width="9.140625" style="40"/>
    <col min="15617" max="15617" width="16.42578125" style="40" customWidth="1"/>
    <col min="15618" max="15618" width="12.140625" style="40" customWidth="1"/>
    <col min="15619" max="15619" width="14.42578125" style="40" customWidth="1"/>
    <col min="15620" max="15621" width="12.42578125" style="40" customWidth="1"/>
    <col min="15622" max="15623" width="12" style="40" customWidth="1"/>
    <col min="15624" max="15872" width="9.140625" style="40"/>
    <col min="15873" max="15873" width="16.42578125" style="40" customWidth="1"/>
    <col min="15874" max="15874" width="12.140625" style="40" customWidth="1"/>
    <col min="15875" max="15875" width="14.42578125" style="40" customWidth="1"/>
    <col min="15876" max="15877" width="12.42578125" style="40" customWidth="1"/>
    <col min="15878" max="15879" width="12" style="40" customWidth="1"/>
    <col min="15880" max="16128" width="9.140625" style="40"/>
    <col min="16129" max="16129" width="16.42578125" style="40" customWidth="1"/>
    <col min="16130" max="16130" width="12.140625" style="40" customWidth="1"/>
    <col min="16131" max="16131" width="14.42578125" style="40" customWidth="1"/>
    <col min="16132" max="16133" width="12.42578125" style="40" customWidth="1"/>
    <col min="16134" max="16135" width="12" style="40" customWidth="1"/>
    <col min="16136" max="16384" width="9.140625" style="40"/>
  </cols>
  <sheetData>
    <row r="1" spans="1:8" ht="15">
      <c r="A1" s="410" t="s">
        <v>45</v>
      </c>
      <c r="B1" s="410"/>
      <c r="C1" s="410"/>
      <c r="D1" s="410"/>
      <c r="E1" s="410"/>
      <c r="F1" s="410"/>
      <c r="G1" s="410"/>
    </row>
    <row r="2" spans="1:8">
      <c r="A2" s="40" t="s">
        <v>46</v>
      </c>
    </row>
    <row r="3" spans="1:8">
      <c r="F3" s="41" t="s">
        <v>47</v>
      </c>
    </row>
    <row r="4" spans="1:8">
      <c r="A4" s="411" t="s">
        <v>48</v>
      </c>
      <c r="B4" s="411" t="s">
        <v>49</v>
      </c>
      <c r="C4" s="411"/>
      <c r="D4" s="411"/>
      <c r="E4" s="411" t="s">
        <v>50</v>
      </c>
      <c r="F4" s="411"/>
      <c r="G4" s="411"/>
    </row>
    <row r="5" spans="1:8">
      <c r="A5" s="411"/>
      <c r="B5" s="42" t="s">
        <v>9</v>
      </c>
      <c r="C5" s="42" t="s">
        <v>10</v>
      </c>
      <c r="D5" s="42" t="s">
        <v>11</v>
      </c>
      <c r="E5" s="42" t="s">
        <v>9</v>
      </c>
      <c r="F5" s="42" t="s">
        <v>10</v>
      </c>
      <c r="G5" s="42" t="s">
        <v>11</v>
      </c>
    </row>
    <row r="6" spans="1:8" s="47" customFormat="1">
      <c r="A6" s="43" t="s">
        <v>51</v>
      </c>
      <c r="B6" s="44">
        <v>57006</v>
      </c>
      <c r="C6" s="44">
        <v>63972.800000000003</v>
      </c>
      <c r="D6" s="45">
        <f>(C6/B6)*100</f>
        <v>112.22116970143495</v>
      </c>
      <c r="E6" s="44">
        <v>6669</v>
      </c>
      <c r="F6" s="44">
        <v>5964</v>
      </c>
      <c r="G6" s="45">
        <f t="shared" ref="G6:G22" si="0">(F6/E6)*100</f>
        <v>89.428699955015745</v>
      </c>
      <c r="H6" s="46"/>
    </row>
    <row r="7" spans="1:8" s="47" customFormat="1">
      <c r="A7" s="43" t="s">
        <v>52</v>
      </c>
      <c r="B7" s="44">
        <v>56928</v>
      </c>
      <c r="C7" s="44">
        <v>63668.1</v>
      </c>
      <c r="D7" s="45">
        <f t="shared" ref="D7:D22" si="1">(C7/B7)*100</f>
        <v>111.83969224283305</v>
      </c>
      <c r="E7" s="44">
        <v>5772.5</v>
      </c>
      <c r="F7" s="44">
        <v>2935.9</v>
      </c>
      <c r="G7" s="45">
        <f t="shared" si="0"/>
        <v>50.860112602858386</v>
      </c>
    </row>
    <row r="8" spans="1:8" s="47" customFormat="1">
      <c r="A8" s="43" t="s">
        <v>53</v>
      </c>
      <c r="B8" s="44">
        <v>148908</v>
      </c>
      <c r="C8" s="44">
        <v>123552.4</v>
      </c>
      <c r="D8" s="45">
        <f t="shared" si="1"/>
        <v>82.972305047411822</v>
      </c>
      <c r="E8" s="44">
        <v>29382</v>
      </c>
      <c r="F8" s="44">
        <v>7271</v>
      </c>
      <c r="G8" s="45">
        <f t="shared" si="0"/>
        <v>24.746443400721528</v>
      </c>
    </row>
    <row r="9" spans="1:8" s="47" customFormat="1">
      <c r="A9" s="43" t="s">
        <v>54</v>
      </c>
      <c r="B9" s="44">
        <v>40314</v>
      </c>
      <c r="C9" s="44">
        <v>45500.2</v>
      </c>
      <c r="D9" s="45">
        <f t="shared" si="1"/>
        <v>112.86451356848737</v>
      </c>
      <c r="E9" s="44">
        <v>4303</v>
      </c>
      <c r="F9" s="44">
        <v>2553.5</v>
      </c>
      <c r="G9" s="45">
        <f t="shared" si="0"/>
        <v>59.342319312107826</v>
      </c>
    </row>
    <row r="10" spans="1:8" s="47" customFormat="1">
      <c r="A10" s="43" t="s">
        <v>55</v>
      </c>
      <c r="B10" s="44">
        <v>104363</v>
      </c>
      <c r="C10" s="44">
        <v>93718.8</v>
      </c>
      <c r="D10" s="45">
        <f t="shared" si="1"/>
        <v>89.800791468240661</v>
      </c>
      <c r="E10" s="44">
        <v>8954</v>
      </c>
      <c r="F10" s="44">
        <v>1545.9</v>
      </c>
      <c r="G10" s="45">
        <f t="shared" si="0"/>
        <v>17.264909537636811</v>
      </c>
    </row>
    <row r="11" spans="1:8" s="47" customFormat="1">
      <c r="A11" s="43" t="s">
        <v>56</v>
      </c>
      <c r="B11" s="44">
        <v>131511.79999999999</v>
      </c>
      <c r="C11" s="44">
        <v>69247.3</v>
      </c>
      <c r="D11" s="45">
        <f t="shared" si="1"/>
        <v>52.654818807133665</v>
      </c>
      <c r="E11" s="44">
        <v>19420</v>
      </c>
      <c r="F11" s="44">
        <v>3614.4</v>
      </c>
      <c r="G11" s="45">
        <f t="shared" si="0"/>
        <v>18.611740473738415</v>
      </c>
    </row>
    <row r="12" spans="1:8" s="47" customFormat="1">
      <c r="A12" s="43" t="s">
        <v>57</v>
      </c>
      <c r="B12" s="44">
        <v>308461</v>
      </c>
      <c r="C12" s="44">
        <v>920106.4</v>
      </c>
      <c r="D12" s="45">
        <f t="shared" si="1"/>
        <v>298.28937856001249</v>
      </c>
      <c r="E12" s="44">
        <v>67594</v>
      </c>
      <c r="F12" s="44">
        <v>169829.7</v>
      </c>
      <c r="G12" s="45">
        <f t="shared" si="0"/>
        <v>251.24966713021868</v>
      </c>
    </row>
    <row r="13" spans="1:8" s="47" customFormat="1">
      <c r="A13" s="43" t="s">
        <v>58</v>
      </c>
      <c r="B13" s="44">
        <v>157176</v>
      </c>
      <c r="C13" s="44">
        <v>114086.3</v>
      </c>
      <c r="D13" s="45">
        <f t="shared" si="1"/>
        <v>72.585063877436767</v>
      </c>
      <c r="E13" s="44">
        <v>21152</v>
      </c>
      <c r="F13" s="44">
        <v>5505</v>
      </c>
      <c r="G13" s="45">
        <f t="shared" si="0"/>
        <v>26.025907715582452</v>
      </c>
    </row>
    <row r="14" spans="1:8" s="47" customFormat="1">
      <c r="A14" s="43" t="s">
        <v>59</v>
      </c>
      <c r="B14" s="44">
        <v>173210</v>
      </c>
      <c r="C14" s="44">
        <v>214437.3</v>
      </c>
      <c r="D14" s="45">
        <f t="shared" si="1"/>
        <v>123.80191674845562</v>
      </c>
      <c r="E14" s="44">
        <v>12855</v>
      </c>
      <c r="F14" s="44">
        <v>4901.6000000000004</v>
      </c>
      <c r="G14" s="45">
        <f t="shared" si="0"/>
        <v>38.129910540645668</v>
      </c>
    </row>
    <row r="15" spans="1:8" s="47" customFormat="1">
      <c r="A15" s="43" t="s">
        <v>60</v>
      </c>
      <c r="B15" s="44">
        <v>53405</v>
      </c>
      <c r="C15" s="44">
        <v>63281.2</v>
      </c>
      <c r="D15" s="45">
        <f t="shared" si="1"/>
        <v>118.49302499765939</v>
      </c>
      <c r="E15" s="44">
        <v>4685</v>
      </c>
      <c r="F15" s="44">
        <v>3188.7</v>
      </c>
      <c r="G15" s="45">
        <f t="shared" si="0"/>
        <v>68.061899679829239</v>
      </c>
    </row>
    <row r="16" spans="1:8" s="47" customFormat="1">
      <c r="A16" s="43" t="s">
        <v>61</v>
      </c>
      <c r="B16" s="44">
        <v>75575</v>
      </c>
      <c r="C16" s="44">
        <v>62360.2</v>
      </c>
      <c r="D16" s="45">
        <f t="shared" si="1"/>
        <v>82.514323519682435</v>
      </c>
      <c r="E16" s="44">
        <v>6451</v>
      </c>
      <c r="F16" s="44">
        <v>3018.9</v>
      </c>
      <c r="G16" s="45">
        <f t="shared" si="0"/>
        <v>46.797395752596501</v>
      </c>
    </row>
    <row r="17" spans="1:7" s="47" customFormat="1">
      <c r="A17" s="43" t="s">
        <v>62</v>
      </c>
      <c r="B17" s="44">
        <v>51628</v>
      </c>
      <c r="C17" s="44">
        <v>55801.9</v>
      </c>
      <c r="D17" s="45">
        <f t="shared" si="1"/>
        <v>108.08456651429456</v>
      </c>
      <c r="E17" s="44">
        <v>5345</v>
      </c>
      <c r="F17" s="44">
        <v>5299</v>
      </c>
      <c r="G17" s="45">
        <f t="shared" si="0"/>
        <v>99.139382600561277</v>
      </c>
    </row>
    <row r="18" spans="1:7" s="47" customFormat="1">
      <c r="A18" s="43" t="s">
        <v>63</v>
      </c>
      <c r="B18" s="44">
        <v>165845.6</v>
      </c>
      <c r="C18" s="44">
        <v>170518.5</v>
      </c>
      <c r="D18" s="45">
        <f t="shared" si="1"/>
        <v>102.81762072674825</v>
      </c>
      <c r="E18" s="44">
        <v>15634</v>
      </c>
      <c r="F18" s="44">
        <v>7539.9</v>
      </c>
      <c r="G18" s="45">
        <f t="shared" si="0"/>
        <v>48.227580913393879</v>
      </c>
    </row>
    <row r="19" spans="1:7" s="47" customFormat="1">
      <c r="A19" s="43" t="s">
        <v>64</v>
      </c>
      <c r="B19" s="44">
        <v>181024</v>
      </c>
      <c r="C19" s="44">
        <v>215271.1</v>
      </c>
      <c r="D19" s="45">
        <f t="shared" si="1"/>
        <v>118.91854118790879</v>
      </c>
      <c r="E19" s="44">
        <v>16698</v>
      </c>
      <c r="F19" s="44">
        <v>18523.8</v>
      </c>
      <c r="G19" s="45">
        <f t="shared" si="0"/>
        <v>110.93424362199065</v>
      </c>
    </row>
    <row r="20" spans="1:7" s="47" customFormat="1">
      <c r="A20" s="43" t="s">
        <v>65</v>
      </c>
      <c r="B20" s="44">
        <v>76740</v>
      </c>
      <c r="C20" s="44">
        <v>79573.2</v>
      </c>
      <c r="D20" s="45">
        <f>(C20/B20)*100</f>
        <v>103.69194683346363</v>
      </c>
      <c r="E20" s="44">
        <v>6443</v>
      </c>
      <c r="F20" s="44">
        <v>5280.7</v>
      </c>
      <c r="G20" s="45">
        <f t="shared" si="0"/>
        <v>81.960266956386775</v>
      </c>
    </row>
    <row r="21" spans="1:7" s="47" customFormat="1">
      <c r="A21" s="43" t="s">
        <v>66</v>
      </c>
      <c r="B21" s="44">
        <v>1488294</v>
      </c>
      <c r="C21" s="44">
        <v>1556794.4</v>
      </c>
      <c r="D21" s="45">
        <f t="shared" si="1"/>
        <v>104.60261211830458</v>
      </c>
      <c r="E21" s="44">
        <v>210480</v>
      </c>
      <c r="F21" s="44">
        <v>183341.7</v>
      </c>
      <c r="G21" s="45">
        <f t="shared" si="0"/>
        <v>87.106470923603197</v>
      </c>
    </row>
    <row r="22" spans="1:7" s="47" customFormat="1">
      <c r="A22" s="48" t="s">
        <v>67</v>
      </c>
      <c r="B22" s="49">
        <f>SUM(B6:B21)</f>
        <v>3270389.4000000004</v>
      </c>
      <c r="C22" s="49">
        <f>SUM(C6:C21)</f>
        <v>3911890.1</v>
      </c>
      <c r="D22" s="49">
        <f t="shared" si="1"/>
        <v>119.61542255487984</v>
      </c>
      <c r="E22" s="49">
        <f>SUM(E6:E21)</f>
        <v>441837.5</v>
      </c>
      <c r="F22" s="49">
        <f>SUM(F6:F21)</f>
        <v>430313.70000000007</v>
      </c>
      <c r="G22" s="49">
        <f t="shared" si="0"/>
        <v>97.391846549919393</v>
      </c>
    </row>
    <row r="23" spans="1:7" s="47" customFormat="1">
      <c r="A23" s="50"/>
      <c r="B23" s="51"/>
      <c r="C23" s="51"/>
      <c r="D23" s="51"/>
      <c r="E23" s="52"/>
      <c r="F23" s="51"/>
      <c r="G23" s="51"/>
    </row>
    <row r="24" spans="1:7" s="47" customFormat="1">
      <c r="A24" s="50"/>
      <c r="B24" s="51"/>
      <c r="C24" s="51"/>
      <c r="D24" s="51"/>
      <c r="E24" s="52"/>
      <c r="F24" s="51"/>
      <c r="G24" s="51"/>
    </row>
    <row r="25" spans="1:7" s="47" customFormat="1">
      <c r="A25" s="50"/>
      <c r="B25" s="51"/>
      <c r="C25" s="51"/>
      <c r="D25" s="51"/>
      <c r="E25" s="52"/>
      <c r="F25" s="51"/>
      <c r="G25" s="51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K9" sqref="K9"/>
    </sheetView>
  </sheetViews>
  <sheetFormatPr defaultRowHeight="12.75"/>
  <cols>
    <col min="1" max="1" width="5.28515625" style="74" customWidth="1"/>
    <col min="2" max="2" width="37.85546875" style="409" customWidth="1"/>
    <col min="3" max="3" width="6.140625" style="74" customWidth="1"/>
    <col min="4" max="4" width="7.28515625" style="74" customWidth="1"/>
    <col min="5" max="5" width="7.7109375" style="74" customWidth="1"/>
    <col min="6" max="256" width="9.140625" style="73"/>
    <col min="257" max="257" width="5.28515625" style="73" customWidth="1"/>
    <col min="258" max="258" width="37.85546875" style="73" customWidth="1"/>
    <col min="259" max="259" width="6.140625" style="73" customWidth="1"/>
    <col min="260" max="260" width="7.28515625" style="73" customWidth="1"/>
    <col min="261" max="261" width="7.7109375" style="73" customWidth="1"/>
    <col min="262" max="512" width="9.140625" style="73"/>
    <col min="513" max="513" width="5.28515625" style="73" customWidth="1"/>
    <col min="514" max="514" width="37.85546875" style="73" customWidth="1"/>
    <col min="515" max="515" width="6.140625" style="73" customWidth="1"/>
    <col min="516" max="516" width="7.28515625" style="73" customWidth="1"/>
    <col min="517" max="517" width="7.7109375" style="73" customWidth="1"/>
    <col min="518" max="768" width="9.140625" style="73"/>
    <col min="769" max="769" width="5.28515625" style="73" customWidth="1"/>
    <col min="770" max="770" width="37.85546875" style="73" customWidth="1"/>
    <col min="771" max="771" width="6.140625" style="73" customWidth="1"/>
    <col min="772" max="772" width="7.28515625" style="73" customWidth="1"/>
    <col min="773" max="773" width="7.7109375" style="73" customWidth="1"/>
    <col min="774" max="1024" width="9.140625" style="73"/>
    <col min="1025" max="1025" width="5.28515625" style="73" customWidth="1"/>
    <col min="1026" max="1026" width="37.85546875" style="73" customWidth="1"/>
    <col min="1027" max="1027" width="6.140625" style="73" customWidth="1"/>
    <col min="1028" max="1028" width="7.28515625" style="73" customWidth="1"/>
    <col min="1029" max="1029" width="7.7109375" style="73" customWidth="1"/>
    <col min="1030" max="1280" width="9.140625" style="73"/>
    <col min="1281" max="1281" width="5.28515625" style="73" customWidth="1"/>
    <col min="1282" max="1282" width="37.85546875" style="73" customWidth="1"/>
    <col min="1283" max="1283" width="6.140625" style="73" customWidth="1"/>
    <col min="1284" max="1284" width="7.28515625" style="73" customWidth="1"/>
    <col min="1285" max="1285" width="7.7109375" style="73" customWidth="1"/>
    <col min="1286" max="1536" width="9.140625" style="73"/>
    <col min="1537" max="1537" width="5.28515625" style="73" customWidth="1"/>
    <col min="1538" max="1538" width="37.85546875" style="73" customWidth="1"/>
    <col min="1539" max="1539" width="6.140625" style="73" customWidth="1"/>
    <col min="1540" max="1540" width="7.28515625" style="73" customWidth="1"/>
    <col min="1541" max="1541" width="7.7109375" style="73" customWidth="1"/>
    <col min="1542" max="1792" width="9.140625" style="73"/>
    <col min="1793" max="1793" width="5.28515625" style="73" customWidth="1"/>
    <col min="1794" max="1794" width="37.85546875" style="73" customWidth="1"/>
    <col min="1795" max="1795" width="6.140625" style="73" customWidth="1"/>
    <col min="1796" max="1796" width="7.28515625" style="73" customWidth="1"/>
    <col min="1797" max="1797" width="7.7109375" style="73" customWidth="1"/>
    <col min="1798" max="2048" width="9.140625" style="73"/>
    <col min="2049" max="2049" width="5.28515625" style="73" customWidth="1"/>
    <col min="2050" max="2050" width="37.85546875" style="73" customWidth="1"/>
    <col min="2051" max="2051" width="6.140625" style="73" customWidth="1"/>
    <col min="2052" max="2052" width="7.28515625" style="73" customWidth="1"/>
    <col min="2053" max="2053" width="7.7109375" style="73" customWidth="1"/>
    <col min="2054" max="2304" width="9.140625" style="73"/>
    <col min="2305" max="2305" width="5.28515625" style="73" customWidth="1"/>
    <col min="2306" max="2306" width="37.85546875" style="73" customWidth="1"/>
    <col min="2307" max="2307" width="6.140625" style="73" customWidth="1"/>
    <col min="2308" max="2308" width="7.28515625" style="73" customWidth="1"/>
    <col min="2309" max="2309" width="7.7109375" style="73" customWidth="1"/>
    <col min="2310" max="2560" width="9.140625" style="73"/>
    <col min="2561" max="2561" width="5.28515625" style="73" customWidth="1"/>
    <col min="2562" max="2562" width="37.85546875" style="73" customWidth="1"/>
    <col min="2563" max="2563" width="6.140625" style="73" customWidth="1"/>
    <col min="2564" max="2564" width="7.28515625" style="73" customWidth="1"/>
    <col min="2565" max="2565" width="7.7109375" style="73" customWidth="1"/>
    <col min="2566" max="2816" width="9.140625" style="73"/>
    <col min="2817" max="2817" width="5.28515625" style="73" customWidth="1"/>
    <col min="2818" max="2818" width="37.85546875" style="73" customWidth="1"/>
    <col min="2819" max="2819" width="6.140625" style="73" customWidth="1"/>
    <col min="2820" max="2820" width="7.28515625" style="73" customWidth="1"/>
    <col min="2821" max="2821" width="7.7109375" style="73" customWidth="1"/>
    <col min="2822" max="3072" width="9.140625" style="73"/>
    <col min="3073" max="3073" width="5.28515625" style="73" customWidth="1"/>
    <col min="3074" max="3074" width="37.85546875" style="73" customWidth="1"/>
    <col min="3075" max="3075" width="6.140625" style="73" customWidth="1"/>
    <col min="3076" max="3076" width="7.28515625" style="73" customWidth="1"/>
    <col min="3077" max="3077" width="7.7109375" style="73" customWidth="1"/>
    <col min="3078" max="3328" width="9.140625" style="73"/>
    <col min="3329" max="3329" width="5.28515625" style="73" customWidth="1"/>
    <col min="3330" max="3330" width="37.85546875" style="73" customWidth="1"/>
    <col min="3331" max="3331" width="6.140625" style="73" customWidth="1"/>
    <col min="3332" max="3332" width="7.28515625" style="73" customWidth="1"/>
    <col min="3333" max="3333" width="7.7109375" style="73" customWidth="1"/>
    <col min="3334" max="3584" width="9.140625" style="73"/>
    <col min="3585" max="3585" width="5.28515625" style="73" customWidth="1"/>
    <col min="3586" max="3586" width="37.85546875" style="73" customWidth="1"/>
    <col min="3587" max="3587" width="6.140625" style="73" customWidth="1"/>
    <col min="3588" max="3588" width="7.28515625" style="73" customWidth="1"/>
    <col min="3589" max="3589" width="7.7109375" style="73" customWidth="1"/>
    <col min="3590" max="3840" width="9.140625" style="73"/>
    <col min="3841" max="3841" width="5.28515625" style="73" customWidth="1"/>
    <col min="3842" max="3842" width="37.85546875" style="73" customWidth="1"/>
    <col min="3843" max="3843" width="6.140625" style="73" customWidth="1"/>
    <col min="3844" max="3844" width="7.28515625" style="73" customWidth="1"/>
    <col min="3845" max="3845" width="7.7109375" style="73" customWidth="1"/>
    <col min="3846" max="4096" width="9.140625" style="73"/>
    <col min="4097" max="4097" width="5.28515625" style="73" customWidth="1"/>
    <col min="4098" max="4098" width="37.85546875" style="73" customWidth="1"/>
    <col min="4099" max="4099" width="6.140625" style="73" customWidth="1"/>
    <col min="4100" max="4100" width="7.28515625" style="73" customWidth="1"/>
    <col min="4101" max="4101" width="7.7109375" style="73" customWidth="1"/>
    <col min="4102" max="4352" width="9.140625" style="73"/>
    <col min="4353" max="4353" width="5.28515625" style="73" customWidth="1"/>
    <col min="4354" max="4354" width="37.85546875" style="73" customWidth="1"/>
    <col min="4355" max="4355" width="6.140625" style="73" customWidth="1"/>
    <col min="4356" max="4356" width="7.28515625" style="73" customWidth="1"/>
    <col min="4357" max="4357" width="7.7109375" style="73" customWidth="1"/>
    <col min="4358" max="4608" width="9.140625" style="73"/>
    <col min="4609" max="4609" width="5.28515625" style="73" customWidth="1"/>
    <col min="4610" max="4610" width="37.85546875" style="73" customWidth="1"/>
    <col min="4611" max="4611" width="6.140625" style="73" customWidth="1"/>
    <col min="4612" max="4612" width="7.28515625" style="73" customWidth="1"/>
    <col min="4613" max="4613" width="7.7109375" style="73" customWidth="1"/>
    <col min="4614" max="4864" width="9.140625" style="73"/>
    <col min="4865" max="4865" width="5.28515625" style="73" customWidth="1"/>
    <col min="4866" max="4866" width="37.85546875" style="73" customWidth="1"/>
    <col min="4867" max="4867" width="6.140625" style="73" customWidth="1"/>
    <col min="4868" max="4868" width="7.28515625" style="73" customWidth="1"/>
    <col min="4869" max="4869" width="7.7109375" style="73" customWidth="1"/>
    <col min="4870" max="5120" width="9.140625" style="73"/>
    <col min="5121" max="5121" width="5.28515625" style="73" customWidth="1"/>
    <col min="5122" max="5122" width="37.85546875" style="73" customWidth="1"/>
    <col min="5123" max="5123" width="6.140625" style="73" customWidth="1"/>
    <col min="5124" max="5124" width="7.28515625" style="73" customWidth="1"/>
    <col min="5125" max="5125" width="7.7109375" style="73" customWidth="1"/>
    <col min="5126" max="5376" width="9.140625" style="73"/>
    <col min="5377" max="5377" width="5.28515625" style="73" customWidth="1"/>
    <col min="5378" max="5378" width="37.85546875" style="73" customWidth="1"/>
    <col min="5379" max="5379" width="6.140625" style="73" customWidth="1"/>
    <col min="5380" max="5380" width="7.28515625" style="73" customWidth="1"/>
    <col min="5381" max="5381" width="7.7109375" style="73" customWidth="1"/>
    <col min="5382" max="5632" width="9.140625" style="73"/>
    <col min="5633" max="5633" width="5.28515625" style="73" customWidth="1"/>
    <col min="5634" max="5634" width="37.85546875" style="73" customWidth="1"/>
    <col min="5635" max="5635" width="6.140625" style="73" customWidth="1"/>
    <col min="5636" max="5636" width="7.28515625" style="73" customWidth="1"/>
    <col min="5637" max="5637" width="7.7109375" style="73" customWidth="1"/>
    <col min="5638" max="5888" width="9.140625" style="73"/>
    <col min="5889" max="5889" width="5.28515625" style="73" customWidth="1"/>
    <col min="5890" max="5890" width="37.85546875" style="73" customWidth="1"/>
    <col min="5891" max="5891" width="6.140625" style="73" customWidth="1"/>
    <col min="5892" max="5892" width="7.28515625" style="73" customWidth="1"/>
    <col min="5893" max="5893" width="7.7109375" style="73" customWidth="1"/>
    <col min="5894" max="6144" width="9.140625" style="73"/>
    <col min="6145" max="6145" width="5.28515625" style="73" customWidth="1"/>
    <col min="6146" max="6146" width="37.85546875" style="73" customWidth="1"/>
    <col min="6147" max="6147" width="6.140625" style="73" customWidth="1"/>
    <col min="6148" max="6148" width="7.28515625" style="73" customWidth="1"/>
    <col min="6149" max="6149" width="7.7109375" style="73" customWidth="1"/>
    <col min="6150" max="6400" width="9.140625" style="73"/>
    <col min="6401" max="6401" width="5.28515625" style="73" customWidth="1"/>
    <col min="6402" max="6402" width="37.85546875" style="73" customWidth="1"/>
    <col min="6403" max="6403" width="6.140625" style="73" customWidth="1"/>
    <col min="6404" max="6404" width="7.28515625" style="73" customWidth="1"/>
    <col min="6405" max="6405" width="7.7109375" style="73" customWidth="1"/>
    <col min="6406" max="6656" width="9.140625" style="73"/>
    <col min="6657" max="6657" width="5.28515625" style="73" customWidth="1"/>
    <col min="6658" max="6658" width="37.85546875" style="73" customWidth="1"/>
    <col min="6659" max="6659" width="6.140625" style="73" customWidth="1"/>
    <col min="6660" max="6660" width="7.28515625" style="73" customWidth="1"/>
    <col min="6661" max="6661" width="7.7109375" style="73" customWidth="1"/>
    <col min="6662" max="6912" width="9.140625" style="73"/>
    <col min="6913" max="6913" width="5.28515625" style="73" customWidth="1"/>
    <col min="6914" max="6914" width="37.85546875" style="73" customWidth="1"/>
    <col min="6915" max="6915" width="6.140625" style="73" customWidth="1"/>
    <col min="6916" max="6916" width="7.28515625" style="73" customWidth="1"/>
    <col min="6917" max="6917" width="7.7109375" style="73" customWidth="1"/>
    <col min="6918" max="7168" width="9.140625" style="73"/>
    <col min="7169" max="7169" width="5.28515625" style="73" customWidth="1"/>
    <col min="7170" max="7170" width="37.85546875" style="73" customWidth="1"/>
    <col min="7171" max="7171" width="6.140625" style="73" customWidth="1"/>
    <col min="7172" max="7172" width="7.28515625" style="73" customWidth="1"/>
    <col min="7173" max="7173" width="7.7109375" style="73" customWidth="1"/>
    <col min="7174" max="7424" width="9.140625" style="73"/>
    <col min="7425" max="7425" width="5.28515625" style="73" customWidth="1"/>
    <col min="7426" max="7426" width="37.85546875" style="73" customWidth="1"/>
    <col min="7427" max="7427" width="6.140625" style="73" customWidth="1"/>
    <col min="7428" max="7428" width="7.28515625" style="73" customWidth="1"/>
    <col min="7429" max="7429" width="7.7109375" style="73" customWidth="1"/>
    <col min="7430" max="7680" width="9.140625" style="73"/>
    <col min="7681" max="7681" width="5.28515625" style="73" customWidth="1"/>
    <col min="7682" max="7682" width="37.85546875" style="73" customWidth="1"/>
    <col min="7683" max="7683" width="6.140625" style="73" customWidth="1"/>
    <col min="7684" max="7684" width="7.28515625" style="73" customWidth="1"/>
    <col min="7685" max="7685" width="7.7109375" style="73" customWidth="1"/>
    <col min="7686" max="7936" width="9.140625" style="73"/>
    <col min="7937" max="7937" width="5.28515625" style="73" customWidth="1"/>
    <col min="7938" max="7938" width="37.85546875" style="73" customWidth="1"/>
    <col min="7939" max="7939" width="6.140625" style="73" customWidth="1"/>
    <col min="7940" max="7940" width="7.28515625" style="73" customWidth="1"/>
    <col min="7941" max="7941" width="7.7109375" style="73" customWidth="1"/>
    <col min="7942" max="8192" width="9.140625" style="73"/>
    <col min="8193" max="8193" width="5.28515625" style="73" customWidth="1"/>
    <col min="8194" max="8194" width="37.85546875" style="73" customWidth="1"/>
    <col min="8195" max="8195" width="6.140625" style="73" customWidth="1"/>
    <col min="8196" max="8196" width="7.28515625" style="73" customWidth="1"/>
    <col min="8197" max="8197" width="7.7109375" style="73" customWidth="1"/>
    <col min="8198" max="8448" width="9.140625" style="73"/>
    <col min="8449" max="8449" width="5.28515625" style="73" customWidth="1"/>
    <col min="8450" max="8450" width="37.85546875" style="73" customWidth="1"/>
    <col min="8451" max="8451" width="6.140625" style="73" customWidth="1"/>
    <col min="8452" max="8452" width="7.28515625" style="73" customWidth="1"/>
    <col min="8453" max="8453" width="7.7109375" style="73" customWidth="1"/>
    <col min="8454" max="8704" width="9.140625" style="73"/>
    <col min="8705" max="8705" width="5.28515625" style="73" customWidth="1"/>
    <col min="8706" max="8706" width="37.85546875" style="73" customWidth="1"/>
    <col min="8707" max="8707" width="6.140625" style="73" customWidth="1"/>
    <col min="8708" max="8708" width="7.28515625" style="73" customWidth="1"/>
    <col min="8709" max="8709" width="7.7109375" style="73" customWidth="1"/>
    <col min="8710" max="8960" width="9.140625" style="73"/>
    <col min="8961" max="8961" width="5.28515625" style="73" customWidth="1"/>
    <col min="8962" max="8962" width="37.85546875" style="73" customWidth="1"/>
    <col min="8963" max="8963" width="6.140625" style="73" customWidth="1"/>
    <col min="8964" max="8964" width="7.28515625" style="73" customWidth="1"/>
    <col min="8965" max="8965" width="7.7109375" style="73" customWidth="1"/>
    <col min="8966" max="9216" width="9.140625" style="73"/>
    <col min="9217" max="9217" width="5.28515625" style="73" customWidth="1"/>
    <col min="9218" max="9218" width="37.85546875" style="73" customWidth="1"/>
    <col min="9219" max="9219" width="6.140625" style="73" customWidth="1"/>
    <col min="9220" max="9220" width="7.28515625" style="73" customWidth="1"/>
    <col min="9221" max="9221" width="7.7109375" style="73" customWidth="1"/>
    <col min="9222" max="9472" width="9.140625" style="73"/>
    <col min="9473" max="9473" width="5.28515625" style="73" customWidth="1"/>
    <col min="9474" max="9474" width="37.85546875" style="73" customWidth="1"/>
    <col min="9475" max="9475" width="6.140625" style="73" customWidth="1"/>
    <col min="9476" max="9476" width="7.28515625" style="73" customWidth="1"/>
    <col min="9477" max="9477" width="7.7109375" style="73" customWidth="1"/>
    <col min="9478" max="9728" width="9.140625" style="73"/>
    <col min="9729" max="9729" width="5.28515625" style="73" customWidth="1"/>
    <col min="9730" max="9730" width="37.85546875" style="73" customWidth="1"/>
    <col min="9731" max="9731" width="6.140625" style="73" customWidth="1"/>
    <col min="9732" max="9732" width="7.28515625" style="73" customWidth="1"/>
    <col min="9733" max="9733" width="7.7109375" style="73" customWidth="1"/>
    <col min="9734" max="9984" width="9.140625" style="73"/>
    <col min="9985" max="9985" width="5.28515625" style="73" customWidth="1"/>
    <col min="9986" max="9986" width="37.85546875" style="73" customWidth="1"/>
    <col min="9987" max="9987" width="6.140625" style="73" customWidth="1"/>
    <col min="9988" max="9988" width="7.28515625" style="73" customWidth="1"/>
    <col min="9989" max="9989" width="7.7109375" style="73" customWidth="1"/>
    <col min="9990" max="10240" width="9.140625" style="73"/>
    <col min="10241" max="10241" width="5.28515625" style="73" customWidth="1"/>
    <col min="10242" max="10242" width="37.85546875" style="73" customWidth="1"/>
    <col min="10243" max="10243" width="6.140625" style="73" customWidth="1"/>
    <col min="10244" max="10244" width="7.28515625" style="73" customWidth="1"/>
    <col min="10245" max="10245" width="7.7109375" style="73" customWidth="1"/>
    <col min="10246" max="10496" width="9.140625" style="73"/>
    <col min="10497" max="10497" width="5.28515625" style="73" customWidth="1"/>
    <col min="10498" max="10498" width="37.85546875" style="73" customWidth="1"/>
    <col min="10499" max="10499" width="6.140625" style="73" customWidth="1"/>
    <col min="10500" max="10500" width="7.28515625" style="73" customWidth="1"/>
    <col min="10501" max="10501" width="7.7109375" style="73" customWidth="1"/>
    <col min="10502" max="10752" width="9.140625" style="73"/>
    <col min="10753" max="10753" width="5.28515625" style="73" customWidth="1"/>
    <col min="10754" max="10754" width="37.85546875" style="73" customWidth="1"/>
    <col min="10755" max="10755" width="6.140625" style="73" customWidth="1"/>
    <col min="10756" max="10756" width="7.28515625" style="73" customWidth="1"/>
    <col min="10757" max="10757" width="7.7109375" style="73" customWidth="1"/>
    <col min="10758" max="11008" width="9.140625" style="73"/>
    <col min="11009" max="11009" width="5.28515625" style="73" customWidth="1"/>
    <col min="11010" max="11010" width="37.85546875" style="73" customWidth="1"/>
    <col min="11011" max="11011" width="6.140625" style="73" customWidth="1"/>
    <col min="11012" max="11012" width="7.28515625" style="73" customWidth="1"/>
    <col min="11013" max="11013" width="7.7109375" style="73" customWidth="1"/>
    <col min="11014" max="11264" width="9.140625" style="73"/>
    <col min="11265" max="11265" width="5.28515625" style="73" customWidth="1"/>
    <col min="11266" max="11266" width="37.85546875" style="73" customWidth="1"/>
    <col min="11267" max="11267" width="6.140625" style="73" customWidth="1"/>
    <col min="11268" max="11268" width="7.28515625" style="73" customWidth="1"/>
    <col min="11269" max="11269" width="7.7109375" style="73" customWidth="1"/>
    <col min="11270" max="11520" width="9.140625" style="73"/>
    <col min="11521" max="11521" width="5.28515625" style="73" customWidth="1"/>
    <col min="11522" max="11522" width="37.85546875" style="73" customWidth="1"/>
    <col min="11523" max="11523" width="6.140625" style="73" customWidth="1"/>
    <col min="11524" max="11524" width="7.28515625" style="73" customWidth="1"/>
    <col min="11525" max="11525" width="7.7109375" style="73" customWidth="1"/>
    <col min="11526" max="11776" width="9.140625" style="73"/>
    <col min="11777" max="11777" width="5.28515625" style="73" customWidth="1"/>
    <col min="11778" max="11778" width="37.85546875" style="73" customWidth="1"/>
    <col min="11779" max="11779" width="6.140625" style="73" customWidth="1"/>
    <col min="11780" max="11780" width="7.28515625" style="73" customWidth="1"/>
    <col min="11781" max="11781" width="7.7109375" style="73" customWidth="1"/>
    <col min="11782" max="12032" width="9.140625" style="73"/>
    <col min="12033" max="12033" width="5.28515625" style="73" customWidth="1"/>
    <col min="12034" max="12034" width="37.85546875" style="73" customWidth="1"/>
    <col min="12035" max="12035" width="6.140625" style="73" customWidth="1"/>
    <col min="12036" max="12036" width="7.28515625" style="73" customWidth="1"/>
    <col min="12037" max="12037" width="7.7109375" style="73" customWidth="1"/>
    <col min="12038" max="12288" width="9.140625" style="73"/>
    <col min="12289" max="12289" width="5.28515625" style="73" customWidth="1"/>
    <col min="12290" max="12290" width="37.85546875" style="73" customWidth="1"/>
    <col min="12291" max="12291" width="6.140625" style="73" customWidth="1"/>
    <col min="12292" max="12292" width="7.28515625" style="73" customWidth="1"/>
    <col min="12293" max="12293" width="7.7109375" style="73" customWidth="1"/>
    <col min="12294" max="12544" width="9.140625" style="73"/>
    <col min="12545" max="12545" width="5.28515625" style="73" customWidth="1"/>
    <col min="12546" max="12546" width="37.85546875" style="73" customWidth="1"/>
    <col min="12547" max="12547" width="6.140625" style="73" customWidth="1"/>
    <col min="12548" max="12548" width="7.28515625" style="73" customWidth="1"/>
    <col min="12549" max="12549" width="7.7109375" style="73" customWidth="1"/>
    <col min="12550" max="12800" width="9.140625" style="73"/>
    <col min="12801" max="12801" width="5.28515625" style="73" customWidth="1"/>
    <col min="12802" max="12802" width="37.85546875" style="73" customWidth="1"/>
    <col min="12803" max="12803" width="6.140625" style="73" customWidth="1"/>
    <col min="12804" max="12804" width="7.28515625" style="73" customWidth="1"/>
    <col min="12805" max="12805" width="7.7109375" style="73" customWidth="1"/>
    <col min="12806" max="13056" width="9.140625" style="73"/>
    <col min="13057" max="13057" width="5.28515625" style="73" customWidth="1"/>
    <col min="13058" max="13058" width="37.85546875" style="73" customWidth="1"/>
    <col min="13059" max="13059" width="6.140625" style="73" customWidth="1"/>
    <col min="13060" max="13060" width="7.28515625" style="73" customWidth="1"/>
    <col min="13061" max="13061" width="7.7109375" style="73" customWidth="1"/>
    <col min="13062" max="13312" width="9.140625" style="73"/>
    <col min="13313" max="13313" width="5.28515625" style="73" customWidth="1"/>
    <col min="13314" max="13314" width="37.85546875" style="73" customWidth="1"/>
    <col min="13315" max="13315" width="6.140625" style="73" customWidth="1"/>
    <col min="13316" max="13316" width="7.28515625" style="73" customWidth="1"/>
    <col min="13317" max="13317" width="7.7109375" style="73" customWidth="1"/>
    <col min="13318" max="13568" width="9.140625" style="73"/>
    <col min="13569" max="13569" width="5.28515625" style="73" customWidth="1"/>
    <col min="13570" max="13570" width="37.85546875" style="73" customWidth="1"/>
    <col min="13571" max="13571" width="6.140625" style="73" customWidth="1"/>
    <col min="13572" max="13572" width="7.28515625" style="73" customWidth="1"/>
    <col min="13573" max="13573" width="7.7109375" style="73" customWidth="1"/>
    <col min="13574" max="13824" width="9.140625" style="73"/>
    <col min="13825" max="13825" width="5.28515625" style="73" customWidth="1"/>
    <col min="13826" max="13826" width="37.85546875" style="73" customWidth="1"/>
    <col min="13827" max="13827" width="6.140625" style="73" customWidth="1"/>
    <col min="13828" max="13828" width="7.28515625" style="73" customWidth="1"/>
    <col min="13829" max="13829" width="7.7109375" style="73" customWidth="1"/>
    <col min="13830" max="14080" width="9.140625" style="73"/>
    <col min="14081" max="14081" width="5.28515625" style="73" customWidth="1"/>
    <col min="14082" max="14082" width="37.85546875" style="73" customWidth="1"/>
    <col min="14083" max="14083" width="6.140625" style="73" customWidth="1"/>
    <col min="14084" max="14084" width="7.28515625" style="73" customWidth="1"/>
    <col min="14085" max="14085" width="7.7109375" style="73" customWidth="1"/>
    <col min="14086" max="14336" width="9.140625" style="73"/>
    <col min="14337" max="14337" width="5.28515625" style="73" customWidth="1"/>
    <col min="14338" max="14338" width="37.85546875" style="73" customWidth="1"/>
    <col min="14339" max="14339" width="6.140625" style="73" customWidth="1"/>
    <col min="14340" max="14340" width="7.28515625" style="73" customWidth="1"/>
    <col min="14341" max="14341" width="7.7109375" style="73" customWidth="1"/>
    <col min="14342" max="14592" width="9.140625" style="73"/>
    <col min="14593" max="14593" width="5.28515625" style="73" customWidth="1"/>
    <col min="14594" max="14594" width="37.85546875" style="73" customWidth="1"/>
    <col min="14595" max="14595" width="6.140625" style="73" customWidth="1"/>
    <col min="14596" max="14596" width="7.28515625" style="73" customWidth="1"/>
    <col min="14597" max="14597" width="7.7109375" style="73" customWidth="1"/>
    <col min="14598" max="14848" width="9.140625" style="73"/>
    <col min="14849" max="14849" width="5.28515625" style="73" customWidth="1"/>
    <col min="14850" max="14850" width="37.85546875" style="73" customWidth="1"/>
    <col min="14851" max="14851" width="6.140625" style="73" customWidth="1"/>
    <col min="14852" max="14852" width="7.28515625" style="73" customWidth="1"/>
    <col min="14853" max="14853" width="7.7109375" style="73" customWidth="1"/>
    <col min="14854" max="15104" width="9.140625" style="73"/>
    <col min="15105" max="15105" width="5.28515625" style="73" customWidth="1"/>
    <col min="15106" max="15106" width="37.85546875" style="73" customWidth="1"/>
    <col min="15107" max="15107" width="6.140625" style="73" customWidth="1"/>
    <col min="15108" max="15108" width="7.28515625" style="73" customWidth="1"/>
    <col min="15109" max="15109" width="7.7109375" style="73" customWidth="1"/>
    <col min="15110" max="15360" width="9.140625" style="73"/>
    <col min="15361" max="15361" width="5.28515625" style="73" customWidth="1"/>
    <col min="15362" max="15362" width="37.85546875" style="73" customWidth="1"/>
    <col min="15363" max="15363" width="6.140625" style="73" customWidth="1"/>
    <col min="15364" max="15364" width="7.28515625" style="73" customWidth="1"/>
    <col min="15365" max="15365" width="7.7109375" style="73" customWidth="1"/>
    <col min="15366" max="15616" width="9.140625" style="73"/>
    <col min="15617" max="15617" width="5.28515625" style="73" customWidth="1"/>
    <col min="15618" max="15618" width="37.85546875" style="73" customWidth="1"/>
    <col min="15619" max="15619" width="6.140625" style="73" customWidth="1"/>
    <col min="15620" max="15620" width="7.28515625" style="73" customWidth="1"/>
    <col min="15621" max="15621" width="7.7109375" style="73" customWidth="1"/>
    <col min="15622" max="15872" width="9.140625" style="73"/>
    <col min="15873" max="15873" width="5.28515625" style="73" customWidth="1"/>
    <col min="15874" max="15874" width="37.85546875" style="73" customWidth="1"/>
    <col min="15875" max="15875" width="6.140625" style="73" customWidth="1"/>
    <col min="15876" max="15876" width="7.28515625" style="73" customWidth="1"/>
    <col min="15877" max="15877" width="7.7109375" style="73" customWidth="1"/>
    <col min="15878" max="16128" width="9.140625" style="73"/>
    <col min="16129" max="16129" width="5.28515625" style="73" customWidth="1"/>
    <col min="16130" max="16130" width="37.85546875" style="73" customWidth="1"/>
    <col min="16131" max="16131" width="6.140625" style="73" customWidth="1"/>
    <col min="16132" max="16132" width="7.28515625" style="73" customWidth="1"/>
    <col min="16133" max="16133" width="7.7109375" style="73" customWidth="1"/>
    <col min="16134" max="16384" width="9.140625" style="73"/>
  </cols>
  <sheetData>
    <row r="1" spans="1:5" ht="15">
      <c r="B1" s="425" t="s">
        <v>509</v>
      </c>
      <c r="C1" s="425"/>
      <c r="D1" s="425"/>
    </row>
    <row r="2" spans="1:5" ht="11.25" customHeight="1">
      <c r="B2" s="402"/>
      <c r="C2" s="402"/>
      <c r="D2" s="402"/>
    </row>
    <row r="3" spans="1:5" ht="14.25" customHeight="1">
      <c r="B3" s="403" t="s">
        <v>487</v>
      </c>
    </row>
    <row r="4" spans="1:5" s="262" customFormat="1" ht="28.5" customHeight="1">
      <c r="A4" s="595" t="s">
        <v>3</v>
      </c>
      <c r="B4" s="596"/>
      <c r="C4" s="6">
        <v>2014</v>
      </c>
      <c r="D4" s="6">
        <v>2015</v>
      </c>
      <c r="E4" s="404" t="s">
        <v>72</v>
      </c>
    </row>
    <row r="5" spans="1:5" s="262" customFormat="1" ht="16.5" customHeight="1">
      <c r="A5" s="421" t="s">
        <v>510</v>
      </c>
      <c r="B5" s="421"/>
      <c r="C5" s="384">
        <v>29389</v>
      </c>
      <c r="D5" s="384">
        <v>29327</v>
      </c>
      <c r="E5" s="385">
        <f>D5/C5*100</f>
        <v>99.789036714416952</v>
      </c>
    </row>
    <row r="6" spans="1:5" s="262" customFormat="1" ht="15" customHeight="1">
      <c r="A6" s="593" t="s">
        <v>511</v>
      </c>
      <c r="B6" s="593"/>
      <c r="C6" s="388">
        <f>SUM(C7:C21)-C15</f>
        <v>166</v>
      </c>
      <c r="D6" s="388">
        <f>SUM(D7:D21)-D15</f>
        <v>181</v>
      </c>
      <c r="E6" s="340">
        <f>D6/C6*100</f>
        <v>109.03614457831326</v>
      </c>
    </row>
    <row r="7" spans="1:5" s="262" customFormat="1" ht="15" customHeight="1">
      <c r="A7" s="597" t="s">
        <v>512</v>
      </c>
      <c r="B7" s="267" t="s">
        <v>513</v>
      </c>
      <c r="C7" s="388">
        <v>0</v>
      </c>
      <c r="D7" s="388">
        <v>1</v>
      </c>
      <c r="E7" s="340">
        <v>0</v>
      </c>
    </row>
    <row r="8" spans="1:5" s="262" customFormat="1" ht="15" customHeight="1">
      <c r="A8" s="597"/>
      <c r="B8" s="267" t="s">
        <v>514</v>
      </c>
      <c r="C8" s="388">
        <v>6</v>
      </c>
      <c r="D8" s="388">
        <v>2</v>
      </c>
      <c r="E8" s="340">
        <v>0</v>
      </c>
    </row>
    <row r="9" spans="1:5" s="262" customFormat="1" ht="15" customHeight="1">
      <c r="A9" s="597"/>
      <c r="B9" s="267" t="s">
        <v>493</v>
      </c>
      <c r="C9" s="388">
        <v>5</v>
      </c>
      <c r="D9" s="388">
        <v>12</v>
      </c>
      <c r="E9" s="340">
        <f>D9/C9*100</f>
        <v>240</v>
      </c>
    </row>
    <row r="10" spans="1:5" s="262" customFormat="1" ht="15" customHeight="1">
      <c r="A10" s="597"/>
      <c r="B10" s="267" t="s">
        <v>515</v>
      </c>
      <c r="C10" s="388">
        <v>0</v>
      </c>
      <c r="D10" s="388">
        <v>0</v>
      </c>
      <c r="E10" s="340">
        <v>0</v>
      </c>
    </row>
    <row r="11" spans="1:5" s="262" customFormat="1" ht="15" customHeight="1">
      <c r="A11" s="597"/>
      <c r="B11" s="267" t="s">
        <v>516</v>
      </c>
      <c r="C11" s="388">
        <v>0</v>
      </c>
      <c r="D11" s="388">
        <v>1</v>
      </c>
      <c r="E11" s="340">
        <v>0</v>
      </c>
    </row>
    <row r="12" spans="1:5" s="262" customFormat="1" ht="15" customHeight="1">
      <c r="A12" s="597"/>
      <c r="B12" s="267" t="s">
        <v>517</v>
      </c>
      <c r="C12" s="388">
        <v>10</v>
      </c>
      <c r="D12" s="388">
        <v>7</v>
      </c>
      <c r="E12" s="340">
        <v>0</v>
      </c>
    </row>
    <row r="13" spans="1:5" s="262" customFormat="1" ht="15" customHeight="1">
      <c r="A13" s="597"/>
      <c r="B13" s="405" t="s">
        <v>518</v>
      </c>
      <c r="C13" s="388">
        <v>52</v>
      </c>
      <c r="D13" s="388">
        <v>51</v>
      </c>
      <c r="E13" s="340">
        <f t="shared" ref="E13:E34" si="0">D13/C13*100</f>
        <v>98.076923076923066</v>
      </c>
    </row>
    <row r="14" spans="1:5" s="262" customFormat="1" ht="15" customHeight="1">
      <c r="A14" s="597"/>
      <c r="B14" s="405" t="s">
        <v>519</v>
      </c>
      <c r="C14" s="388">
        <v>61</v>
      </c>
      <c r="D14" s="388">
        <v>64</v>
      </c>
      <c r="E14" s="340">
        <f t="shared" si="0"/>
        <v>104.91803278688525</v>
      </c>
    </row>
    <row r="15" spans="1:5" s="262" customFormat="1" ht="15" customHeight="1">
      <c r="A15" s="597"/>
      <c r="B15" s="405" t="s">
        <v>520</v>
      </c>
      <c r="C15" s="388">
        <v>32</v>
      </c>
      <c r="D15" s="388">
        <v>23</v>
      </c>
      <c r="E15" s="340">
        <f t="shared" si="0"/>
        <v>71.875</v>
      </c>
    </row>
    <row r="16" spans="1:5" s="262" customFormat="1" ht="26.25" customHeight="1">
      <c r="A16" s="597"/>
      <c r="B16" s="406" t="s">
        <v>521</v>
      </c>
      <c r="C16" s="388">
        <v>15</v>
      </c>
      <c r="D16" s="388">
        <v>22</v>
      </c>
      <c r="E16" s="340">
        <f t="shared" si="0"/>
        <v>146.66666666666666</v>
      </c>
    </row>
    <row r="17" spans="1:5" s="262" customFormat="1" ht="15" customHeight="1">
      <c r="A17" s="597"/>
      <c r="B17" s="267" t="s">
        <v>522</v>
      </c>
      <c r="C17" s="388">
        <v>0</v>
      </c>
      <c r="D17" s="388">
        <v>0</v>
      </c>
      <c r="E17" s="340">
        <v>0</v>
      </c>
    </row>
    <row r="18" spans="1:5" s="262" customFormat="1" ht="15" customHeight="1">
      <c r="A18" s="597"/>
      <c r="B18" s="267" t="s">
        <v>523</v>
      </c>
      <c r="C18" s="388">
        <v>3</v>
      </c>
      <c r="D18" s="388">
        <v>7</v>
      </c>
      <c r="E18" s="340">
        <f t="shared" si="0"/>
        <v>233.33333333333334</v>
      </c>
    </row>
    <row r="19" spans="1:5" s="262" customFormat="1" ht="15" customHeight="1">
      <c r="A19" s="597"/>
      <c r="B19" s="267" t="s">
        <v>524</v>
      </c>
      <c r="C19" s="388">
        <v>0</v>
      </c>
      <c r="D19" s="388">
        <v>0</v>
      </c>
      <c r="E19" s="340">
        <v>0</v>
      </c>
    </row>
    <row r="20" spans="1:5" s="262" customFormat="1" ht="15" customHeight="1">
      <c r="A20" s="597"/>
      <c r="B20" s="267" t="s">
        <v>525</v>
      </c>
      <c r="C20" s="388">
        <v>0</v>
      </c>
      <c r="D20" s="388">
        <v>0</v>
      </c>
      <c r="E20" s="340">
        <v>0</v>
      </c>
    </row>
    <row r="21" spans="1:5" s="262" customFormat="1" ht="15" customHeight="1">
      <c r="A21" s="597"/>
      <c r="B21" s="267" t="s">
        <v>508</v>
      </c>
      <c r="C21" s="388">
        <v>14</v>
      </c>
      <c r="D21" s="388">
        <v>14</v>
      </c>
      <c r="E21" s="340">
        <f t="shared" si="0"/>
        <v>100</v>
      </c>
    </row>
    <row r="22" spans="1:5" s="262" customFormat="1" ht="15" customHeight="1">
      <c r="A22" s="597" t="s">
        <v>526</v>
      </c>
      <c r="B22" s="267" t="s">
        <v>527</v>
      </c>
      <c r="C22" s="388">
        <v>53</v>
      </c>
      <c r="D22" s="388">
        <v>50</v>
      </c>
      <c r="E22" s="340">
        <f t="shared" si="0"/>
        <v>94.339622641509436</v>
      </c>
    </row>
    <row r="23" spans="1:5" s="262" customFormat="1" ht="15" customHeight="1">
      <c r="A23" s="597"/>
      <c r="B23" s="267" t="s">
        <v>528</v>
      </c>
      <c r="C23" s="388">
        <v>22</v>
      </c>
      <c r="D23" s="388">
        <v>12</v>
      </c>
      <c r="E23" s="340">
        <f t="shared" si="0"/>
        <v>54.54545454545454</v>
      </c>
    </row>
    <row r="24" spans="1:5" s="262" customFormat="1" ht="15" customHeight="1">
      <c r="A24" s="597"/>
      <c r="B24" s="267" t="s">
        <v>529</v>
      </c>
      <c r="C24" s="388">
        <v>3</v>
      </c>
      <c r="D24" s="388">
        <v>3</v>
      </c>
      <c r="E24" s="340">
        <f t="shared" si="0"/>
        <v>100</v>
      </c>
    </row>
    <row r="25" spans="1:5" s="262" customFormat="1" ht="15" customHeight="1">
      <c r="A25" s="597"/>
      <c r="B25" s="267" t="s">
        <v>530</v>
      </c>
      <c r="C25" s="344">
        <v>48</v>
      </c>
      <c r="D25" s="344">
        <v>53</v>
      </c>
      <c r="E25" s="340">
        <f t="shared" si="0"/>
        <v>110.41666666666667</v>
      </c>
    </row>
    <row r="26" spans="1:5" s="262" customFormat="1" ht="18" customHeight="1">
      <c r="A26" s="597"/>
      <c r="B26" s="267" t="s">
        <v>531</v>
      </c>
      <c r="C26" s="388">
        <v>0</v>
      </c>
      <c r="D26" s="388">
        <v>6</v>
      </c>
      <c r="E26" s="340">
        <v>0</v>
      </c>
    </row>
    <row r="27" spans="1:5" s="262" customFormat="1" ht="15" customHeight="1">
      <c r="A27" s="424" t="s">
        <v>532</v>
      </c>
      <c r="B27" s="267" t="s">
        <v>533</v>
      </c>
      <c r="C27" s="388">
        <v>58</v>
      </c>
      <c r="D27" s="388">
        <v>92</v>
      </c>
      <c r="E27" s="340">
        <f t="shared" si="0"/>
        <v>158.62068965517241</v>
      </c>
    </row>
    <row r="28" spans="1:5" s="262" customFormat="1" ht="15" customHeight="1">
      <c r="A28" s="424"/>
      <c r="B28" s="267" t="s">
        <v>534</v>
      </c>
      <c r="C28" s="388">
        <v>90</v>
      </c>
      <c r="D28" s="388">
        <v>83</v>
      </c>
      <c r="E28" s="340">
        <f t="shared" si="0"/>
        <v>92.222222222222229</v>
      </c>
    </row>
    <row r="29" spans="1:5" s="262" customFormat="1" ht="15" customHeight="1">
      <c r="A29" s="424"/>
      <c r="B29" s="267" t="s">
        <v>535</v>
      </c>
      <c r="C29" s="388">
        <v>15</v>
      </c>
      <c r="D29" s="388">
        <v>5</v>
      </c>
      <c r="E29" s="340">
        <f t="shared" si="0"/>
        <v>33.333333333333329</v>
      </c>
    </row>
    <row r="30" spans="1:5" s="262" customFormat="1" ht="15" customHeight="1">
      <c r="A30" s="424"/>
      <c r="B30" s="267" t="s">
        <v>536</v>
      </c>
      <c r="C30" s="344">
        <v>3</v>
      </c>
      <c r="D30" s="388">
        <v>1</v>
      </c>
      <c r="E30" s="340">
        <f t="shared" si="0"/>
        <v>33.333333333333329</v>
      </c>
    </row>
    <row r="31" spans="1:5" s="262" customFormat="1" ht="15" customHeight="1">
      <c r="A31" s="592" t="s">
        <v>537</v>
      </c>
      <c r="B31" s="592"/>
      <c r="C31" s="388">
        <v>140</v>
      </c>
      <c r="D31" s="388">
        <v>138</v>
      </c>
      <c r="E31" s="340">
        <f t="shared" si="0"/>
        <v>98.571428571428584</v>
      </c>
    </row>
    <row r="32" spans="1:5" s="262" customFormat="1" ht="15" customHeight="1">
      <c r="A32" s="593" t="s">
        <v>538</v>
      </c>
      <c r="B32" s="593"/>
      <c r="C32" s="340">
        <v>412.3</v>
      </c>
      <c r="D32" s="340">
        <v>510.8</v>
      </c>
      <c r="E32" s="340">
        <f t="shared" si="0"/>
        <v>123.89037108901286</v>
      </c>
    </row>
    <row r="33" spans="1:5" s="262" customFormat="1" ht="15" customHeight="1">
      <c r="A33" s="593" t="s">
        <v>539</v>
      </c>
      <c r="B33" s="593"/>
      <c r="C33" s="340">
        <v>196.6</v>
      </c>
      <c r="D33" s="340">
        <v>351.9</v>
      </c>
      <c r="E33" s="340">
        <f t="shared" si="0"/>
        <v>178.99287894201424</v>
      </c>
    </row>
    <row r="34" spans="1:5" s="262" customFormat="1" ht="15" customHeight="1">
      <c r="A34" s="593" t="s">
        <v>540</v>
      </c>
      <c r="B34" s="593"/>
      <c r="C34" s="340">
        <v>48.4</v>
      </c>
      <c r="D34" s="340">
        <v>44.8</v>
      </c>
      <c r="E34" s="340">
        <f t="shared" si="0"/>
        <v>92.56198347107437</v>
      </c>
    </row>
    <row r="35" spans="1:5" s="262" customFormat="1" ht="25.5" customHeight="1">
      <c r="A35" s="594" t="s">
        <v>541</v>
      </c>
      <c r="B35" s="594"/>
      <c r="C35" s="407">
        <f>C6/C5*10000</f>
        <v>56.483718398040082</v>
      </c>
      <c r="D35" s="407">
        <f>D6/D5*10000</f>
        <v>61.717870903945169</v>
      </c>
      <c r="E35" s="400">
        <f>D35/C35*100</f>
        <v>109.26665710819546</v>
      </c>
    </row>
    <row r="36" spans="1:5" s="262" customFormat="1" ht="18" customHeight="1">
      <c r="A36" s="267"/>
      <c r="B36" s="267"/>
      <c r="C36" s="340"/>
      <c r="D36" s="340"/>
      <c r="E36" s="408"/>
    </row>
    <row r="41" spans="1:5" ht="14.25" customHeight="1"/>
    <row r="43" spans="1:5" ht="77.25" customHeight="1"/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7" workbookViewId="0">
      <selection activeCell="O25" sqref="O25"/>
    </sheetView>
  </sheetViews>
  <sheetFormatPr defaultRowHeight="15"/>
  <cols>
    <col min="1" max="1" width="48.85546875" style="53" customWidth="1"/>
    <col min="2" max="2" width="10.85546875" style="53" customWidth="1"/>
    <col min="3" max="3" width="10.140625" style="53" customWidth="1"/>
    <col min="4" max="4" width="10" style="53" customWidth="1"/>
    <col min="5" max="5" width="9.28515625" style="53" customWidth="1"/>
    <col min="6" max="6" width="7.140625" style="53" customWidth="1"/>
    <col min="7" max="256" width="9.140625" style="53"/>
    <col min="257" max="257" width="48.85546875" style="53" customWidth="1"/>
    <col min="258" max="258" width="10.85546875" style="53" customWidth="1"/>
    <col min="259" max="259" width="10.140625" style="53" customWidth="1"/>
    <col min="260" max="260" width="10" style="53" customWidth="1"/>
    <col min="261" max="261" width="9.28515625" style="53" customWidth="1"/>
    <col min="262" max="262" width="7.140625" style="53" customWidth="1"/>
    <col min="263" max="512" width="9.140625" style="53"/>
    <col min="513" max="513" width="48.85546875" style="53" customWidth="1"/>
    <col min="514" max="514" width="10.85546875" style="53" customWidth="1"/>
    <col min="515" max="515" width="10.140625" style="53" customWidth="1"/>
    <col min="516" max="516" width="10" style="53" customWidth="1"/>
    <col min="517" max="517" width="9.28515625" style="53" customWidth="1"/>
    <col min="518" max="518" width="7.140625" style="53" customWidth="1"/>
    <col min="519" max="768" width="9.140625" style="53"/>
    <col min="769" max="769" width="48.85546875" style="53" customWidth="1"/>
    <col min="770" max="770" width="10.85546875" style="53" customWidth="1"/>
    <col min="771" max="771" width="10.140625" style="53" customWidth="1"/>
    <col min="772" max="772" width="10" style="53" customWidth="1"/>
    <col min="773" max="773" width="9.28515625" style="53" customWidth="1"/>
    <col min="774" max="774" width="7.140625" style="53" customWidth="1"/>
    <col min="775" max="1024" width="9.140625" style="53"/>
    <col min="1025" max="1025" width="48.85546875" style="53" customWidth="1"/>
    <col min="1026" max="1026" width="10.85546875" style="53" customWidth="1"/>
    <col min="1027" max="1027" width="10.140625" style="53" customWidth="1"/>
    <col min="1028" max="1028" width="10" style="53" customWidth="1"/>
    <col min="1029" max="1029" width="9.28515625" style="53" customWidth="1"/>
    <col min="1030" max="1030" width="7.140625" style="53" customWidth="1"/>
    <col min="1031" max="1280" width="9.140625" style="53"/>
    <col min="1281" max="1281" width="48.85546875" style="53" customWidth="1"/>
    <col min="1282" max="1282" width="10.85546875" style="53" customWidth="1"/>
    <col min="1283" max="1283" width="10.140625" style="53" customWidth="1"/>
    <col min="1284" max="1284" width="10" style="53" customWidth="1"/>
    <col min="1285" max="1285" width="9.28515625" style="53" customWidth="1"/>
    <col min="1286" max="1286" width="7.140625" style="53" customWidth="1"/>
    <col min="1287" max="1536" width="9.140625" style="53"/>
    <col min="1537" max="1537" width="48.85546875" style="53" customWidth="1"/>
    <col min="1538" max="1538" width="10.85546875" style="53" customWidth="1"/>
    <col min="1539" max="1539" width="10.140625" style="53" customWidth="1"/>
    <col min="1540" max="1540" width="10" style="53" customWidth="1"/>
    <col min="1541" max="1541" width="9.28515625" style="53" customWidth="1"/>
    <col min="1542" max="1542" width="7.140625" style="53" customWidth="1"/>
    <col min="1543" max="1792" width="9.140625" style="53"/>
    <col min="1793" max="1793" width="48.85546875" style="53" customWidth="1"/>
    <col min="1794" max="1794" width="10.85546875" style="53" customWidth="1"/>
    <col min="1795" max="1795" width="10.140625" style="53" customWidth="1"/>
    <col min="1796" max="1796" width="10" style="53" customWidth="1"/>
    <col min="1797" max="1797" width="9.28515625" style="53" customWidth="1"/>
    <col min="1798" max="1798" width="7.140625" style="53" customWidth="1"/>
    <col min="1799" max="2048" width="9.140625" style="53"/>
    <col min="2049" max="2049" width="48.85546875" style="53" customWidth="1"/>
    <col min="2050" max="2050" width="10.85546875" style="53" customWidth="1"/>
    <col min="2051" max="2051" width="10.140625" style="53" customWidth="1"/>
    <col min="2052" max="2052" width="10" style="53" customWidth="1"/>
    <col min="2053" max="2053" width="9.28515625" style="53" customWidth="1"/>
    <col min="2054" max="2054" width="7.140625" style="53" customWidth="1"/>
    <col min="2055" max="2304" width="9.140625" style="53"/>
    <col min="2305" max="2305" width="48.85546875" style="53" customWidth="1"/>
    <col min="2306" max="2306" width="10.85546875" style="53" customWidth="1"/>
    <col min="2307" max="2307" width="10.140625" style="53" customWidth="1"/>
    <col min="2308" max="2308" width="10" style="53" customWidth="1"/>
    <col min="2309" max="2309" width="9.28515625" style="53" customWidth="1"/>
    <col min="2310" max="2310" width="7.140625" style="53" customWidth="1"/>
    <col min="2311" max="2560" width="9.140625" style="53"/>
    <col min="2561" max="2561" width="48.85546875" style="53" customWidth="1"/>
    <col min="2562" max="2562" width="10.85546875" style="53" customWidth="1"/>
    <col min="2563" max="2563" width="10.140625" style="53" customWidth="1"/>
    <col min="2564" max="2564" width="10" style="53" customWidth="1"/>
    <col min="2565" max="2565" width="9.28515625" style="53" customWidth="1"/>
    <col min="2566" max="2566" width="7.140625" style="53" customWidth="1"/>
    <col min="2567" max="2816" width="9.140625" style="53"/>
    <col min="2817" max="2817" width="48.85546875" style="53" customWidth="1"/>
    <col min="2818" max="2818" width="10.85546875" style="53" customWidth="1"/>
    <col min="2819" max="2819" width="10.140625" style="53" customWidth="1"/>
    <col min="2820" max="2820" width="10" style="53" customWidth="1"/>
    <col min="2821" max="2821" width="9.28515625" style="53" customWidth="1"/>
    <col min="2822" max="2822" width="7.140625" style="53" customWidth="1"/>
    <col min="2823" max="3072" width="9.140625" style="53"/>
    <col min="3073" max="3073" width="48.85546875" style="53" customWidth="1"/>
    <col min="3074" max="3074" width="10.85546875" style="53" customWidth="1"/>
    <col min="3075" max="3075" width="10.140625" style="53" customWidth="1"/>
    <col min="3076" max="3076" width="10" style="53" customWidth="1"/>
    <col min="3077" max="3077" width="9.28515625" style="53" customWidth="1"/>
    <col min="3078" max="3078" width="7.140625" style="53" customWidth="1"/>
    <col min="3079" max="3328" width="9.140625" style="53"/>
    <col min="3329" max="3329" width="48.85546875" style="53" customWidth="1"/>
    <col min="3330" max="3330" width="10.85546875" style="53" customWidth="1"/>
    <col min="3331" max="3331" width="10.140625" style="53" customWidth="1"/>
    <col min="3332" max="3332" width="10" style="53" customWidth="1"/>
    <col min="3333" max="3333" width="9.28515625" style="53" customWidth="1"/>
    <col min="3334" max="3334" width="7.140625" style="53" customWidth="1"/>
    <col min="3335" max="3584" width="9.140625" style="53"/>
    <col min="3585" max="3585" width="48.85546875" style="53" customWidth="1"/>
    <col min="3586" max="3586" width="10.85546875" style="53" customWidth="1"/>
    <col min="3587" max="3587" width="10.140625" style="53" customWidth="1"/>
    <col min="3588" max="3588" width="10" style="53" customWidth="1"/>
    <col min="3589" max="3589" width="9.28515625" style="53" customWidth="1"/>
    <col min="3590" max="3590" width="7.140625" style="53" customWidth="1"/>
    <col min="3591" max="3840" width="9.140625" style="53"/>
    <col min="3841" max="3841" width="48.85546875" style="53" customWidth="1"/>
    <col min="3842" max="3842" width="10.85546875" style="53" customWidth="1"/>
    <col min="3843" max="3843" width="10.140625" style="53" customWidth="1"/>
    <col min="3844" max="3844" width="10" style="53" customWidth="1"/>
    <col min="3845" max="3845" width="9.28515625" style="53" customWidth="1"/>
    <col min="3846" max="3846" width="7.140625" style="53" customWidth="1"/>
    <col min="3847" max="4096" width="9.140625" style="53"/>
    <col min="4097" max="4097" width="48.85546875" style="53" customWidth="1"/>
    <col min="4098" max="4098" width="10.85546875" style="53" customWidth="1"/>
    <col min="4099" max="4099" width="10.140625" style="53" customWidth="1"/>
    <col min="4100" max="4100" width="10" style="53" customWidth="1"/>
    <col min="4101" max="4101" width="9.28515625" style="53" customWidth="1"/>
    <col min="4102" max="4102" width="7.140625" style="53" customWidth="1"/>
    <col min="4103" max="4352" width="9.140625" style="53"/>
    <col min="4353" max="4353" width="48.85546875" style="53" customWidth="1"/>
    <col min="4354" max="4354" width="10.85546875" style="53" customWidth="1"/>
    <col min="4355" max="4355" width="10.140625" style="53" customWidth="1"/>
    <col min="4356" max="4356" width="10" style="53" customWidth="1"/>
    <col min="4357" max="4357" width="9.28515625" style="53" customWidth="1"/>
    <col min="4358" max="4358" width="7.140625" style="53" customWidth="1"/>
    <col min="4359" max="4608" width="9.140625" style="53"/>
    <col min="4609" max="4609" width="48.85546875" style="53" customWidth="1"/>
    <col min="4610" max="4610" width="10.85546875" style="53" customWidth="1"/>
    <col min="4611" max="4611" width="10.140625" style="53" customWidth="1"/>
    <col min="4612" max="4612" width="10" style="53" customWidth="1"/>
    <col min="4613" max="4613" width="9.28515625" style="53" customWidth="1"/>
    <col min="4614" max="4614" width="7.140625" style="53" customWidth="1"/>
    <col min="4615" max="4864" width="9.140625" style="53"/>
    <col min="4865" max="4865" width="48.85546875" style="53" customWidth="1"/>
    <col min="4866" max="4866" width="10.85546875" style="53" customWidth="1"/>
    <col min="4867" max="4867" width="10.140625" style="53" customWidth="1"/>
    <col min="4868" max="4868" width="10" style="53" customWidth="1"/>
    <col min="4869" max="4869" width="9.28515625" style="53" customWidth="1"/>
    <col min="4870" max="4870" width="7.140625" style="53" customWidth="1"/>
    <col min="4871" max="5120" width="9.140625" style="53"/>
    <col min="5121" max="5121" width="48.85546875" style="53" customWidth="1"/>
    <col min="5122" max="5122" width="10.85546875" style="53" customWidth="1"/>
    <col min="5123" max="5123" width="10.140625" style="53" customWidth="1"/>
    <col min="5124" max="5124" width="10" style="53" customWidth="1"/>
    <col min="5125" max="5125" width="9.28515625" style="53" customWidth="1"/>
    <col min="5126" max="5126" width="7.140625" style="53" customWidth="1"/>
    <col min="5127" max="5376" width="9.140625" style="53"/>
    <col min="5377" max="5377" width="48.85546875" style="53" customWidth="1"/>
    <col min="5378" max="5378" width="10.85546875" style="53" customWidth="1"/>
    <col min="5379" max="5379" width="10.140625" style="53" customWidth="1"/>
    <col min="5380" max="5380" width="10" style="53" customWidth="1"/>
    <col min="5381" max="5381" width="9.28515625" style="53" customWidth="1"/>
    <col min="5382" max="5382" width="7.140625" style="53" customWidth="1"/>
    <col min="5383" max="5632" width="9.140625" style="53"/>
    <col min="5633" max="5633" width="48.85546875" style="53" customWidth="1"/>
    <col min="5634" max="5634" width="10.85546875" style="53" customWidth="1"/>
    <col min="5635" max="5635" width="10.140625" style="53" customWidth="1"/>
    <col min="5636" max="5636" width="10" style="53" customWidth="1"/>
    <col min="5637" max="5637" width="9.28515625" style="53" customWidth="1"/>
    <col min="5638" max="5638" width="7.140625" style="53" customWidth="1"/>
    <col min="5639" max="5888" width="9.140625" style="53"/>
    <col min="5889" max="5889" width="48.85546875" style="53" customWidth="1"/>
    <col min="5890" max="5890" width="10.85546875" style="53" customWidth="1"/>
    <col min="5891" max="5891" width="10.140625" style="53" customWidth="1"/>
    <col min="5892" max="5892" width="10" style="53" customWidth="1"/>
    <col min="5893" max="5893" width="9.28515625" style="53" customWidth="1"/>
    <col min="5894" max="5894" width="7.140625" style="53" customWidth="1"/>
    <col min="5895" max="6144" width="9.140625" style="53"/>
    <col min="6145" max="6145" width="48.85546875" style="53" customWidth="1"/>
    <col min="6146" max="6146" width="10.85546875" style="53" customWidth="1"/>
    <col min="6147" max="6147" width="10.140625" style="53" customWidth="1"/>
    <col min="6148" max="6148" width="10" style="53" customWidth="1"/>
    <col min="6149" max="6149" width="9.28515625" style="53" customWidth="1"/>
    <col min="6150" max="6150" width="7.140625" style="53" customWidth="1"/>
    <col min="6151" max="6400" width="9.140625" style="53"/>
    <col min="6401" max="6401" width="48.85546875" style="53" customWidth="1"/>
    <col min="6402" max="6402" width="10.85546875" style="53" customWidth="1"/>
    <col min="6403" max="6403" width="10.140625" style="53" customWidth="1"/>
    <col min="6404" max="6404" width="10" style="53" customWidth="1"/>
    <col min="6405" max="6405" width="9.28515625" style="53" customWidth="1"/>
    <col min="6406" max="6406" width="7.140625" style="53" customWidth="1"/>
    <col min="6407" max="6656" width="9.140625" style="53"/>
    <col min="6657" max="6657" width="48.85546875" style="53" customWidth="1"/>
    <col min="6658" max="6658" width="10.85546875" style="53" customWidth="1"/>
    <col min="6659" max="6659" width="10.140625" style="53" customWidth="1"/>
    <col min="6660" max="6660" width="10" style="53" customWidth="1"/>
    <col min="6661" max="6661" width="9.28515625" style="53" customWidth="1"/>
    <col min="6662" max="6662" width="7.140625" style="53" customWidth="1"/>
    <col min="6663" max="6912" width="9.140625" style="53"/>
    <col min="6913" max="6913" width="48.85546875" style="53" customWidth="1"/>
    <col min="6914" max="6914" width="10.85546875" style="53" customWidth="1"/>
    <col min="6915" max="6915" width="10.140625" style="53" customWidth="1"/>
    <col min="6916" max="6916" width="10" style="53" customWidth="1"/>
    <col min="6917" max="6917" width="9.28515625" style="53" customWidth="1"/>
    <col min="6918" max="6918" width="7.140625" style="53" customWidth="1"/>
    <col min="6919" max="7168" width="9.140625" style="53"/>
    <col min="7169" max="7169" width="48.85546875" style="53" customWidth="1"/>
    <col min="7170" max="7170" width="10.85546875" style="53" customWidth="1"/>
    <col min="7171" max="7171" width="10.140625" style="53" customWidth="1"/>
    <col min="7172" max="7172" width="10" style="53" customWidth="1"/>
    <col min="7173" max="7173" width="9.28515625" style="53" customWidth="1"/>
    <col min="7174" max="7174" width="7.140625" style="53" customWidth="1"/>
    <col min="7175" max="7424" width="9.140625" style="53"/>
    <col min="7425" max="7425" width="48.85546875" style="53" customWidth="1"/>
    <col min="7426" max="7426" width="10.85546875" style="53" customWidth="1"/>
    <col min="7427" max="7427" width="10.140625" style="53" customWidth="1"/>
    <col min="7428" max="7428" width="10" style="53" customWidth="1"/>
    <col min="7429" max="7429" width="9.28515625" style="53" customWidth="1"/>
    <col min="7430" max="7430" width="7.140625" style="53" customWidth="1"/>
    <col min="7431" max="7680" width="9.140625" style="53"/>
    <col min="7681" max="7681" width="48.85546875" style="53" customWidth="1"/>
    <col min="7682" max="7682" width="10.85546875" style="53" customWidth="1"/>
    <col min="7683" max="7683" width="10.140625" style="53" customWidth="1"/>
    <col min="7684" max="7684" width="10" style="53" customWidth="1"/>
    <col min="7685" max="7685" width="9.28515625" style="53" customWidth="1"/>
    <col min="7686" max="7686" width="7.140625" style="53" customWidth="1"/>
    <col min="7687" max="7936" width="9.140625" style="53"/>
    <col min="7937" max="7937" width="48.85546875" style="53" customWidth="1"/>
    <col min="7938" max="7938" width="10.85546875" style="53" customWidth="1"/>
    <col min="7939" max="7939" width="10.140625" style="53" customWidth="1"/>
    <col min="7940" max="7940" width="10" style="53" customWidth="1"/>
    <col min="7941" max="7941" width="9.28515625" style="53" customWidth="1"/>
    <col min="7942" max="7942" width="7.140625" style="53" customWidth="1"/>
    <col min="7943" max="8192" width="9.140625" style="53"/>
    <col min="8193" max="8193" width="48.85546875" style="53" customWidth="1"/>
    <col min="8194" max="8194" width="10.85546875" style="53" customWidth="1"/>
    <col min="8195" max="8195" width="10.140625" style="53" customWidth="1"/>
    <col min="8196" max="8196" width="10" style="53" customWidth="1"/>
    <col min="8197" max="8197" width="9.28515625" style="53" customWidth="1"/>
    <col min="8198" max="8198" width="7.140625" style="53" customWidth="1"/>
    <col min="8199" max="8448" width="9.140625" style="53"/>
    <col min="8449" max="8449" width="48.85546875" style="53" customWidth="1"/>
    <col min="8450" max="8450" width="10.85546875" style="53" customWidth="1"/>
    <col min="8451" max="8451" width="10.140625" style="53" customWidth="1"/>
    <col min="8452" max="8452" width="10" style="53" customWidth="1"/>
    <col min="8453" max="8453" width="9.28515625" style="53" customWidth="1"/>
    <col min="8454" max="8454" width="7.140625" style="53" customWidth="1"/>
    <col min="8455" max="8704" width="9.140625" style="53"/>
    <col min="8705" max="8705" width="48.85546875" style="53" customWidth="1"/>
    <col min="8706" max="8706" width="10.85546875" style="53" customWidth="1"/>
    <col min="8707" max="8707" width="10.140625" style="53" customWidth="1"/>
    <col min="8708" max="8708" width="10" style="53" customWidth="1"/>
    <col min="8709" max="8709" width="9.28515625" style="53" customWidth="1"/>
    <col min="8710" max="8710" width="7.140625" style="53" customWidth="1"/>
    <col min="8711" max="8960" width="9.140625" style="53"/>
    <col min="8961" max="8961" width="48.85546875" style="53" customWidth="1"/>
    <col min="8962" max="8962" width="10.85546875" style="53" customWidth="1"/>
    <col min="8963" max="8963" width="10.140625" style="53" customWidth="1"/>
    <col min="8964" max="8964" width="10" style="53" customWidth="1"/>
    <col min="8965" max="8965" width="9.28515625" style="53" customWidth="1"/>
    <col min="8966" max="8966" width="7.140625" style="53" customWidth="1"/>
    <col min="8967" max="9216" width="9.140625" style="53"/>
    <col min="9217" max="9217" width="48.85546875" style="53" customWidth="1"/>
    <col min="9218" max="9218" width="10.85546875" style="53" customWidth="1"/>
    <col min="9219" max="9219" width="10.140625" style="53" customWidth="1"/>
    <col min="9220" max="9220" width="10" style="53" customWidth="1"/>
    <col min="9221" max="9221" width="9.28515625" style="53" customWidth="1"/>
    <col min="9222" max="9222" width="7.140625" style="53" customWidth="1"/>
    <col min="9223" max="9472" width="9.140625" style="53"/>
    <col min="9473" max="9473" width="48.85546875" style="53" customWidth="1"/>
    <col min="9474" max="9474" width="10.85546875" style="53" customWidth="1"/>
    <col min="9475" max="9475" width="10.140625" style="53" customWidth="1"/>
    <col min="9476" max="9476" width="10" style="53" customWidth="1"/>
    <col min="9477" max="9477" width="9.28515625" style="53" customWidth="1"/>
    <col min="9478" max="9478" width="7.140625" style="53" customWidth="1"/>
    <col min="9479" max="9728" width="9.140625" style="53"/>
    <col min="9729" max="9729" width="48.85546875" style="53" customWidth="1"/>
    <col min="9730" max="9730" width="10.85546875" style="53" customWidth="1"/>
    <col min="9731" max="9731" width="10.140625" style="53" customWidth="1"/>
    <col min="9732" max="9732" width="10" style="53" customWidth="1"/>
    <col min="9733" max="9733" width="9.28515625" style="53" customWidth="1"/>
    <col min="9734" max="9734" width="7.140625" style="53" customWidth="1"/>
    <col min="9735" max="9984" width="9.140625" style="53"/>
    <col min="9985" max="9985" width="48.85546875" style="53" customWidth="1"/>
    <col min="9986" max="9986" width="10.85546875" style="53" customWidth="1"/>
    <col min="9987" max="9987" width="10.140625" style="53" customWidth="1"/>
    <col min="9988" max="9988" width="10" style="53" customWidth="1"/>
    <col min="9989" max="9989" width="9.28515625" style="53" customWidth="1"/>
    <col min="9990" max="9990" width="7.140625" style="53" customWidth="1"/>
    <col min="9991" max="10240" width="9.140625" style="53"/>
    <col min="10241" max="10241" width="48.85546875" style="53" customWidth="1"/>
    <col min="10242" max="10242" width="10.85546875" style="53" customWidth="1"/>
    <col min="10243" max="10243" width="10.140625" style="53" customWidth="1"/>
    <col min="10244" max="10244" width="10" style="53" customWidth="1"/>
    <col min="10245" max="10245" width="9.28515625" style="53" customWidth="1"/>
    <col min="10246" max="10246" width="7.140625" style="53" customWidth="1"/>
    <col min="10247" max="10496" width="9.140625" style="53"/>
    <col min="10497" max="10497" width="48.85546875" style="53" customWidth="1"/>
    <col min="10498" max="10498" width="10.85546875" style="53" customWidth="1"/>
    <col min="10499" max="10499" width="10.140625" style="53" customWidth="1"/>
    <col min="10500" max="10500" width="10" style="53" customWidth="1"/>
    <col min="10501" max="10501" width="9.28515625" style="53" customWidth="1"/>
    <col min="10502" max="10502" width="7.140625" style="53" customWidth="1"/>
    <col min="10503" max="10752" width="9.140625" style="53"/>
    <col min="10753" max="10753" width="48.85546875" style="53" customWidth="1"/>
    <col min="10754" max="10754" width="10.85546875" style="53" customWidth="1"/>
    <col min="10755" max="10755" width="10.140625" style="53" customWidth="1"/>
    <col min="10756" max="10756" width="10" style="53" customWidth="1"/>
    <col min="10757" max="10757" width="9.28515625" style="53" customWidth="1"/>
    <col min="10758" max="10758" width="7.140625" style="53" customWidth="1"/>
    <col min="10759" max="11008" width="9.140625" style="53"/>
    <col min="11009" max="11009" width="48.85546875" style="53" customWidth="1"/>
    <col min="11010" max="11010" width="10.85546875" style="53" customWidth="1"/>
    <col min="11011" max="11011" width="10.140625" style="53" customWidth="1"/>
    <col min="11012" max="11012" width="10" style="53" customWidth="1"/>
    <col min="11013" max="11013" width="9.28515625" style="53" customWidth="1"/>
    <col min="11014" max="11014" width="7.140625" style="53" customWidth="1"/>
    <col min="11015" max="11264" width="9.140625" style="53"/>
    <col min="11265" max="11265" width="48.85546875" style="53" customWidth="1"/>
    <col min="11266" max="11266" width="10.85546875" style="53" customWidth="1"/>
    <col min="11267" max="11267" width="10.140625" style="53" customWidth="1"/>
    <col min="11268" max="11268" width="10" style="53" customWidth="1"/>
    <col min="11269" max="11269" width="9.28515625" style="53" customWidth="1"/>
    <col min="11270" max="11270" width="7.140625" style="53" customWidth="1"/>
    <col min="11271" max="11520" width="9.140625" style="53"/>
    <col min="11521" max="11521" width="48.85546875" style="53" customWidth="1"/>
    <col min="11522" max="11522" width="10.85546875" style="53" customWidth="1"/>
    <col min="11523" max="11523" width="10.140625" style="53" customWidth="1"/>
    <col min="11524" max="11524" width="10" style="53" customWidth="1"/>
    <col min="11525" max="11525" width="9.28515625" style="53" customWidth="1"/>
    <col min="11526" max="11526" width="7.140625" style="53" customWidth="1"/>
    <col min="11527" max="11776" width="9.140625" style="53"/>
    <col min="11777" max="11777" width="48.85546875" style="53" customWidth="1"/>
    <col min="11778" max="11778" width="10.85546875" style="53" customWidth="1"/>
    <col min="11779" max="11779" width="10.140625" style="53" customWidth="1"/>
    <col min="11780" max="11780" width="10" style="53" customWidth="1"/>
    <col min="11781" max="11781" width="9.28515625" style="53" customWidth="1"/>
    <col min="11782" max="11782" width="7.140625" style="53" customWidth="1"/>
    <col min="11783" max="12032" width="9.140625" style="53"/>
    <col min="12033" max="12033" width="48.85546875" style="53" customWidth="1"/>
    <col min="12034" max="12034" width="10.85546875" style="53" customWidth="1"/>
    <col min="12035" max="12035" width="10.140625" style="53" customWidth="1"/>
    <col min="12036" max="12036" width="10" style="53" customWidth="1"/>
    <col min="12037" max="12037" width="9.28515625" style="53" customWidth="1"/>
    <col min="12038" max="12038" width="7.140625" style="53" customWidth="1"/>
    <col min="12039" max="12288" width="9.140625" style="53"/>
    <col min="12289" max="12289" width="48.85546875" style="53" customWidth="1"/>
    <col min="12290" max="12290" width="10.85546875" style="53" customWidth="1"/>
    <col min="12291" max="12291" width="10.140625" style="53" customWidth="1"/>
    <col min="12292" max="12292" width="10" style="53" customWidth="1"/>
    <col min="12293" max="12293" width="9.28515625" style="53" customWidth="1"/>
    <col min="12294" max="12294" width="7.140625" style="53" customWidth="1"/>
    <col min="12295" max="12544" width="9.140625" style="53"/>
    <col min="12545" max="12545" width="48.85546875" style="53" customWidth="1"/>
    <col min="12546" max="12546" width="10.85546875" style="53" customWidth="1"/>
    <col min="12547" max="12547" width="10.140625" style="53" customWidth="1"/>
    <col min="12548" max="12548" width="10" style="53" customWidth="1"/>
    <col min="12549" max="12549" width="9.28515625" style="53" customWidth="1"/>
    <col min="12550" max="12550" width="7.140625" style="53" customWidth="1"/>
    <col min="12551" max="12800" width="9.140625" style="53"/>
    <col min="12801" max="12801" width="48.85546875" style="53" customWidth="1"/>
    <col min="12802" max="12802" width="10.85546875" style="53" customWidth="1"/>
    <col min="12803" max="12803" width="10.140625" style="53" customWidth="1"/>
    <col min="12804" max="12804" width="10" style="53" customWidth="1"/>
    <col min="12805" max="12805" width="9.28515625" style="53" customWidth="1"/>
    <col min="12806" max="12806" width="7.140625" style="53" customWidth="1"/>
    <col min="12807" max="13056" width="9.140625" style="53"/>
    <col min="13057" max="13057" width="48.85546875" style="53" customWidth="1"/>
    <col min="13058" max="13058" width="10.85546875" style="53" customWidth="1"/>
    <col min="13059" max="13059" width="10.140625" style="53" customWidth="1"/>
    <col min="13060" max="13060" width="10" style="53" customWidth="1"/>
    <col min="13061" max="13061" width="9.28515625" style="53" customWidth="1"/>
    <col min="13062" max="13062" width="7.140625" style="53" customWidth="1"/>
    <col min="13063" max="13312" width="9.140625" style="53"/>
    <col min="13313" max="13313" width="48.85546875" style="53" customWidth="1"/>
    <col min="13314" max="13314" width="10.85546875" style="53" customWidth="1"/>
    <col min="13315" max="13315" width="10.140625" style="53" customWidth="1"/>
    <col min="13316" max="13316" width="10" style="53" customWidth="1"/>
    <col min="13317" max="13317" width="9.28515625" style="53" customWidth="1"/>
    <col min="13318" max="13318" width="7.140625" style="53" customWidth="1"/>
    <col min="13319" max="13568" width="9.140625" style="53"/>
    <col min="13569" max="13569" width="48.85546875" style="53" customWidth="1"/>
    <col min="13570" max="13570" width="10.85546875" style="53" customWidth="1"/>
    <col min="13571" max="13571" width="10.140625" style="53" customWidth="1"/>
    <col min="13572" max="13572" width="10" style="53" customWidth="1"/>
    <col min="13573" max="13573" width="9.28515625" style="53" customWidth="1"/>
    <col min="13574" max="13574" width="7.140625" style="53" customWidth="1"/>
    <col min="13575" max="13824" width="9.140625" style="53"/>
    <col min="13825" max="13825" width="48.85546875" style="53" customWidth="1"/>
    <col min="13826" max="13826" width="10.85546875" style="53" customWidth="1"/>
    <col min="13827" max="13827" width="10.140625" style="53" customWidth="1"/>
    <col min="13828" max="13828" width="10" style="53" customWidth="1"/>
    <col min="13829" max="13829" width="9.28515625" style="53" customWidth="1"/>
    <col min="13830" max="13830" width="7.140625" style="53" customWidth="1"/>
    <col min="13831" max="14080" width="9.140625" style="53"/>
    <col min="14081" max="14081" width="48.85546875" style="53" customWidth="1"/>
    <col min="14082" max="14082" width="10.85546875" style="53" customWidth="1"/>
    <col min="14083" max="14083" width="10.140625" style="53" customWidth="1"/>
    <col min="14084" max="14084" width="10" style="53" customWidth="1"/>
    <col min="14085" max="14085" width="9.28515625" style="53" customWidth="1"/>
    <col min="14086" max="14086" width="7.140625" style="53" customWidth="1"/>
    <col min="14087" max="14336" width="9.140625" style="53"/>
    <col min="14337" max="14337" width="48.85546875" style="53" customWidth="1"/>
    <col min="14338" max="14338" width="10.85546875" style="53" customWidth="1"/>
    <col min="14339" max="14339" width="10.140625" style="53" customWidth="1"/>
    <col min="14340" max="14340" width="10" style="53" customWidth="1"/>
    <col min="14341" max="14341" width="9.28515625" style="53" customWidth="1"/>
    <col min="14342" max="14342" width="7.140625" style="53" customWidth="1"/>
    <col min="14343" max="14592" width="9.140625" style="53"/>
    <col min="14593" max="14593" width="48.85546875" style="53" customWidth="1"/>
    <col min="14594" max="14594" width="10.85546875" style="53" customWidth="1"/>
    <col min="14595" max="14595" width="10.140625" style="53" customWidth="1"/>
    <col min="14596" max="14596" width="10" style="53" customWidth="1"/>
    <col min="14597" max="14597" width="9.28515625" style="53" customWidth="1"/>
    <col min="14598" max="14598" width="7.140625" style="53" customWidth="1"/>
    <col min="14599" max="14848" width="9.140625" style="53"/>
    <col min="14849" max="14849" width="48.85546875" style="53" customWidth="1"/>
    <col min="14850" max="14850" width="10.85546875" style="53" customWidth="1"/>
    <col min="14851" max="14851" width="10.140625" style="53" customWidth="1"/>
    <col min="14852" max="14852" width="10" style="53" customWidth="1"/>
    <col min="14853" max="14853" width="9.28515625" style="53" customWidth="1"/>
    <col min="14854" max="14854" width="7.140625" style="53" customWidth="1"/>
    <col min="14855" max="15104" width="9.140625" style="53"/>
    <col min="15105" max="15105" width="48.85546875" style="53" customWidth="1"/>
    <col min="15106" max="15106" width="10.85546875" style="53" customWidth="1"/>
    <col min="15107" max="15107" width="10.140625" style="53" customWidth="1"/>
    <col min="15108" max="15108" width="10" style="53" customWidth="1"/>
    <col min="15109" max="15109" width="9.28515625" style="53" customWidth="1"/>
    <col min="15110" max="15110" width="7.140625" style="53" customWidth="1"/>
    <col min="15111" max="15360" width="9.140625" style="53"/>
    <col min="15361" max="15361" width="48.85546875" style="53" customWidth="1"/>
    <col min="15362" max="15362" width="10.85546875" style="53" customWidth="1"/>
    <col min="15363" max="15363" width="10.140625" style="53" customWidth="1"/>
    <col min="15364" max="15364" width="10" style="53" customWidth="1"/>
    <col min="15365" max="15365" width="9.28515625" style="53" customWidth="1"/>
    <col min="15366" max="15366" width="7.140625" style="53" customWidth="1"/>
    <col min="15367" max="15616" width="9.140625" style="53"/>
    <col min="15617" max="15617" width="48.85546875" style="53" customWidth="1"/>
    <col min="15618" max="15618" width="10.85546875" style="53" customWidth="1"/>
    <col min="15619" max="15619" width="10.140625" style="53" customWidth="1"/>
    <col min="15620" max="15620" width="10" style="53" customWidth="1"/>
    <col min="15621" max="15621" width="9.28515625" style="53" customWidth="1"/>
    <col min="15622" max="15622" width="7.140625" style="53" customWidth="1"/>
    <col min="15623" max="15872" width="9.140625" style="53"/>
    <col min="15873" max="15873" width="48.85546875" style="53" customWidth="1"/>
    <col min="15874" max="15874" width="10.85546875" style="53" customWidth="1"/>
    <col min="15875" max="15875" width="10.140625" style="53" customWidth="1"/>
    <col min="15876" max="15876" width="10" style="53" customWidth="1"/>
    <col min="15877" max="15877" width="9.28515625" style="53" customWidth="1"/>
    <col min="15878" max="15878" width="7.140625" style="53" customWidth="1"/>
    <col min="15879" max="16128" width="9.140625" style="53"/>
    <col min="16129" max="16129" width="48.85546875" style="53" customWidth="1"/>
    <col min="16130" max="16130" width="10.85546875" style="53" customWidth="1"/>
    <col min="16131" max="16131" width="10.140625" style="53" customWidth="1"/>
    <col min="16132" max="16132" width="10" style="53" customWidth="1"/>
    <col min="16133" max="16133" width="9.28515625" style="53" customWidth="1"/>
    <col min="16134" max="16134" width="7.140625" style="53" customWidth="1"/>
    <col min="16135" max="16384" width="9.140625" style="53"/>
  </cols>
  <sheetData>
    <row r="1" spans="1:6">
      <c r="A1" s="412" t="s">
        <v>68</v>
      </c>
      <c r="B1" s="412"/>
      <c r="C1" s="412"/>
      <c r="D1" s="412"/>
      <c r="E1" s="412"/>
      <c r="F1" s="412"/>
    </row>
    <row r="2" spans="1:6">
      <c r="A2" s="413" t="s">
        <v>69</v>
      </c>
      <c r="B2" s="413"/>
      <c r="C2" s="413"/>
      <c r="D2" s="413"/>
      <c r="E2" s="413"/>
      <c r="F2" s="413"/>
    </row>
    <row r="3" spans="1:6">
      <c r="A3" s="411" t="s">
        <v>3</v>
      </c>
      <c r="B3" s="415" t="s">
        <v>70</v>
      </c>
      <c r="C3" s="411" t="s">
        <v>71</v>
      </c>
      <c r="D3" s="411"/>
      <c r="E3" s="411"/>
      <c r="F3" s="417" t="s">
        <v>72</v>
      </c>
    </row>
    <row r="4" spans="1:6">
      <c r="A4" s="414"/>
      <c r="B4" s="416"/>
      <c r="C4" s="54" t="s">
        <v>73</v>
      </c>
      <c r="D4" s="54" t="s">
        <v>74</v>
      </c>
      <c r="E4" s="42" t="s">
        <v>11</v>
      </c>
      <c r="F4" s="418"/>
    </row>
    <row r="5" spans="1:6" s="57" customFormat="1" ht="11.25">
      <c r="A5" s="55" t="s">
        <v>75</v>
      </c>
      <c r="B5" s="56">
        <v>26168124.350000001</v>
      </c>
      <c r="C5" s="56">
        <f>SUM(C6:C17)</f>
        <v>29455773</v>
      </c>
      <c r="D5" s="56">
        <f>SUM(D6:D17)</f>
        <v>22807801.699999999</v>
      </c>
      <c r="E5" s="16">
        <f>D5/C5*100</f>
        <v>77.430667665723803</v>
      </c>
      <c r="F5" s="56">
        <f>D5/B5*100</f>
        <v>87.158717969024011</v>
      </c>
    </row>
    <row r="6" spans="1:6" s="57" customFormat="1" ht="12.75">
      <c r="A6" s="58" t="s">
        <v>76</v>
      </c>
      <c r="B6" s="16">
        <v>10423978.1</v>
      </c>
      <c r="C6" s="16">
        <v>12368788.199999999</v>
      </c>
      <c r="D6" s="16">
        <v>11906120.9</v>
      </c>
      <c r="E6" s="16">
        <f>D6/C6*100</f>
        <v>96.259396696597989</v>
      </c>
      <c r="F6" s="16">
        <f t="shared" ref="F6:F17" si="0">D6/B6*100</f>
        <v>114.21859088518231</v>
      </c>
    </row>
    <row r="7" spans="1:6" s="57" customFormat="1" ht="11.25">
      <c r="A7" s="59" t="s">
        <v>77</v>
      </c>
      <c r="B7" s="16">
        <v>1130032.2</v>
      </c>
      <c r="C7" s="16">
        <v>1359999.3</v>
      </c>
      <c r="D7" s="16">
        <v>1280713.7</v>
      </c>
      <c r="E7" s="16">
        <f>D6/C6*100</f>
        <v>96.259396696597989</v>
      </c>
      <c r="F7" s="16">
        <f t="shared" si="0"/>
        <v>113.33426605011788</v>
      </c>
    </row>
    <row r="8" spans="1:6" s="57" customFormat="1" ht="12.75">
      <c r="A8" s="58" t="s">
        <v>78</v>
      </c>
      <c r="B8" s="16">
        <v>1025074.5</v>
      </c>
      <c r="C8" s="60">
        <v>1498895.3</v>
      </c>
      <c r="D8" s="60">
        <v>1333963.7</v>
      </c>
      <c r="E8" s="16">
        <f>D7/C7*100</f>
        <v>94.170173469942213</v>
      </c>
      <c r="F8" s="16">
        <f t="shared" si="0"/>
        <v>130.13334152785967</v>
      </c>
    </row>
    <row r="9" spans="1:6" s="57" customFormat="1" ht="12.75">
      <c r="A9" s="58" t="s">
        <v>79</v>
      </c>
      <c r="B9" s="16">
        <v>3851480</v>
      </c>
      <c r="C9" s="16">
        <v>444920.9</v>
      </c>
      <c r="D9" s="16">
        <v>405354.4</v>
      </c>
      <c r="E9" s="16">
        <f t="shared" ref="E9:E16" si="1">D9/C9*100</f>
        <v>91.107070942273111</v>
      </c>
      <c r="F9" s="16">
        <f t="shared" si="0"/>
        <v>10.524639878695982</v>
      </c>
    </row>
    <row r="10" spans="1:6" s="57" customFormat="1" ht="12.75">
      <c r="A10" s="58" t="s">
        <v>80</v>
      </c>
      <c r="B10" s="16">
        <v>655341.80000000005</v>
      </c>
      <c r="C10" s="16">
        <v>782387.4</v>
      </c>
      <c r="D10" s="16">
        <v>634146.9</v>
      </c>
      <c r="E10" s="16">
        <f t="shared" si="1"/>
        <v>81.052800696943734</v>
      </c>
      <c r="F10" s="16">
        <f t="shared" si="0"/>
        <v>96.765825100733693</v>
      </c>
    </row>
    <row r="11" spans="1:6" s="57" customFormat="1" ht="12.75">
      <c r="A11" s="58" t="s">
        <v>81</v>
      </c>
      <c r="B11" s="16">
        <v>128012.5</v>
      </c>
      <c r="C11" s="16">
        <v>164713.4</v>
      </c>
      <c r="D11" s="16">
        <v>159901.20000000001</v>
      </c>
      <c r="E11" s="16">
        <f t="shared" si="1"/>
        <v>97.078440491180444</v>
      </c>
      <c r="F11" s="16">
        <f t="shared" si="0"/>
        <v>124.91061419783225</v>
      </c>
    </row>
    <row r="12" spans="1:6" s="57" customFormat="1" ht="12.75">
      <c r="A12" s="58" t="s">
        <v>82</v>
      </c>
      <c r="B12" s="16">
        <v>84959.5</v>
      </c>
      <c r="C12" s="16">
        <v>116887.2</v>
      </c>
      <c r="D12" s="16">
        <v>101231.6</v>
      </c>
      <c r="E12" s="16">
        <f t="shared" si="1"/>
        <v>86.606232333394942</v>
      </c>
      <c r="F12" s="16">
        <f t="shared" si="0"/>
        <v>119.15277279174194</v>
      </c>
    </row>
    <row r="13" spans="1:6" s="57" customFormat="1" ht="12.75">
      <c r="A13" s="58" t="s">
        <v>83</v>
      </c>
      <c r="B13" s="61">
        <v>269761.40000000002</v>
      </c>
      <c r="C13" s="61">
        <v>462558.1</v>
      </c>
      <c r="D13" s="61">
        <v>352090.9</v>
      </c>
      <c r="E13" s="16">
        <f t="shared" si="1"/>
        <v>76.118200070434412</v>
      </c>
      <c r="F13" s="16">
        <f t="shared" si="0"/>
        <v>130.5193774943339</v>
      </c>
    </row>
    <row r="14" spans="1:6" s="57" customFormat="1" ht="12.75">
      <c r="A14" s="58" t="s">
        <v>84</v>
      </c>
      <c r="B14" s="61">
        <v>367739.9</v>
      </c>
      <c r="C14" s="61">
        <v>534265.5</v>
      </c>
      <c r="D14" s="61">
        <v>385863.9</v>
      </c>
      <c r="E14" s="16">
        <f t="shared" si="1"/>
        <v>72.223248553387791</v>
      </c>
      <c r="F14" s="16">
        <f t="shared" si="0"/>
        <v>104.92848341993893</v>
      </c>
    </row>
    <row r="15" spans="1:6">
      <c r="A15" s="58" t="s">
        <v>85</v>
      </c>
      <c r="B15" s="62">
        <v>16300</v>
      </c>
      <c r="C15" s="63">
        <v>156510.39999999999</v>
      </c>
      <c r="D15" s="63">
        <v>137930</v>
      </c>
      <c r="E15" s="16">
        <f t="shared" si="1"/>
        <v>88.12832885226797</v>
      </c>
      <c r="F15" s="16">
        <f>D15/B15*100</f>
        <v>846.19631901840489</v>
      </c>
    </row>
    <row r="16" spans="1:6">
      <c r="A16" s="64" t="s">
        <v>86</v>
      </c>
      <c r="B16" s="65">
        <v>3338261</v>
      </c>
      <c r="C16" s="66">
        <v>3478842.8</v>
      </c>
      <c r="D16" s="62">
        <v>2892420.8</v>
      </c>
      <c r="E16" s="16">
        <f t="shared" si="1"/>
        <v>83.143187728976997</v>
      </c>
      <c r="F16" s="16">
        <f t="shared" si="0"/>
        <v>86.64453738039056</v>
      </c>
    </row>
    <row r="17" spans="1:6" ht="15.75" thickBot="1">
      <c r="A17" s="67" t="s">
        <v>87</v>
      </c>
      <c r="B17" s="68">
        <v>4877183.5999999996</v>
      </c>
      <c r="C17" s="69">
        <v>8087004.5</v>
      </c>
      <c r="D17" s="70">
        <v>3218063.7</v>
      </c>
      <c r="E17" s="72">
        <v>0</v>
      </c>
      <c r="F17" s="71">
        <f t="shared" si="0"/>
        <v>65.982008551000632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5"/>
  <sheetViews>
    <sheetView topLeftCell="A37" workbookViewId="0">
      <selection activeCell="I8" sqref="I8"/>
    </sheetView>
  </sheetViews>
  <sheetFormatPr defaultRowHeight="12.75"/>
  <cols>
    <col min="1" max="1" width="2.5703125" style="73" customWidth="1"/>
    <col min="2" max="2" width="1.85546875" style="73" customWidth="1"/>
    <col min="3" max="3" width="9" style="73" customWidth="1"/>
    <col min="4" max="4" width="6" style="73" customWidth="1"/>
    <col min="5" max="5" width="5.7109375" style="73" customWidth="1"/>
    <col min="6" max="6" width="7.42578125" style="73" customWidth="1"/>
    <col min="7" max="7" width="7.7109375" style="73" customWidth="1"/>
    <col min="8" max="9" width="6.42578125" style="73" customWidth="1"/>
    <col min="10" max="10" width="6.5703125" style="73" customWidth="1"/>
    <col min="11" max="11" width="7.140625" style="73" customWidth="1"/>
    <col min="12" max="12" width="7.5703125" style="73" customWidth="1"/>
    <col min="13" max="13" width="6.42578125" style="73" customWidth="1"/>
    <col min="14" max="14" width="8.140625" style="74" customWidth="1"/>
    <col min="15" max="15" width="7.140625" style="73" customWidth="1"/>
    <col min="16" max="16" width="5.5703125" style="73" customWidth="1"/>
    <col min="17" max="17" width="11.5703125" style="73" bestFit="1" customWidth="1"/>
    <col min="18" max="256" width="9.140625" style="73"/>
    <col min="257" max="257" width="2.5703125" style="73" customWidth="1"/>
    <col min="258" max="258" width="1.85546875" style="73" customWidth="1"/>
    <col min="259" max="259" width="9" style="73" customWidth="1"/>
    <col min="260" max="260" width="6" style="73" customWidth="1"/>
    <col min="261" max="261" width="5.7109375" style="73" customWidth="1"/>
    <col min="262" max="262" width="7.42578125" style="73" customWidth="1"/>
    <col min="263" max="263" width="7.7109375" style="73" customWidth="1"/>
    <col min="264" max="265" width="6.42578125" style="73" customWidth="1"/>
    <col min="266" max="266" width="6.5703125" style="73" customWidth="1"/>
    <col min="267" max="267" width="7.140625" style="73" customWidth="1"/>
    <col min="268" max="268" width="7.5703125" style="73" customWidth="1"/>
    <col min="269" max="269" width="6.42578125" style="73" customWidth="1"/>
    <col min="270" max="270" width="8.140625" style="73" customWidth="1"/>
    <col min="271" max="271" width="7.140625" style="73" customWidth="1"/>
    <col min="272" max="272" width="5.5703125" style="73" customWidth="1"/>
    <col min="273" max="273" width="11.5703125" style="73" bestFit="1" customWidth="1"/>
    <col min="274" max="512" width="9.140625" style="73"/>
    <col min="513" max="513" width="2.5703125" style="73" customWidth="1"/>
    <col min="514" max="514" width="1.85546875" style="73" customWidth="1"/>
    <col min="515" max="515" width="9" style="73" customWidth="1"/>
    <col min="516" max="516" width="6" style="73" customWidth="1"/>
    <col min="517" max="517" width="5.7109375" style="73" customWidth="1"/>
    <col min="518" max="518" width="7.42578125" style="73" customWidth="1"/>
    <col min="519" max="519" width="7.7109375" style="73" customWidth="1"/>
    <col min="520" max="521" width="6.42578125" style="73" customWidth="1"/>
    <col min="522" max="522" width="6.5703125" style="73" customWidth="1"/>
    <col min="523" max="523" width="7.140625" style="73" customWidth="1"/>
    <col min="524" max="524" width="7.5703125" style="73" customWidth="1"/>
    <col min="525" max="525" width="6.42578125" style="73" customWidth="1"/>
    <col min="526" max="526" width="8.140625" style="73" customWidth="1"/>
    <col min="527" max="527" width="7.140625" style="73" customWidth="1"/>
    <col min="528" max="528" width="5.5703125" style="73" customWidth="1"/>
    <col min="529" max="529" width="11.5703125" style="73" bestFit="1" customWidth="1"/>
    <col min="530" max="768" width="9.140625" style="73"/>
    <col min="769" max="769" width="2.5703125" style="73" customWidth="1"/>
    <col min="770" max="770" width="1.85546875" style="73" customWidth="1"/>
    <col min="771" max="771" width="9" style="73" customWidth="1"/>
    <col min="772" max="772" width="6" style="73" customWidth="1"/>
    <col min="773" max="773" width="5.7109375" style="73" customWidth="1"/>
    <col min="774" max="774" width="7.42578125" style="73" customWidth="1"/>
    <col min="775" max="775" width="7.7109375" style="73" customWidth="1"/>
    <col min="776" max="777" width="6.42578125" style="73" customWidth="1"/>
    <col min="778" max="778" width="6.5703125" style="73" customWidth="1"/>
    <col min="779" max="779" width="7.140625" style="73" customWidth="1"/>
    <col min="780" max="780" width="7.5703125" style="73" customWidth="1"/>
    <col min="781" max="781" width="6.42578125" style="73" customWidth="1"/>
    <col min="782" max="782" width="8.140625" style="73" customWidth="1"/>
    <col min="783" max="783" width="7.140625" style="73" customWidth="1"/>
    <col min="784" max="784" width="5.5703125" style="73" customWidth="1"/>
    <col min="785" max="785" width="11.5703125" style="73" bestFit="1" customWidth="1"/>
    <col min="786" max="1024" width="9.140625" style="73"/>
    <col min="1025" max="1025" width="2.5703125" style="73" customWidth="1"/>
    <col min="1026" max="1026" width="1.85546875" style="73" customWidth="1"/>
    <col min="1027" max="1027" width="9" style="73" customWidth="1"/>
    <col min="1028" max="1028" width="6" style="73" customWidth="1"/>
    <col min="1029" max="1029" width="5.7109375" style="73" customWidth="1"/>
    <col min="1030" max="1030" width="7.42578125" style="73" customWidth="1"/>
    <col min="1031" max="1031" width="7.7109375" style="73" customWidth="1"/>
    <col min="1032" max="1033" width="6.42578125" style="73" customWidth="1"/>
    <col min="1034" max="1034" width="6.5703125" style="73" customWidth="1"/>
    <col min="1035" max="1035" width="7.140625" style="73" customWidth="1"/>
    <col min="1036" max="1036" width="7.5703125" style="73" customWidth="1"/>
    <col min="1037" max="1037" width="6.42578125" style="73" customWidth="1"/>
    <col min="1038" max="1038" width="8.140625" style="73" customWidth="1"/>
    <col min="1039" max="1039" width="7.140625" style="73" customWidth="1"/>
    <col min="1040" max="1040" width="5.5703125" style="73" customWidth="1"/>
    <col min="1041" max="1041" width="11.5703125" style="73" bestFit="1" customWidth="1"/>
    <col min="1042" max="1280" width="9.140625" style="73"/>
    <col min="1281" max="1281" width="2.5703125" style="73" customWidth="1"/>
    <col min="1282" max="1282" width="1.85546875" style="73" customWidth="1"/>
    <col min="1283" max="1283" width="9" style="73" customWidth="1"/>
    <col min="1284" max="1284" width="6" style="73" customWidth="1"/>
    <col min="1285" max="1285" width="5.7109375" style="73" customWidth="1"/>
    <col min="1286" max="1286" width="7.42578125" style="73" customWidth="1"/>
    <col min="1287" max="1287" width="7.7109375" style="73" customWidth="1"/>
    <col min="1288" max="1289" width="6.42578125" style="73" customWidth="1"/>
    <col min="1290" max="1290" width="6.5703125" style="73" customWidth="1"/>
    <col min="1291" max="1291" width="7.140625" style="73" customWidth="1"/>
    <col min="1292" max="1292" width="7.5703125" style="73" customWidth="1"/>
    <col min="1293" max="1293" width="6.42578125" style="73" customWidth="1"/>
    <col min="1294" max="1294" width="8.140625" style="73" customWidth="1"/>
    <col min="1295" max="1295" width="7.140625" style="73" customWidth="1"/>
    <col min="1296" max="1296" width="5.5703125" style="73" customWidth="1"/>
    <col min="1297" max="1297" width="11.5703125" style="73" bestFit="1" customWidth="1"/>
    <col min="1298" max="1536" width="9.140625" style="73"/>
    <col min="1537" max="1537" width="2.5703125" style="73" customWidth="1"/>
    <col min="1538" max="1538" width="1.85546875" style="73" customWidth="1"/>
    <col min="1539" max="1539" width="9" style="73" customWidth="1"/>
    <col min="1540" max="1540" width="6" style="73" customWidth="1"/>
    <col min="1541" max="1541" width="5.7109375" style="73" customWidth="1"/>
    <col min="1542" max="1542" width="7.42578125" style="73" customWidth="1"/>
    <col min="1543" max="1543" width="7.7109375" style="73" customWidth="1"/>
    <col min="1544" max="1545" width="6.42578125" style="73" customWidth="1"/>
    <col min="1546" max="1546" width="6.5703125" style="73" customWidth="1"/>
    <col min="1547" max="1547" width="7.140625" style="73" customWidth="1"/>
    <col min="1548" max="1548" width="7.5703125" style="73" customWidth="1"/>
    <col min="1549" max="1549" width="6.42578125" style="73" customWidth="1"/>
    <col min="1550" max="1550" width="8.140625" style="73" customWidth="1"/>
    <col min="1551" max="1551" width="7.140625" style="73" customWidth="1"/>
    <col min="1552" max="1552" width="5.5703125" style="73" customWidth="1"/>
    <col min="1553" max="1553" width="11.5703125" style="73" bestFit="1" customWidth="1"/>
    <col min="1554" max="1792" width="9.140625" style="73"/>
    <col min="1793" max="1793" width="2.5703125" style="73" customWidth="1"/>
    <col min="1794" max="1794" width="1.85546875" style="73" customWidth="1"/>
    <col min="1795" max="1795" width="9" style="73" customWidth="1"/>
    <col min="1796" max="1796" width="6" style="73" customWidth="1"/>
    <col min="1797" max="1797" width="5.7109375" style="73" customWidth="1"/>
    <col min="1798" max="1798" width="7.42578125" style="73" customWidth="1"/>
    <col min="1799" max="1799" width="7.7109375" style="73" customWidth="1"/>
    <col min="1800" max="1801" width="6.42578125" style="73" customWidth="1"/>
    <col min="1802" max="1802" width="6.5703125" style="73" customWidth="1"/>
    <col min="1803" max="1803" width="7.140625" style="73" customWidth="1"/>
    <col min="1804" max="1804" width="7.5703125" style="73" customWidth="1"/>
    <col min="1805" max="1805" width="6.42578125" style="73" customWidth="1"/>
    <col min="1806" max="1806" width="8.140625" style="73" customWidth="1"/>
    <col min="1807" max="1807" width="7.140625" style="73" customWidth="1"/>
    <col min="1808" max="1808" width="5.5703125" style="73" customWidth="1"/>
    <col min="1809" max="1809" width="11.5703125" style="73" bestFit="1" customWidth="1"/>
    <col min="1810" max="2048" width="9.140625" style="73"/>
    <col min="2049" max="2049" width="2.5703125" style="73" customWidth="1"/>
    <col min="2050" max="2050" width="1.85546875" style="73" customWidth="1"/>
    <col min="2051" max="2051" width="9" style="73" customWidth="1"/>
    <col min="2052" max="2052" width="6" style="73" customWidth="1"/>
    <col min="2053" max="2053" width="5.7109375" style="73" customWidth="1"/>
    <col min="2054" max="2054" width="7.42578125" style="73" customWidth="1"/>
    <col min="2055" max="2055" width="7.7109375" style="73" customWidth="1"/>
    <col min="2056" max="2057" width="6.42578125" style="73" customWidth="1"/>
    <col min="2058" max="2058" width="6.5703125" style="73" customWidth="1"/>
    <col min="2059" max="2059" width="7.140625" style="73" customWidth="1"/>
    <col min="2060" max="2060" width="7.5703125" style="73" customWidth="1"/>
    <col min="2061" max="2061" width="6.42578125" style="73" customWidth="1"/>
    <col min="2062" max="2062" width="8.140625" style="73" customWidth="1"/>
    <col min="2063" max="2063" width="7.140625" style="73" customWidth="1"/>
    <col min="2064" max="2064" width="5.5703125" style="73" customWidth="1"/>
    <col min="2065" max="2065" width="11.5703125" style="73" bestFit="1" customWidth="1"/>
    <col min="2066" max="2304" width="9.140625" style="73"/>
    <col min="2305" max="2305" width="2.5703125" style="73" customWidth="1"/>
    <col min="2306" max="2306" width="1.85546875" style="73" customWidth="1"/>
    <col min="2307" max="2307" width="9" style="73" customWidth="1"/>
    <col min="2308" max="2308" width="6" style="73" customWidth="1"/>
    <col min="2309" max="2309" width="5.7109375" style="73" customWidth="1"/>
    <col min="2310" max="2310" width="7.42578125" style="73" customWidth="1"/>
    <col min="2311" max="2311" width="7.7109375" style="73" customWidth="1"/>
    <col min="2312" max="2313" width="6.42578125" style="73" customWidth="1"/>
    <col min="2314" max="2314" width="6.5703125" style="73" customWidth="1"/>
    <col min="2315" max="2315" width="7.140625" style="73" customWidth="1"/>
    <col min="2316" max="2316" width="7.5703125" style="73" customWidth="1"/>
    <col min="2317" max="2317" width="6.42578125" style="73" customWidth="1"/>
    <col min="2318" max="2318" width="8.140625" style="73" customWidth="1"/>
    <col min="2319" max="2319" width="7.140625" style="73" customWidth="1"/>
    <col min="2320" max="2320" width="5.5703125" style="73" customWidth="1"/>
    <col min="2321" max="2321" width="11.5703125" style="73" bestFit="1" customWidth="1"/>
    <col min="2322" max="2560" width="9.140625" style="73"/>
    <col min="2561" max="2561" width="2.5703125" style="73" customWidth="1"/>
    <col min="2562" max="2562" width="1.85546875" style="73" customWidth="1"/>
    <col min="2563" max="2563" width="9" style="73" customWidth="1"/>
    <col min="2564" max="2564" width="6" style="73" customWidth="1"/>
    <col min="2565" max="2565" width="5.7109375" style="73" customWidth="1"/>
    <col min="2566" max="2566" width="7.42578125" style="73" customWidth="1"/>
    <col min="2567" max="2567" width="7.7109375" style="73" customWidth="1"/>
    <col min="2568" max="2569" width="6.42578125" style="73" customWidth="1"/>
    <col min="2570" max="2570" width="6.5703125" style="73" customWidth="1"/>
    <col min="2571" max="2571" width="7.140625" style="73" customWidth="1"/>
    <col min="2572" max="2572" width="7.5703125" style="73" customWidth="1"/>
    <col min="2573" max="2573" width="6.42578125" style="73" customWidth="1"/>
    <col min="2574" max="2574" width="8.140625" style="73" customWidth="1"/>
    <col min="2575" max="2575" width="7.140625" style="73" customWidth="1"/>
    <col min="2576" max="2576" width="5.5703125" style="73" customWidth="1"/>
    <col min="2577" max="2577" width="11.5703125" style="73" bestFit="1" customWidth="1"/>
    <col min="2578" max="2816" width="9.140625" style="73"/>
    <col min="2817" max="2817" width="2.5703125" style="73" customWidth="1"/>
    <col min="2818" max="2818" width="1.85546875" style="73" customWidth="1"/>
    <col min="2819" max="2819" width="9" style="73" customWidth="1"/>
    <col min="2820" max="2820" width="6" style="73" customWidth="1"/>
    <col min="2821" max="2821" width="5.7109375" style="73" customWidth="1"/>
    <col min="2822" max="2822" width="7.42578125" style="73" customWidth="1"/>
    <col min="2823" max="2823" width="7.7109375" style="73" customWidth="1"/>
    <col min="2824" max="2825" width="6.42578125" style="73" customWidth="1"/>
    <col min="2826" max="2826" width="6.5703125" style="73" customWidth="1"/>
    <col min="2827" max="2827" width="7.140625" style="73" customWidth="1"/>
    <col min="2828" max="2828" width="7.5703125" style="73" customWidth="1"/>
    <col min="2829" max="2829" width="6.42578125" style="73" customWidth="1"/>
    <col min="2830" max="2830" width="8.140625" style="73" customWidth="1"/>
    <col min="2831" max="2831" width="7.140625" style="73" customWidth="1"/>
    <col min="2832" max="2832" width="5.5703125" style="73" customWidth="1"/>
    <col min="2833" max="2833" width="11.5703125" style="73" bestFit="1" customWidth="1"/>
    <col min="2834" max="3072" width="9.140625" style="73"/>
    <col min="3073" max="3073" width="2.5703125" style="73" customWidth="1"/>
    <col min="3074" max="3074" width="1.85546875" style="73" customWidth="1"/>
    <col min="3075" max="3075" width="9" style="73" customWidth="1"/>
    <col min="3076" max="3076" width="6" style="73" customWidth="1"/>
    <col min="3077" max="3077" width="5.7109375" style="73" customWidth="1"/>
    <col min="3078" max="3078" width="7.42578125" style="73" customWidth="1"/>
    <col min="3079" max="3079" width="7.7109375" style="73" customWidth="1"/>
    <col min="3080" max="3081" width="6.42578125" style="73" customWidth="1"/>
    <col min="3082" max="3082" width="6.5703125" style="73" customWidth="1"/>
    <col min="3083" max="3083" width="7.140625" style="73" customWidth="1"/>
    <col min="3084" max="3084" width="7.5703125" style="73" customWidth="1"/>
    <col min="3085" max="3085" width="6.42578125" style="73" customWidth="1"/>
    <col min="3086" max="3086" width="8.140625" style="73" customWidth="1"/>
    <col min="3087" max="3087" width="7.140625" style="73" customWidth="1"/>
    <col min="3088" max="3088" width="5.5703125" style="73" customWidth="1"/>
    <col min="3089" max="3089" width="11.5703125" style="73" bestFit="1" customWidth="1"/>
    <col min="3090" max="3328" width="9.140625" style="73"/>
    <col min="3329" max="3329" width="2.5703125" style="73" customWidth="1"/>
    <col min="3330" max="3330" width="1.85546875" style="73" customWidth="1"/>
    <col min="3331" max="3331" width="9" style="73" customWidth="1"/>
    <col min="3332" max="3332" width="6" style="73" customWidth="1"/>
    <col min="3333" max="3333" width="5.7109375" style="73" customWidth="1"/>
    <col min="3334" max="3334" width="7.42578125" style="73" customWidth="1"/>
    <col min="3335" max="3335" width="7.7109375" style="73" customWidth="1"/>
    <col min="3336" max="3337" width="6.42578125" style="73" customWidth="1"/>
    <col min="3338" max="3338" width="6.5703125" style="73" customWidth="1"/>
    <col min="3339" max="3339" width="7.140625" style="73" customWidth="1"/>
    <col min="3340" max="3340" width="7.5703125" style="73" customWidth="1"/>
    <col min="3341" max="3341" width="6.42578125" style="73" customWidth="1"/>
    <col min="3342" max="3342" width="8.140625" style="73" customWidth="1"/>
    <col min="3343" max="3343" width="7.140625" style="73" customWidth="1"/>
    <col min="3344" max="3344" width="5.5703125" style="73" customWidth="1"/>
    <col min="3345" max="3345" width="11.5703125" style="73" bestFit="1" customWidth="1"/>
    <col min="3346" max="3584" width="9.140625" style="73"/>
    <col min="3585" max="3585" width="2.5703125" style="73" customWidth="1"/>
    <col min="3586" max="3586" width="1.85546875" style="73" customWidth="1"/>
    <col min="3587" max="3587" width="9" style="73" customWidth="1"/>
    <col min="3588" max="3588" width="6" style="73" customWidth="1"/>
    <col min="3589" max="3589" width="5.7109375" style="73" customWidth="1"/>
    <col min="3590" max="3590" width="7.42578125" style="73" customWidth="1"/>
    <col min="3591" max="3591" width="7.7109375" style="73" customWidth="1"/>
    <col min="3592" max="3593" width="6.42578125" style="73" customWidth="1"/>
    <col min="3594" max="3594" width="6.5703125" style="73" customWidth="1"/>
    <col min="3595" max="3595" width="7.140625" style="73" customWidth="1"/>
    <col min="3596" max="3596" width="7.5703125" style="73" customWidth="1"/>
    <col min="3597" max="3597" width="6.42578125" style="73" customWidth="1"/>
    <col min="3598" max="3598" width="8.140625" style="73" customWidth="1"/>
    <col min="3599" max="3599" width="7.140625" style="73" customWidth="1"/>
    <col min="3600" max="3600" width="5.5703125" style="73" customWidth="1"/>
    <col min="3601" max="3601" width="11.5703125" style="73" bestFit="1" customWidth="1"/>
    <col min="3602" max="3840" width="9.140625" style="73"/>
    <col min="3841" max="3841" width="2.5703125" style="73" customWidth="1"/>
    <col min="3842" max="3842" width="1.85546875" style="73" customWidth="1"/>
    <col min="3843" max="3843" width="9" style="73" customWidth="1"/>
    <col min="3844" max="3844" width="6" style="73" customWidth="1"/>
    <col min="3845" max="3845" width="5.7109375" style="73" customWidth="1"/>
    <col min="3846" max="3846" width="7.42578125" style="73" customWidth="1"/>
    <col min="3847" max="3847" width="7.7109375" style="73" customWidth="1"/>
    <col min="3848" max="3849" width="6.42578125" style="73" customWidth="1"/>
    <col min="3850" max="3850" width="6.5703125" style="73" customWidth="1"/>
    <col min="3851" max="3851" width="7.140625" style="73" customWidth="1"/>
    <col min="3852" max="3852" width="7.5703125" style="73" customWidth="1"/>
    <col min="3853" max="3853" width="6.42578125" style="73" customWidth="1"/>
    <col min="3854" max="3854" width="8.140625" style="73" customWidth="1"/>
    <col min="3855" max="3855" width="7.140625" style="73" customWidth="1"/>
    <col min="3856" max="3856" width="5.5703125" style="73" customWidth="1"/>
    <col min="3857" max="3857" width="11.5703125" style="73" bestFit="1" customWidth="1"/>
    <col min="3858" max="4096" width="9.140625" style="73"/>
    <col min="4097" max="4097" width="2.5703125" style="73" customWidth="1"/>
    <col min="4098" max="4098" width="1.85546875" style="73" customWidth="1"/>
    <col min="4099" max="4099" width="9" style="73" customWidth="1"/>
    <col min="4100" max="4100" width="6" style="73" customWidth="1"/>
    <col min="4101" max="4101" width="5.7109375" style="73" customWidth="1"/>
    <col min="4102" max="4102" width="7.42578125" style="73" customWidth="1"/>
    <col min="4103" max="4103" width="7.7109375" style="73" customWidth="1"/>
    <col min="4104" max="4105" width="6.42578125" style="73" customWidth="1"/>
    <col min="4106" max="4106" width="6.5703125" style="73" customWidth="1"/>
    <col min="4107" max="4107" width="7.140625" style="73" customWidth="1"/>
    <col min="4108" max="4108" width="7.5703125" style="73" customWidth="1"/>
    <col min="4109" max="4109" width="6.42578125" style="73" customWidth="1"/>
    <col min="4110" max="4110" width="8.140625" style="73" customWidth="1"/>
    <col min="4111" max="4111" width="7.140625" style="73" customWidth="1"/>
    <col min="4112" max="4112" width="5.5703125" style="73" customWidth="1"/>
    <col min="4113" max="4113" width="11.5703125" style="73" bestFit="1" customWidth="1"/>
    <col min="4114" max="4352" width="9.140625" style="73"/>
    <col min="4353" max="4353" width="2.5703125" style="73" customWidth="1"/>
    <col min="4354" max="4354" width="1.85546875" style="73" customWidth="1"/>
    <col min="4355" max="4355" width="9" style="73" customWidth="1"/>
    <col min="4356" max="4356" width="6" style="73" customWidth="1"/>
    <col min="4357" max="4357" width="5.7109375" style="73" customWidth="1"/>
    <col min="4358" max="4358" width="7.42578125" style="73" customWidth="1"/>
    <col min="4359" max="4359" width="7.7109375" style="73" customWidth="1"/>
    <col min="4360" max="4361" width="6.42578125" style="73" customWidth="1"/>
    <col min="4362" max="4362" width="6.5703125" style="73" customWidth="1"/>
    <col min="4363" max="4363" width="7.140625" style="73" customWidth="1"/>
    <col min="4364" max="4364" width="7.5703125" style="73" customWidth="1"/>
    <col min="4365" max="4365" width="6.42578125" style="73" customWidth="1"/>
    <col min="4366" max="4366" width="8.140625" style="73" customWidth="1"/>
    <col min="4367" max="4367" width="7.140625" style="73" customWidth="1"/>
    <col min="4368" max="4368" width="5.5703125" style="73" customWidth="1"/>
    <col min="4369" max="4369" width="11.5703125" style="73" bestFit="1" customWidth="1"/>
    <col min="4370" max="4608" width="9.140625" style="73"/>
    <col min="4609" max="4609" width="2.5703125" style="73" customWidth="1"/>
    <col min="4610" max="4610" width="1.85546875" style="73" customWidth="1"/>
    <col min="4611" max="4611" width="9" style="73" customWidth="1"/>
    <col min="4612" max="4612" width="6" style="73" customWidth="1"/>
    <col min="4613" max="4613" width="5.7109375" style="73" customWidth="1"/>
    <col min="4614" max="4614" width="7.42578125" style="73" customWidth="1"/>
    <col min="4615" max="4615" width="7.7109375" style="73" customWidth="1"/>
    <col min="4616" max="4617" width="6.42578125" style="73" customWidth="1"/>
    <col min="4618" max="4618" width="6.5703125" style="73" customWidth="1"/>
    <col min="4619" max="4619" width="7.140625" style="73" customWidth="1"/>
    <col min="4620" max="4620" width="7.5703125" style="73" customWidth="1"/>
    <col min="4621" max="4621" width="6.42578125" style="73" customWidth="1"/>
    <col min="4622" max="4622" width="8.140625" style="73" customWidth="1"/>
    <col min="4623" max="4623" width="7.140625" style="73" customWidth="1"/>
    <col min="4624" max="4624" width="5.5703125" style="73" customWidth="1"/>
    <col min="4625" max="4625" width="11.5703125" style="73" bestFit="1" customWidth="1"/>
    <col min="4626" max="4864" width="9.140625" style="73"/>
    <col min="4865" max="4865" width="2.5703125" style="73" customWidth="1"/>
    <col min="4866" max="4866" width="1.85546875" style="73" customWidth="1"/>
    <col min="4867" max="4867" width="9" style="73" customWidth="1"/>
    <col min="4868" max="4868" width="6" style="73" customWidth="1"/>
    <col min="4869" max="4869" width="5.7109375" style="73" customWidth="1"/>
    <col min="4870" max="4870" width="7.42578125" style="73" customWidth="1"/>
    <col min="4871" max="4871" width="7.7109375" style="73" customWidth="1"/>
    <col min="4872" max="4873" width="6.42578125" style="73" customWidth="1"/>
    <col min="4874" max="4874" width="6.5703125" style="73" customWidth="1"/>
    <col min="4875" max="4875" width="7.140625" style="73" customWidth="1"/>
    <col min="4876" max="4876" width="7.5703125" style="73" customWidth="1"/>
    <col min="4877" max="4877" width="6.42578125" style="73" customWidth="1"/>
    <col min="4878" max="4878" width="8.140625" style="73" customWidth="1"/>
    <col min="4879" max="4879" width="7.140625" style="73" customWidth="1"/>
    <col min="4880" max="4880" width="5.5703125" style="73" customWidth="1"/>
    <col min="4881" max="4881" width="11.5703125" style="73" bestFit="1" customWidth="1"/>
    <col min="4882" max="5120" width="9.140625" style="73"/>
    <col min="5121" max="5121" width="2.5703125" style="73" customWidth="1"/>
    <col min="5122" max="5122" width="1.85546875" style="73" customWidth="1"/>
    <col min="5123" max="5123" width="9" style="73" customWidth="1"/>
    <col min="5124" max="5124" width="6" style="73" customWidth="1"/>
    <col min="5125" max="5125" width="5.7109375" style="73" customWidth="1"/>
    <col min="5126" max="5126" width="7.42578125" style="73" customWidth="1"/>
    <col min="5127" max="5127" width="7.7109375" style="73" customWidth="1"/>
    <col min="5128" max="5129" width="6.42578125" style="73" customWidth="1"/>
    <col min="5130" max="5130" width="6.5703125" style="73" customWidth="1"/>
    <col min="5131" max="5131" width="7.140625" style="73" customWidth="1"/>
    <col min="5132" max="5132" width="7.5703125" style="73" customWidth="1"/>
    <col min="5133" max="5133" width="6.42578125" style="73" customWidth="1"/>
    <col min="5134" max="5134" width="8.140625" style="73" customWidth="1"/>
    <col min="5135" max="5135" width="7.140625" style="73" customWidth="1"/>
    <col min="5136" max="5136" width="5.5703125" style="73" customWidth="1"/>
    <col min="5137" max="5137" width="11.5703125" style="73" bestFit="1" customWidth="1"/>
    <col min="5138" max="5376" width="9.140625" style="73"/>
    <col min="5377" max="5377" width="2.5703125" style="73" customWidth="1"/>
    <col min="5378" max="5378" width="1.85546875" style="73" customWidth="1"/>
    <col min="5379" max="5379" width="9" style="73" customWidth="1"/>
    <col min="5380" max="5380" width="6" style="73" customWidth="1"/>
    <col min="5381" max="5381" width="5.7109375" style="73" customWidth="1"/>
    <col min="5382" max="5382" width="7.42578125" style="73" customWidth="1"/>
    <col min="5383" max="5383" width="7.7109375" style="73" customWidth="1"/>
    <col min="5384" max="5385" width="6.42578125" style="73" customWidth="1"/>
    <col min="5386" max="5386" width="6.5703125" style="73" customWidth="1"/>
    <col min="5387" max="5387" width="7.140625" style="73" customWidth="1"/>
    <col min="5388" max="5388" width="7.5703125" style="73" customWidth="1"/>
    <col min="5389" max="5389" width="6.42578125" style="73" customWidth="1"/>
    <col min="5390" max="5390" width="8.140625" style="73" customWidth="1"/>
    <col min="5391" max="5391" width="7.140625" style="73" customWidth="1"/>
    <col min="5392" max="5392" width="5.5703125" style="73" customWidth="1"/>
    <col min="5393" max="5393" width="11.5703125" style="73" bestFit="1" customWidth="1"/>
    <col min="5394" max="5632" width="9.140625" style="73"/>
    <col min="5633" max="5633" width="2.5703125" style="73" customWidth="1"/>
    <col min="5634" max="5634" width="1.85546875" style="73" customWidth="1"/>
    <col min="5635" max="5635" width="9" style="73" customWidth="1"/>
    <col min="5636" max="5636" width="6" style="73" customWidth="1"/>
    <col min="5637" max="5637" width="5.7109375" style="73" customWidth="1"/>
    <col min="5638" max="5638" width="7.42578125" style="73" customWidth="1"/>
    <col min="5639" max="5639" width="7.7109375" style="73" customWidth="1"/>
    <col min="5640" max="5641" width="6.42578125" style="73" customWidth="1"/>
    <col min="5642" max="5642" width="6.5703125" style="73" customWidth="1"/>
    <col min="5643" max="5643" width="7.140625" style="73" customWidth="1"/>
    <col min="5644" max="5644" width="7.5703125" style="73" customWidth="1"/>
    <col min="5645" max="5645" width="6.42578125" style="73" customWidth="1"/>
    <col min="5646" max="5646" width="8.140625" style="73" customWidth="1"/>
    <col min="5647" max="5647" width="7.140625" style="73" customWidth="1"/>
    <col min="5648" max="5648" width="5.5703125" style="73" customWidth="1"/>
    <col min="5649" max="5649" width="11.5703125" style="73" bestFit="1" customWidth="1"/>
    <col min="5650" max="5888" width="9.140625" style="73"/>
    <col min="5889" max="5889" width="2.5703125" style="73" customWidth="1"/>
    <col min="5890" max="5890" width="1.85546875" style="73" customWidth="1"/>
    <col min="5891" max="5891" width="9" style="73" customWidth="1"/>
    <col min="5892" max="5892" width="6" style="73" customWidth="1"/>
    <col min="5893" max="5893" width="5.7109375" style="73" customWidth="1"/>
    <col min="5894" max="5894" width="7.42578125" style="73" customWidth="1"/>
    <col min="5895" max="5895" width="7.7109375" style="73" customWidth="1"/>
    <col min="5896" max="5897" width="6.42578125" style="73" customWidth="1"/>
    <col min="5898" max="5898" width="6.5703125" style="73" customWidth="1"/>
    <col min="5899" max="5899" width="7.140625" style="73" customWidth="1"/>
    <col min="5900" max="5900" width="7.5703125" style="73" customWidth="1"/>
    <col min="5901" max="5901" width="6.42578125" style="73" customWidth="1"/>
    <col min="5902" max="5902" width="8.140625" style="73" customWidth="1"/>
    <col min="5903" max="5903" width="7.140625" style="73" customWidth="1"/>
    <col min="5904" max="5904" width="5.5703125" style="73" customWidth="1"/>
    <col min="5905" max="5905" width="11.5703125" style="73" bestFit="1" customWidth="1"/>
    <col min="5906" max="6144" width="9.140625" style="73"/>
    <col min="6145" max="6145" width="2.5703125" style="73" customWidth="1"/>
    <col min="6146" max="6146" width="1.85546875" style="73" customWidth="1"/>
    <col min="6147" max="6147" width="9" style="73" customWidth="1"/>
    <col min="6148" max="6148" width="6" style="73" customWidth="1"/>
    <col min="6149" max="6149" width="5.7109375" style="73" customWidth="1"/>
    <col min="6150" max="6150" width="7.42578125" style="73" customWidth="1"/>
    <col min="6151" max="6151" width="7.7109375" style="73" customWidth="1"/>
    <col min="6152" max="6153" width="6.42578125" style="73" customWidth="1"/>
    <col min="6154" max="6154" width="6.5703125" style="73" customWidth="1"/>
    <col min="6155" max="6155" width="7.140625" style="73" customWidth="1"/>
    <col min="6156" max="6156" width="7.5703125" style="73" customWidth="1"/>
    <col min="6157" max="6157" width="6.42578125" style="73" customWidth="1"/>
    <col min="6158" max="6158" width="8.140625" style="73" customWidth="1"/>
    <col min="6159" max="6159" width="7.140625" style="73" customWidth="1"/>
    <col min="6160" max="6160" width="5.5703125" style="73" customWidth="1"/>
    <col min="6161" max="6161" width="11.5703125" style="73" bestFit="1" customWidth="1"/>
    <col min="6162" max="6400" width="9.140625" style="73"/>
    <col min="6401" max="6401" width="2.5703125" style="73" customWidth="1"/>
    <col min="6402" max="6402" width="1.85546875" style="73" customWidth="1"/>
    <col min="6403" max="6403" width="9" style="73" customWidth="1"/>
    <col min="6404" max="6404" width="6" style="73" customWidth="1"/>
    <col min="6405" max="6405" width="5.7109375" style="73" customWidth="1"/>
    <col min="6406" max="6406" width="7.42578125" style="73" customWidth="1"/>
    <col min="6407" max="6407" width="7.7109375" style="73" customWidth="1"/>
    <col min="6408" max="6409" width="6.42578125" style="73" customWidth="1"/>
    <col min="6410" max="6410" width="6.5703125" style="73" customWidth="1"/>
    <col min="6411" max="6411" width="7.140625" style="73" customWidth="1"/>
    <col min="6412" max="6412" width="7.5703125" style="73" customWidth="1"/>
    <col min="6413" max="6413" width="6.42578125" style="73" customWidth="1"/>
    <col min="6414" max="6414" width="8.140625" style="73" customWidth="1"/>
    <col min="6415" max="6415" width="7.140625" style="73" customWidth="1"/>
    <col min="6416" max="6416" width="5.5703125" style="73" customWidth="1"/>
    <col min="6417" max="6417" width="11.5703125" style="73" bestFit="1" customWidth="1"/>
    <col min="6418" max="6656" width="9.140625" style="73"/>
    <col min="6657" max="6657" width="2.5703125" style="73" customWidth="1"/>
    <col min="6658" max="6658" width="1.85546875" style="73" customWidth="1"/>
    <col min="6659" max="6659" width="9" style="73" customWidth="1"/>
    <col min="6660" max="6660" width="6" style="73" customWidth="1"/>
    <col min="6661" max="6661" width="5.7109375" style="73" customWidth="1"/>
    <col min="6662" max="6662" width="7.42578125" style="73" customWidth="1"/>
    <col min="6663" max="6663" width="7.7109375" style="73" customWidth="1"/>
    <col min="6664" max="6665" width="6.42578125" style="73" customWidth="1"/>
    <col min="6666" max="6666" width="6.5703125" style="73" customWidth="1"/>
    <col min="6667" max="6667" width="7.140625" style="73" customWidth="1"/>
    <col min="6668" max="6668" width="7.5703125" style="73" customWidth="1"/>
    <col min="6669" max="6669" width="6.42578125" style="73" customWidth="1"/>
    <col min="6670" max="6670" width="8.140625" style="73" customWidth="1"/>
    <col min="6671" max="6671" width="7.140625" style="73" customWidth="1"/>
    <col min="6672" max="6672" width="5.5703125" style="73" customWidth="1"/>
    <col min="6673" max="6673" width="11.5703125" style="73" bestFit="1" customWidth="1"/>
    <col min="6674" max="6912" width="9.140625" style="73"/>
    <col min="6913" max="6913" width="2.5703125" style="73" customWidth="1"/>
    <col min="6914" max="6914" width="1.85546875" style="73" customWidth="1"/>
    <col min="6915" max="6915" width="9" style="73" customWidth="1"/>
    <col min="6916" max="6916" width="6" style="73" customWidth="1"/>
    <col min="6917" max="6917" width="5.7109375" style="73" customWidth="1"/>
    <col min="6918" max="6918" width="7.42578125" style="73" customWidth="1"/>
    <col min="6919" max="6919" width="7.7109375" style="73" customWidth="1"/>
    <col min="6920" max="6921" width="6.42578125" style="73" customWidth="1"/>
    <col min="6922" max="6922" width="6.5703125" style="73" customWidth="1"/>
    <col min="6923" max="6923" width="7.140625" style="73" customWidth="1"/>
    <col min="6924" max="6924" width="7.5703125" style="73" customWidth="1"/>
    <col min="6925" max="6925" width="6.42578125" style="73" customWidth="1"/>
    <col min="6926" max="6926" width="8.140625" style="73" customWidth="1"/>
    <col min="6927" max="6927" width="7.140625" style="73" customWidth="1"/>
    <col min="6928" max="6928" width="5.5703125" style="73" customWidth="1"/>
    <col min="6929" max="6929" width="11.5703125" style="73" bestFit="1" customWidth="1"/>
    <col min="6930" max="7168" width="9.140625" style="73"/>
    <col min="7169" max="7169" width="2.5703125" style="73" customWidth="1"/>
    <col min="7170" max="7170" width="1.85546875" style="73" customWidth="1"/>
    <col min="7171" max="7171" width="9" style="73" customWidth="1"/>
    <col min="7172" max="7172" width="6" style="73" customWidth="1"/>
    <col min="7173" max="7173" width="5.7109375" style="73" customWidth="1"/>
    <col min="7174" max="7174" width="7.42578125" style="73" customWidth="1"/>
    <col min="7175" max="7175" width="7.7109375" style="73" customWidth="1"/>
    <col min="7176" max="7177" width="6.42578125" style="73" customWidth="1"/>
    <col min="7178" max="7178" width="6.5703125" style="73" customWidth="1"/>
    <col min="7179" max="7179" width="7.140625" style="73" customWidth="1"/>
    <col min="7180" max="7180" width="7.5703125" style="73" customWidth="1"/>
    <col min="7181" max="7181" width="6.42578125" style="73" customWidth="1"/>
    <col min="7182" max="7182" width="8.140625" style="73" customWidth="1"/>
    <col min="7183" max="7183" width="7.140625" style="73" customWidth="1"/>
    <col min="7184" max="7184" width="5.5703125" style="73" customWidth="1"/>
    <col min="7185" max="7185" width="11.5703125" style="73" bestFit="1" customWidth="1"/>
    <col min="7186" max="7424" width="9.140625" style="73"/>
    <col min="7425" max="7425" width="2.5703125" style="73" customWidth="1"/>
    <col min="7426" max="7426" width="1.85546875" style="73" customWidth="1"/>
    <col min="7427" max="7427" width="9" style="73" customWidth="1"/>
    <col min="7428" max="7428" width="6" style="73" customWidth="1"/>
    <col min="7429" max="7429" width="5.7109375" style="73" customWidth="1"/>
    <col min="7430" max="7430" width="7.42578125" style="73" customWidth="1"/>
    <col min="7431" max="7431" width="7.7109375" style="73" customWidth="1"/>
    <col min="7432" max="7433" width="6.42578125" style="73" customWidth="1"/>
    <col min="7434" max="7434" width="6.5703125" style="73" customWidth="1"/>
    <col min="7435" max="7435" width="7.140625" style="73" customWidth="1"/>
    <col min="7436" max="7436" width="7.5703125" style="73" customWidth="1"/>
    <col min="7437" max="7437" width="6.42578125" style="73" customWidth="1"/>
    <col min="7438" max="7438" width="8.140625" style="73" customWidth="1"/>
    <col min="7439" max="7439" width="7.140625" style="73" customWidth="1"/>
    <col min="7440" max="7440" width="5.5703125" style="73" customWidth="1"/>
    <col min="7441" max="7441" width="11.5703125" style="73" bestFit="1" customWidth="1"/>
    <col min="7442" max="7680" width="9.140625" style="73"/>
    <col min="7681" max="7681" width="2.5703125" style="73" customWidth="1"/>
    <col min="7682" max="7682" width="1.85546875" style="73" customWidth="1"/>
    <col min="7683" max="7683" width="9" style="73" customWidth="1"/>
    <col min="7684" max="7684" width="6" style="73" customWidth="1"/>
    <col min="7685" max="7685" width="5.7109375" style="73" customWidth="1"/>
    <col min="7686" max="7686" width="7.42578125" style="73" customWidth="1"/>
    <col min="7687" max="7687" width="7.7109375" style="73" customWidth="1"/>
    <col min="7688" max="7689" width="6.42578125" style="73" customWidth="1"/>
    <col min="7690" max="7690" width="6.5703125" style="73" customWidth="1"/>
    <col min="7691" max="7691" width="7.140625" style="73" customWidth="1"/>
    <col min="7692" max="7692" width="7.5703125" style="73" customWidth="1"/>
    <col min="7693" max="7693" width="6.42578125" style="73" customWidth="1"/>
    <col min="7694" max="7694" width="8.140625" style="73" customWidth="1"/>
    <col min="7695" max="7695" width="7.140625" style="73" customWidth="1"/>
    <col min="7696" max="7696" width="5.5703125" style="73" customWidth="1"/>
    <col min="7697" max="7697" width="11.5703125" style="73" bestFit="1" customWidth="1"/>
    <col min="7698" max="7936" width="9.140625" style="73"/>
    <col min="7937" max="7937" width="2.5703125" style="73" customWidth="1"/>
    <col min="7938" max="7938" width="1.85546875" style="73" customWidth="1"/>
    <col min="7939" max="7939" width="9" style="73" customWidth="1"/>
    <col min="7940" max="7940" width="6" style="73" customWidth="1"/>
    <col min="7941" max="7941" width="5.7109375" style="73" customWidth="1"/>
    <col min="7942" max="7942" width="7.42578125" style="73" customWidth="1"/>
    <col min="7943" max="7943" width="7.7109375" style="73" customWidth="1"/>
    <col min="7944" max="7945" width="6.42578125" style="73" customWidth="1"/>
    <col min="7946" max="7946" width="6.5703125" style="73" customWidth="1"/>
    <col min="7947" max="7947" width="7.140625" style="73" customWidth="1"/>
    <col min="7948" max="7948" width="7.5703125" style="73" customWidth="1"/>
    <col min="7949" max="7949" width="6.42578125" style="73" customWidth="1"/>
    <col min="7950" max="7950" width="8.140625" style="73" customWidth="1"/>
    <col min="7951" max="7951" width="7.140625" style="73" customWidth="1"/>
    <col min="7952" max="7952" width="5.5703125" style="73" customWidth="1"/>
    <col min="7953" max="7953" width="11.5703125" style="73" bestFit="1" customWidth="1"/>
    <col min="7954" max="8192" width="9.140625" style="73"/>
    <col min="8193" max="8193" width="2.5703125" style="73" customWidth="1"/>
    <col min="8194" max="8194" width="1.85546875" style="73" customWidth="1"/>
    <col min="8195" max="8195" width="9" style="73" customWidth="1"/>
    <col min="8196" max="8196" width="6" style="73" customWidth="1"/>
    <col min="8197" max="8197" width="5.7109375" style="73" customWidth="1"/>
    <col min="8198" max="8198" width="7.42578125" style="73" customWidth="1"/>
    <col min="8199" max="8199" width="7.7109375" style="73" customWidth="1"/>
    <col min="8200" max="8201" width="6.42578125" style="73" customWidth="1"/>
    <col min="8202" max="8202" width="6.5703125" style="73" customWidth="1"/>
    <col min="8203" max="8203" width="7.140625" style="73" customWidth="1"/>
    <col min="8204" max="8204" width="7.5703125" style="73" customWidth="1"/>
    <col min="8205" max="8205" width="6.42578125" style="73" customWidth="1"/>
    <col min="8206" max="8206" width="8.140625" style="73" customWidth="1"/>
    <col min="8207" max="8207" width="7.140625" style="73" customWidth="1"/>
    <col min="8208" max="8208" width="5.5703125" style="73" customWidth="1"/>
    <col min="8209" max="8209" width="11.5703125" style="73" bestFit="1" customWidth="1"/>
    <col min="8210" max="8448" width="9.140625" style="73"/>
    <col min="8449" max="8449" width="2.5703125" style="73" customWidth="1"/>
    <col min="8450" max="8450" width="1.85546875" style="73" customWidth="1"/>
    <col min="8451" max="8451" width="9" style="73" customWidth="1"/>
    <col min="8452" max="8452" width="6" style="73" customWidth="1"/>
    <col min="8453" max="8453" width="5.7109375" style="73" customWidth="1"/>
    <col min="8454" max="8454" width="7.42578125" style="73" customWidth="1"/>
    <col min="8455" max="8455" width="7.7109375" style="73" customWidth="1"/>
    <col min="8456" max="8457" width="6.42578125" style="73" customWidth="1"/>
    <col min="8458" max="8458" width="6.5703125" style="73" customWidth="1"/>
    <col min="8459" max="8459" width="7.140625" style="73" customWidth="1"/>
    <col min="8460" max="8460" width="7.5703125" style="73" customWidth="1"/>
    <col min="8461" max="8461" width="6.42578125" style="73" customWidth="1"/>
    <col min="8462" max="8462" width="8.140625" style="73" customWidth="1"/>
    <col min="8463" max="8463" width="7.140625" style="73" customWidth="1"/>
    <col min="8464" max="8464" width="5.5703125" style="73" customWidth="1"/>
    <col min="8465" max="8465" width="11.5703125" style="73" bestFit="1" customWidth="1"/>
    <col min="8466" max="8704" width="9.140625" style="73"/>
    <col min="8705" max="8705" width="2.5703125" style="73" customWidth="1"/>
    <col min="8706" max="8706" width="1.85546875" style="73" customWidth="1"/>
    <col min="8707" max="8707" width="9" style="73" customWidth="1"/>
    <col min="8708" max="8708" width="6" style="73" customWidth="1"/>
    <col min="8709" max="8709" width="5.7109375" style="73" customWidth="1"/>
    <col min="8710" max="8710" width="7.42578125" style="73" customWidth="1"/>
    <col min="8711" max="8711" width="7.7109375" style="73" customWidth="1"/>
    <col min="8712" max="8713" width="6.42578125" style="73" customWidth="1"/>
    <col min="8714" max="8714" width="6.5703125" style="73" customWidth="1"/>
    <col min="8715" max="8715" width="7.140625" style="73" customWidth="1"/>
    <col min="8716" max="8716" width="7.5703125" style="73" customWidth="1"/>
    <col min="8717" max="8717" width="6.42578125" style="73" customWidth="1"/>
    <col min="8718" max="8718" width="8.140625" style="73" customWidth="1"/>
    <col min="8719" max="8719" width="7.140625" style="73" customWidth="1"/>
    <col min="8720" max="8720" width="5.5703125" style="73" customWidth="1"/>
    <col min="8721" max="8721" width="11.5703125" style="73" bestFit="1" customWidth="1"/>
    <col min="8722" max="8960" width="9.140625" style="73"/>
    <col min="8961" max="8961" width="2.5703125" style="73" customWidth="1"/>
    <col min="8962" max="8962" width="1.85546875" style="73" customWidth="1"/>
    <col min="8963" max="8963" width="9" style="73" customWidth="1"/>
    <col min="8964" max="8964" width="6" style="73" customWidth="1"/>
    <col min="8965" max="8965" width="5.7109375" style="73" customWidth="1"/>
    <col min="8966" max="8966" width="7.42578125" style="73" customWidth="1"/>
    <col min="8967" max="8967" width="7.7109375" style="73" customWidth="1"/>
    <col min="8968" max="8969" width="6.42578125" style="73" customWidth="1"/>
    <col min="8970" max="8970" width="6.5703125" style="73" customWidth="1"/>
    <col min="8971" max="8971" width="7.140625" style="73" customWidth="1"/>
    <col min="8972" max="8972" width="7.5703125" style="73" customWidth="1"/>
    <col min="8973" max="8973" width="6.42578125" style="73" customWidth="1"/>
    <col min="8974" max="8974" width="8.140625" style="73" customWidth="1"/>
    <col min="8975" max="8975" width="7.140625" style="73" customWidth="1"/>
    <col min="8976" max="8976" width="5.5703125" style="73" customWidth="1"/>
    <col min="8977" max="8977" width="11.5703125" style="73" bestFit="1" customWidth="1"/>
    <col min="8978" max="9216" width="9.140625" style="73"/>
    <col min="9217" max="9217" width="2.5703125" style="73" customWidth="1"/>
    <col min="9218" max="9218" width="1.85546875" style="73" customWidth="1"/>
    <col min="9219" max="9219" width="9" style="73" customWidth="1"/>
    <col min="9220" max="9220" width="6" style="73" customWidth="1"/>
    <col min="9221" max="9221" width="5.7109375" style="73" customWidth="1"/>
    <col min="9222" max="9222" width="7.42578125" style="73" customWidth="1"/>
    <col min="9223" max="9223" width="7.7109375" style="73" customWidth="1"/>
    <col min="9224" max="9225" width="6.42578125" style="73" customWidth="1"/>
    <col min="9226" max="9226" width="6.5703125" style="73" customWidth="1"/>
    <col min="9227" max="9227" width="7.140625" style="73" customWidth="1"/>
    <col min="9228" max="9228" width="7.5703125" style="73" customWidth="1"/>
    <col min="9229" max="9229" width="6.42578125" style="73" customWidth="1"/>
    <col min="9230" max="9230" width="8.140625" style="73" customWidth="1"/>
    <col min="9231" max="9231" width="7.140625" style="73" customWidth="1"/>
    <col min="9232" max="9232" width="5.5703125" style="73" customWidth="1"/>
    <col min="9233" max="9233" width="11.5703125" style="73" bestFit="1" customWidth="1"/>
    <col min="9234" max="9472" width="9.140625" style="73"/>
    <col min="9473" max="9473" width="2.5703125" style="73" customWidth="1"/>
    <col min="9474" max="9474" width="1.85546875" style="73" customWidth="1"/>
    <col min="9475" max="9475" width="9" style="73" customWidth="1"/>
    <col min="9476" max="9476" width="6" style="73" customWidth="1"/>
    <col min="9477" max="9477" width="5.7109375" style="73" customWidth="1"/>
    <col min="9478" max="9478" width="7.42578125" style="73" customWidth="1"/>
    <col min="9479" max="9479" width="7.7109375" style="73" customWidth="1"/>
    <col min="9480" max="9481" width="6.42578125" style="73" customWidth="1"/>
    <col min="9482" max="9482" width="6.5703125" style="73" customWidth="1"/>
    <col min="9483" max="9483" width="7.140625" style="73" customWidth="1"/>
    <col min="9484" max="9484" width="7.5703125" style="73" customWidth="1"/>
    <col min="9485" max="9485" width="6.42578125" style="73" customWidth="1"/>
    <col min="9486" max="9486" width="8.140625" style="73" customWidth="1"/>
    <col min="9487" max="9487" width="7.140625" style="73" customWidth="1"/>
    <col min="9488" max="9488" width="5.5703125" style="73" customWidth="1"/>
    <col min="9489" max="9489" width="11.5703125" style="73" bestFit="1" customWidth="1"/>
    <col min="9490" max="9728" width="9.140625" style="73"/>
    <col min="9729" max="9729" width="2.5703125" style="73" customWidth="1"/>
    <col min="9730" max="9730" width="1.85546875" style="73" customWidth="1"/>
    <col min="9731" max="9731" width="9" style="73" customWidth="1"/>
    <col min="9732" max="9732" width="6" style="73" customWidth="1"/>
    <col min="9733" max="9733" width="5.7109375" style="73" customWidth="1"/>
    <col min="9734" max="9734" width="7.42578125" style="73" customWidth="1"/>
    <col min="9735" max="9735" width="7.7109375" style="73" customWidth="1"/>
    <col min="9736" max="9737" width="6.42578125" style="73" customWidth="1"/>
    <col min="9738" max="9738" width="6.5703125" style="73" customWidth="1"/>
    <col min="9739" max="9739" width="7.140625" style="73" customWidth="1"/>
    <col min="9740" max="9740" width="7.5703125" style="73" customWidth="1"/>
    <col min="9741" max="9741" width="6.42578125" style="73" customWidth="1"/>
    <col min="9742" max="9742" width="8.140625" style="73" customWidth="1"/>
    <col min="9743" max="9743" width="7.140625" style="73" customWidth="1"/>
    <col min="9744" max="9744" width="5.5703125" style="73" customWidth="1"/>
    <col min="9745" max="9745" width="11.5703125" style="73" bestFit="1" customWidth="1"/>
    <col min="9746" max="9984" width="9.140625" style="73"/>
    <col min="9985" max="9985" width="2.5703125" style="73" customWidth="1"/>
    <col min="9986" max="9986" width="1.85546875" style="73" customWidth="1"/>
    <col min="9987" max="9987" width="9" style="73" customWidth="1"/>
    <col min="9988" max="9988" width="6" style="73" customWidth="1"/>
    <col min="9989" max="9989" width="5.7109375" style="73" customWidth="1"/>
    <col min="9990" max="9990" width="7.42578125" style="73" customWidth="1"/>
    <col min="9991" max="9991" width="7.7109375" style="73" customWidth="1"/>
    <col min="9992" max="9993" width="6.42578125" style="73" customWidth="1"/>
    <col min="9994" max="9994" width="6.5703125" style="73" customWidth="1"/>
    <col min="9995" max="9995" width="7.140625" style="73" customWidth="1"/>
    <col min="9996" max="9996" width="7.5703125" style="73" customWidth="1"/>
    <col min="9997" max="9997" width="6.42578125" style="73" customWidth="1"/>
    <col min="9998" max="9998" width="8.140625" style="73" customWidth="1"/>
    <col min="9999" max="9999" width="7.140625" style="73" customWidth="1"/>
    <col min="10000" max="10000" width="5.5703125" style="73" customWidth="1"/>
    <col min="10001" max="10001" width="11.5703125" style="73" bestFit="1" customWidth="1"/>
    <col min="10002" max="10240" width="9.140625" style="73"/>
    <col min="10241" max="10241" width="2.5703125" style="73" customWidth="1"/>
    <col min="10242" max="10242" width="1.85546875" style="73" customWidth="1"/>
    <col min="10243" max="10243" width="9" style="73" customWidth="1"/>
    <col min="10244" max="10244" width="6" style="73" customWidth="1"/>
    <col min="10245" max="10245" width="5.7109375" style="73" customWidth="1"/>
    <col min="10246" max="10246" width="7.42578125" style="73" customWidth="1"/>
    <col min="10247" max="10247" width="7.7109375" style="73" customWidth="1"/>
    <col min="10248" max="10249" width="6.42578125" style="73" customWidth="1"/>
    <col min="10250" max="10250" width="6.5703125" style="73" customWidth="1"/>
    <col min="10251" max="10251" width="7.140625" style="73" customWidth="1"/>
    <col min="10252" max="10252" width="7.5703125" style="73" customWidth="1"/>
    <col min="10253" max="10253" width="6.42578125" style="73" customWidth="1"/>
    <col min="10254" max="10254" width="8.140625" style="73" customWidth="1"/>
    <col min="10255" max="10255" width="7.140625" style="73" customWidth="1"/>
    <col min="10256" max="10256" width="5.5703125" style="73" customWidth="1"/>
    <col min="10257" max="10257" width="11.5703125" style="73" bestFit="1" customWidth="1"/>
    <col min="10258" max="10496" width="9.140625" style="73"/>
    <col min="10497" max="10497" width="2.5703125" style="73" customWidth="1"/>
    <col min="10498" max="10498" width="1.85546875" style="73" customWidth="1"/>
    <col min="10499" max="10499" width="9" style="73" customWidth="1"/>
    <col min="10500" max="10500" width="6" style="73" customWidth="1"/>
    <col min="10501" max="10501" width="5.7109375" style="73" customWidth="1"/>
    <col min="10502" max="10502" width="7.42578125" style="73" customWidth="1"/>
    <col min="10503" max="10503" width="7.7109375" style="73" customWidth="1"/>
    <col min="10504" max="10505" width="6.42578125" style="73" customWidth="1"/>
    <col min="10506" max="10506" width="6.5703125" style="73" customWidth="1"/>
    <col min="10507" max="10507" width="7.140625" style="73" customWidth="1"/>
    <col min="10508" max="10508" width="7.5703125" style="73" customWidth="1"/>
    <col min="10509" max="10509" width="6.42578125" style="73" customWidth="1"/>
    <col min="10510" max="10510" width="8.140625" style="73" customWidth="1"/>
    <col min="10511" max="10511" width="7.140625" style="73" customWidth="1"/>
    <col min="10512" max="10512" width="5.5703125" style="73" customWidth="1"/>
    <col min="10513" max="10513" width="11.5703125" style="73" bestFit="1" customWidth="1"/>
    <col min="10514" max="10752" width="9.140625" style="73"/>
    <col min="10753" max="10753" width="2.5703125" style="73" customWidth="1"/>
    <col min="10754" max="10754" width="1.85546875" style="73" customWidth="1"/>
    <col min="10755" max="10755" width="9" style="73" customWidth="1"/>
    <col min="10756" max="10756" width="6" style="73" customWidth="1"/>
    <col min="10757" max="10757" width="5.7109375" style="73" customWidth="1"/>
    <col min="10758" max="10758" width="7.42578125" style="73" customWidth="1"/>
    <col min="10759" max="10759" width="7.7109375" style="73" customWidth="1"/>
    <col min="10760" max="10761" width="6.42578125" style="73" customWidth="1"/>
    <col min="10762" max="10762" width="6.5703125" style="73" customWidth="1"/>
    <col min="10763" max="10763" width="7.140625" style="73" customWidth="1"/>
    <col min="10764" max="10764" width="7.5703125" style="73" customWidth="1"/>
    <col min="10765" max="10765" width="6.42578125" style="73" customWidth="1"/>
    <col min="10766" max="10766" width="8.140625" style="73" customWidth="1"/>
    <col min="10767" max="10767" width="7.140625" style="73" customWidth="1"/>
    <col min="10768" max="10768" width="5.5703125" style="73" customWidth="1"/>
    <col min="10769" max="10769" width="11.5703125" style="73" bestFit="1" customWidth="1"/>
    <col min="10770" max="11008" width="9.140625" style="73"/>
    <col min="11009" max="11009" width="2.5703125" style="73" customWidth="1"/>
    <col min="11010" max="11010" width="1.85546875" style="73" customWidth="1"/>
    <col min="11011" max="11011" width="9" style="73" customWidth="1"/>
    <col min="11012" max="11012" width="6" style="73" customWidth="1"/>
    <col min="11013" max="11013" width="5.7109375" style="73" customWidth="1"/>
    <col min="11014" max="11014" width="7.42578125" style="73" customWidth="1"/>
    <col min="11015" max="11015" width="7.7109375" style="73" customWidth="1"/>
    <col min="11016" max="11017" width="6.42578125" style="73" customWidth="1"/>
    <col min="11018" max="11018" width="6.5703125" style="73" customWidth="1"/>
    <col min="11019" max="11019" width="7.140625" style="73" customWidth="1"/>
    <col min="11020" max="11020" width="7.5703125" style="73" customWidth="1"/>
    <col min="11021" max="11021" width="6.42578125" style="73" customWidth="1"/>
    <col min="11022" max="11022" width="8.140625" style="73" customWidth="1"/>
    <col min="11023" max="11023" width="7.140625" style="73" customWidth="1"/>
    <col min="11024" max="11024" width="5.5703125" style="73" customWidth="1"/>
    <col min="11025" max="11025" width="11.5703125" style="73" bestFit="1" customWidth="1"/>
    <col min="11026" max="11264" width="9.140625" style="73"/>
    <col min="11265" max="11265" width="2.5703125" style="73" customWidth="1"/>
    <col min="11266" max="11266" width="1.85546875" style="73" customWidth="1"/>
    <col min="11267" max="11267" width="9" style="73" customWidth="1"/>
    <col min="11268" max="11268" width="6" style="73" customWidth="1"/>
    <col min="11269" max="11269" width="5.7109375" style="73" customWidth="1"/>
    <col min="11270" max="11270" width="7.42578125" style="73" customWidth="1"/>
    <col min="11271" max="11271" width="7.7109375" style="73" customWidth="1"/>
    <col min="11272" max="11273" width="6.42578125" style="73" customWidth="1"/>
    <col min="11274" max="11274" width="6.5703125" style="73" customWidth="1"/>
    <col min="11275" max="11275" width="7.140625" style="73" customWidth="1"/>
    <col min="11276" max="11276" width="7.5703125" style="73" customWidth="1"/>
    <col min="11277" max="11277" width="6.42578125" style="73" customWidth="1"/>
    <col min="11278" max="11278" width="8.140625" style="73" customWidth="1"/>
    <col min="11279" max="11279" width="7.140625" style="73" customWidth="1"/>
    <col min="11280" max="11280" width="5.5703125" style="73" customWidth="1"/>
    <col min="11281" max="11281" width="11.5703125" style="73" bestFit="1" customWidth="1"/>
    <col min="11282" max="11520" width="9.140625" style="73"/>
    <col min="11521" max="11521" width="2.5703125" style="73" customWidth="1"/>
    <col min="11522" max="11522" width="1.85546875" style="73" customWidth="1"/>
    <col min="11523" max="11523" width="9" style="73" customWidth="1"/>
    <col min="11524" max="11524" width="6" style="73" customWidth="1"/>
    <col min="11525" max="11525" width="5.7109375" style="73" customWidth="1"/>
    <col min="11526" max="11526" width="7.42578125" style="73" customWidth="1"/>
    <col min="11527" max="11527" width="7.7109375" style="73" customWidth="1"/>
    <col min="11528" max="11529" width="6.42578125" style="73" customWidth="1"/>
    <col min="11530" max="11530" width="6.5703125" style="73" customWidth="1"/>
    <col min="11531" max="11531" width="7.140625" style="73" customWidth="1"/>
    <col min="11532" max="11532" width="7.5703125" style="73" customWidth="1"/>
    <col min="11533" max="11533" width="6.42578125" style="73" customWidth="1"/>
    <col min="11534" max="11534" width="8.140625" style="73" customWidth="1"/>
    <col min="11535" max="11535" width="7.140625" style="73" customWidth="1"/>
    <col min="11536" max="11536" width="5.5703125" style="73" customWidth="1"/>
    <col min="11537" max="11537" width="11.5703125" style="73" bestFit="1" customWidth="1"/>
    <col min="11538" max="11776" width="9.140625" style="73"/>
    <col min="11777" max="11777" width="2.5703125" style="73" customWidth="1"/>
    <col min="11778" max="11778" width="1.85546875" style="73" customWidth="1"/>
    <col min="11779" max="11779" width="9" style="73" customWidth="1"/>
    <col min="11780" max="11780" width="6" style="73" customWidth="1"/>
    <col min="11781" max="11781" width="5.7109375" style="73" customWidth="1"/>
    <col min="11782" max="11782" width="7.42578125" style="73" customWidth="1"/>
    <col min="11783" max="11783" width="7.7109375" style="73" customWidth="1"/>
    <col min="11784" max="11785" width="6.42578125" style="73" customWidth="1"/>
    <col min="11786" max="11786" width="6.5703125" style="73" customWidth="1"/>
    <col min="11787" max="11787" width="7.140625" style="73" customWidth="1"/>
    <col min="11788" max="11788" width="7.5703125" style="73" customWidth="1"/>
    <col min="11789" max="11789" width="6.42578125" style="73" customWidth="1"/>
    <col min="11790" max="11790" width="8.140625" style="73" customWidth="1"/>
    <col min="11791" max="11791" width="7.140625" style="73" customWidth="1"/>
    <col min="11792" max="11792" width="5.5703125" style="73" customWidth="1"/>
    <col min="11793" max="11793" width="11.5703125" style="73" bestFit="1" customWidth="1"/>
    <col min="11794" max="12032" width="9.140625" style="73"/>
    <col min="12033" max="12033" width="2.5703125" style="73" customWidth="1"/>
    <col min="12034" max="12034" width="1.85546875" style="73" customWidth="1"/>
    <col min="12035" max="12035" width="9" style="73" customWidth="1"/>
    <col min="12036" max="12036" width="6" style="73" customWidth="1"/>
    <col min="12037" max="12037" width="5.7109375" style="73" customWidth="1"/>
    <col min="12038" max="12038" width="7.42578125" style="73" customWidth="1"/>
    <col min="12039" max="12039" width="7.7109375" style="73" customWidth="1"/>
    <col min="12040" max="12041" width="6.42578125" style="73" customWidth="1"/>
    <col min="12042" max="12042" width="6.5703125" style="73" customWidth="1"/>
    <col min="12043" max="12043" width="7.140625" style="73" customWidth="1"/>
    <col min="12044" max="12044" width="7.5703125" style="73" customWidth="1"/>
    <col min="12045" max="12045" width="6.42578125" style="73" customWidth="1"/>
    <col min="12046" max="12046" width="8.140625" style="73" customWidth="1"/>
    <col min="12047" max="12047" width="7.140625" style="73" customWidth="1"/>
    <col min="12048" max="12048" width="5.5703125" style="73" customWidth="1"/>
    <col min="12049" max="12049" width="11.5703125" style="73" bestFit="1" customWidth="1"/>
    <col min="12050" max="12288" width="9.140625" style="73"/>
    <col min="12289" max="12289" width="2.5703125" style="73" customWidth="1"/>
    <col min="12290" max="12290" width="1.85546875" style="73" customWidth="1"/>
    <col min="12291" max="12291" width="9" style="73" customWidth="1"/>
    <col min="12292" max="12292" width="6" style="73" customWidth="1"/>
    <col min="12293" max="12293" width="5.7109375" style="73" customWidth="1"/>
    <col min="12294" max="12294" width="7.42578125" style="73" customWidth="1"/>
    <col min="12295" max="12295" width="7.7109375" style="73" customWidth="1"/>
    <col min="12296" max="12297" width="6.42578125" style="73" customWidth="1"/>
    <col min="12298" max="12298" width="6.5703125" style="73" customWidth="1"/>
    <col min="12299" max="12299" width="7.140625" style="73" customWidth="1"/>
    <col min="12300" max="12300" width="7.5703125" style="73" customWidth="1"/>
    <col min="12301" max="12301" width="6.42578125" style="73" customWidth="1"/>
    <col min="12302" max="12302" width="8.140625" style="73" customWidth="1"/>
    <col min="12303" max="12303" width="7.140625" style="73" customWidth="1"/>
    <col min="12304" max="12304" width="5.5703125" style="73" customWidth="1"/>
    <col min="12305" max="12305" width="11.5703125" style="73" bestFit="1" customWidth="1"/>
    <col min="12306" max="12544" width="9.140625" style="73"/>
    <col min="12545" max="12545" width="2.5703125" style="73" customWidth="1"/>
    <col min="12546" max="12546" width="1.85546875" style="73" customWidth="1"/>
    <col min="12547" max="12547" width="9" style="73" customWidth="1"/>
    <col min="12548" max="12548" width="6" style="73" customWidth="1"/>
    <col min="12549" max="12549" width="5.7109375" style="73" customWidth="1"/>
    <col min="12550" max="12550" width="7.42578125" style="73" customWidth="1"/>
    <col min="12551" max="12551" width="7.7109375" style="73" customWidth="1"/>
    <col min="12552" max="12553" width="6.42578125" style="73" customWidth="1"/>
    <col min="12554" max="12554" width="6.5703125" style="73" customWidth="1"/>
    <col min="12555" max="12555" width="7.140625" style="73" customWidth="1"/>
    <col min="12556" max="12556" width="7.5703125" style="73" customWidth="1"/>
    <col min="12557" max="12557" width="6.42578125" style="73" customWidth="1"/>
    <col min="12558" max="12558" width="8.140625" style="73" customWidth="1"/>
    <col min="12559" max="12559" width="7.140625" style="73" customWidth="1"/>
    <col min="12560" max="12560" width="5.5703125" style="73" customWidth="1"/>
    <col min="12561" max="12561" width="11.5703125" style="73" bestFit="1" customWidth="1"/>
    <col min="12562" max="12800" width="9.140625" style="73"/>
    <col min="12801" max="12801" width="2.5703125" style="73" customWidth="1"/>
    <col min="12802" max="12802" width="1.85546875" style="73" customWidth="1"/>
    <col min="12803" max="12803" width="9" style="73" customWidth="1"/>
    <col min="12804" max="12804" width="6" style="73" customWidth="1"/>
    <col min="12805" max="12805" width="5.7109375" style="73" customWidth="1"/>
    <col min="12806" max="12806" width="7.42578125" style="73" customWidth="1"/>
    <col min="12807" max="12807" width="7.7109375" style="73" customWidth="1"/>
    <col min="12808" max="12809" width="6.42578125" style="73" customWidth="1"/>
    <col min="12810" max="12810" width="6.5703125" style="73" customWidth="1"/>
    <col min="12811" max="12811" width="7.140625" style="73" customWidth="1"/>
    <col min="12812" max="12812" width="7.5703125" style="73" customWidth="1"/>
    <col min="12813" max="12813" width="6.42578125" style="73" customWidth="1"/>
    <col min="12814" max="12814" width="8.140625" style="73" customWidth="1"/>
    <col min="12815" max="12815" width="7.140625" style="73" customWidth="1"/>
    <col min="12816" max="12816" width="5.5703125" style="73" customWidth="1"/>
    <col min="12817" max="12817" width="11.5703125" style="73" bestFit="1" customWidth="1"/>
    <col min="12818" max="13056" width="9.140625" style="73"/>
    <col min="13057" max="13057" width="2.5703125" style="73" customWidth="1"/>
    <col min="13058" max="13058" width="1.85546875" style="73" customWidth="1"/>
    <col min="13059" max="13059" width="9" style="73" customWidth="1"/>
    <col min="13060" max="13060" width="6" style="73" customWidth="1"/>
    <col min="13061" max="13061" width="5.7109375" style="73" customWidth="1"/>
    <col min="13062" max="13062" width="7.42578125" style="73" customWidth="1"/>
    <col min="13063" max="13063" width="7.7109375" style="73" customWidth="1"/>
    <col min="13064" max="13065" width="6.42578125" style="73" customWidth="1"/>
    <col min="13066" max="13066" width="6.5703125" style="73" customWidth="1"/>
    <col min="13067" max="13067" width="7.140625" style="73" customWidth="1"/>
    <col min="13068" max="13068" width="7.5703125" style="73" customWidth="1"/>
    <col min="13069" max="13069" width="6.42578125" style="73" customWidth="1"/>
    <col min="13070" max="13070" width="8.140625" style="73" customWidth="1"/>
    <col min="13071" max="13071" width="7.140625" style="73" customWidth="1"/>
    <col min="13072" max="13072" width="5.5703125" style="73" customWidth="1"/>
    <col min="13073" max="13073" width="11.5703125" style="73" bestFit="1" customWidth="1"/>
    <col min="13074" max="13312" width="9.140625" style="73"/>
    <col min="13313" max="13313" width="2.5703125" style="73" customWidth="1"/>
    <col min="13314" max="13314" width="1.85546875" style="73" customWidth="1"/>
    <col min="13315" max="13315" width="9" style="73" customWidth="1"/>
    <col min="13316" max="13316" width="6" style="73" customWidth="1"/>
    <col min="13317" max="13317" width="5.7109375" style="73" customWidth="1"/>
    <col min="13318" max="13318" width="7.42578125" style="73" customWidth="1"/>
    <col min="13319" max="13319" width="7.7109375" style="73" customWidth="1"/>
    <col min="13320" max="13321" width="6.42578125" style="73" customWidth="1"/>
    <col min="13322" max="13322" width="6.5703125" style="73" customWidth="1"/>
    <col min="13323" max="13323" width="7.140625" style="73" customWidth="1"/>
    <col min="13324" max="13324" width="7.5703125" style="73" customWidth="1"/>
    <col min="13325" max="13325" width="6.42578125" style="73" customWidth="1"/>
    <col min="13326" max="13326" width="8.140625" style="73" customWidth="1"/>
    <col min="13327" max="13327" width="7.140625" style="73" customWidth="1"/>
    <col min="13328" max="13328" width="5.5703125" style="73" customWidth="1"/>
    <col min="13329" max="13329" width="11.5703125" style="73" bestFit="1" customWidth="1"/>
    <col min="13330" max="13568" width="9.140625" style="73"/>
    <col min="13569" max="13569" width="2.5703125" style="73" customWidth="1"/>
    <col min="13570" max="13570" width="1.85546875" style="73" customWidth="1"/>
    <col min="13571" max="13571" width="9" style="73" customWidth="1"/>
    <col min="13572" max="13572" width="6" style="73" customWidth="1"/>
    <col min="13573" max="13573" width="5.7109375" style="73" customWidth="1"/>
    <col min="13574" max="13574" width="7.42578125" style="73" customWidth="1"/>
    <col min="13575" max="13575" width="7.7109375" style="73" customWidth="1"/>
    <col min="13576" max="13577" width="6.42578125" style="73" customWidth="1"/>
    <col min="13578" max="13578" width="6.5703125" style="73" customWidth="1"/>
    <col min="13579" max="13579" width="7.140625" style="73" customWidth="1"/>
    <col min="13580" max="13580" width="7.5703125" style="73" customWidth="1"/>
    <col min="13581" max="13581" width="6.42578125" style="73" customWidth="1"/>
    <col min="13582" max="13582" width="8.140625" style="73" customWidth="1"/>
    <col min="13583" max="13583" width="7.140625" style="73" customWidth="1"/>
    <col min="13584" max="13584" width="5.5703125" style="73" customWidth="1"/>
    <col min="13585" max="13585" width="11.5703125" style="73" bestFit="1" customWidth="1"/>
    <col min="13586" max="13824" width="9.140625" style="73"/>
    <col min="13825" max="13825" width="2.5703125" style="73" customWidth="1"/>
    <col min="13826" max="13826" width="1.85546875" style="73" customWidth="1"/>
    <col min="13827" max="13827" width="9" style="73" customWidth="1"/>
    <col min="13828" max="13828" width="6" style="73" customWidth="1"/>
    <col min="13829" max="13829" width="5.7109375" style="73" customWidth="1"/>
    <col min="13830" max="13830" width="7.42578125" style="73" customWidth="1"/>
    <col min="13831" max="13831" width="7.7109375" style="73" customWidth="1"/>
    <col min="13832" max="13833" width="6.42578125" style="73" customWidth="1"/>
    <col min="13834" max="13834" width="6.5703125" style="73" customWidth="1"/>
    <col min="13835" max="13835" width="7.140625" style="73" customWidth="1"/>
    <col min="13836" max="13836" width="7.5703125" style="73" customWidth="1"/>
    <col min="13837" max="13837" width="6.42578125" style="73" customWidth="1"/>
    <col min="13838" max="13838" width="8.140625" style="73" customWidth="1"/>
    <col min="13839" max="13839" width="7.140625" style="73" customWidth="1"/>
    <col min="13840" max="13840" width="5.5703125" style="73" customWidth="1"/>
    <col min="13841" max="13841" width="11.5703125" style="73" bestFit="1" customWidth="1"/>
    <col min="13842" max="14080" width="9.140625" style="73"/>
    <col min="14081" max="14081" width="2.5703125" style="73" customWidth="1"/>
    <col min="14082" max="14082" width="1.85546875" style="73" customWidth="1"/>
    <col min="14083" max="14083" width="9" style="73" customWidth="1"/>
    <col min="14084" max="14084" width="6" style="73" customWidth="1"/>
    <col min="14085" max="14085" width="5.7109375" style="73" customWidth="1"/>
    <col min="14086" max="14086" width="7.42578125" style="73" customWidth="1"/>
    <col min="14087" max="14087" width="7.7109375" style="73" customWidth="1"/>
    <col min="14088" max="14089" width="6.42578125" style="73" customWidth="1"/>
    <col min="14090" max="14090" width="6.5703125" style="73" customWidth="1"/>
    <col min="14091" max="14091" width="7.140625" style="73" customWidth="1"/>
    <col min="14092" max="14092" width="7.5703125" style="73" customWidth="1"/>
    <col min="14093" max="14093" width="6.42578125" style="73" customWidth="1"/>
    <col min="14094" max="14094" width="8.140625" style="73" customWidth="1"/>
    <col min="14095" max="14095" width="7.140625" style="73" customWidth="1"/>
    <col min="14096" max="14096" width="5.5703125" style="73" customWidth="1"/>
    <col min="14097" max="14097" width="11.5703125" style="73" bestFit="1" customWidth="1"/>
    <col min="14098" max="14336" width="9.140625" style="73"/>
    <col min="14337" max="14337" width="2.5703125" style="73" customWidth="1"/>
    <col min="14338" max="14338" width="1.85546875" style="73" customWidth="1"/>
    <col min="14339" max="14339" width="9" style="73" customWidth="1"/>
    <col min="14340" max="14340" width="6" style="73" customWidth="1"/>
    <col min="14341" max="14341" width="5.7109375" style="73" customWidth="1"/>
    <col min="14342" max="14342" width="7.42578125" style="73" customWidth="1"/>
    <col min="14343" max="14343" width="7.7109375" style="73" customWidth="1"/>
    <col min="14344" max="14345" width="6.42578125" style="73" customWidth="1"/>
    <col min="14346" max="14346" width="6.5703125" style="73" customWidth="1"/>
    <col min="14347" max="14347" width="7.140625" style="73" customWidth="1"/>
    <col min="14348" max="14348" width="7.5703125" style="73" customWidth="1"/>
    <col min="14349" max="14349" width="6.42578125" style="73" customWidth="1"/>
    <col min="14350" max="14350" width="8.140625" style="73" customWidth="1"/>
    <col min="14351" max="14351" width="7.140625" style="73" customWidth="1"/>
    <col min="14352" max="14352" width="5.5703125" style="73" customWidth="1"/>
    <col min="14353" max="14353" width="11.5703125" style="73" bestFit="1" customWidth="1"/>
    <col min="14354" max="14592" width="9.140625" style="73"/>
    <col min="14593" max="14593" width="2.5703125" style="73" customWidth="1"/>
    <col min="14594" max="14594" width="1.85546875" style="73" customWidth="1"/>
    <col min="14595" max="14595" width="9" style="73" customWidth="1"/>
    <col min="14596" max="14596" width="6" style="73" customWidth="1"/>
    <col min="14597" max="14597" width="5.7109375" style="73" customWidth="1"/>
    <col min="14598" max="14598" width="7.42578125" style="73" customWidth="1"/>
    <col min="14599" max="14599" width="7.7109375" style="73" customWidth="1"/>
    <col min="14600" max="14601" width="6.42578125" style="73" customWidth="1"/>
    <col min="14602" max="14602" width="6.5703125" style="73" customWidth="1"/>
    <col min="14603" max="14603" width="7.140625" style="73" customWidth="1"/>
    <col min="14604" max="14604" width="7.5703125" style="73" customWidth="1"/>
    <col min="14605" max="14605" width="6.42578125" style="73" customWidth="1"/>
    <col min="14606" max="14606" width="8.140625" style="73" customWidth="1"/>
    <col min="14607" max="14607" width="7.140625" style="73" customWidth="1"/>
    <col min="14608" max="14608" width="5.5703125" style="73" customWidth="1"/>
    <col min="14609" max="14609" width="11.5703125" style="73" bestFit="1" customWidth="1"/>
    <col min="14610" max="14848" width="9.140625" style="73"/>
    <col min="14849" max="14849" width="2.5703125" style="73" customWidth="1"/>
    <col min="14850" max="14850" width="1.85546875" style="73" customWidth="1"/>
    <col min="14851" max="14851" width="9" style="73" customWidth="1"/>
    <col min="14852" max="14852" width="6" style="73" customWidth="1"/>
    <col min="14853" max="14853" width="5.7109375" style="73" customWidth="1"/>
    <col min="14854" max="14854" width="7.42578125" style="73" customWidth="1"/>
    <col min="14855" max="14855" width="7.7109375" style="73" customWidth="1"/>
    <col min="14856" max="14857" width="6.42578125" style="73" customWidth="1"/>
    <col min="14858" max="14858" width="6.5703125" style="73" customWidth="1"/>
    <col min="14859" max="14859" width="7.140625" style="73" customWidth="1"/>
    <col min="14860" max="14860" width="7.5703125" style="73" customWidth="1"/>
    <col min="14861" max="14861" width="6.42578125" style="73" customWidth="1"/>
    <col min="14862" max="14862" width="8.140625" style="73" customWidth="1"/>
    <col min="14863" max="14863" width="7.140625" style="73" customWidth="1"/>
    <col min="14864" max="14864" width="5.5703125" style="73" customWidth="1"/>
    <col min="14865" max="14865" width="11.5703125" style="73" bestFit="1" customWidth="1"/>
    <col min="14866" max="15104" width="9.140625" style="73"/>
    <col min="15105" max="15105" width="2.5703125" style="73" customWidth="1"/>
    <col min="15106" max="15106" width="1.85546875" style="73" customWidth="1"/>
    <col min="15107" max="15107" width="9" style="73" customWidth="1"/>
    <col min="15108" max="15108" width="6" style="73" customWidth="1"/>
    <col min="15109" max="15109" width="5.7109375" style="73" customWidth="1"/>
    <col min="15110" max="15110" width="7.42578125" style="73" customWidth="1"/>
    <col min="15111" max="15111" width="7.7109375" style="73" customWidth="1"/>
    <col min="15112" max="15113" width="6.42578125" style="73" customWidth="1"/>
    <col min="15114" max="15114" width="6.5703125" style="73" customWidth="1"/>
    <col min="15115" max="15115" width="7.140625" style="73" customWidth="1"/>
    <col min="15116" max="15116" width="7.5703125" style="73" customWidth="1"/>
    <col min="15117" max="15117" width="6.42578125" style="73" customWidth="1"/>
    <col min="15118" max="15118" width="8.140625" style="73" customWidth="1"/>
    <col min="15119" max="15119" width="7.140625" style="73" customWidth="1"/>
    <col min="15120" max="15120" width="5.5703125" style="73" customWidth="1"/>
    <col min="15121" max="15121" width="11.5703125" style="73" bestFit="1" customWidth="1"/>
    <col min="15122" max="15360" width="9.140625" style="73"/>
    <col min="15361" max="15361" width="2.5703125" style="73" customWidth="1"/>
    <col min="15362" max="15362" width="1.85546875" style="73" customWidth="1"/>
    <col min="15363" max="15363" width="9" style="73" customWidth="1"/>
    <col min="15364" max="15364" width="6" style="73" customWidth="1"/>
    <col min="15365" max="15365" width="5.7109375" style="73" customWidth="1"/>
    <col min="15366" max="15366" width="7.42578125" style="73" customWidth="1"/>
    <col min="15367" max="15367" width="7.7109375" style="73" customWidth="1"/>
    <col min="15368" max="15369" width="6.42578125" style="73" customWidth="1"/>
    <col min="15370" max="15370" width="6.5703125" style="73" customWidth="1"/>
    <col min="15371" max="15371" width="7.140625" style="73" customWidth="1"/>
    <col min="15372" max="15372" width="7.5703125" style="73" customWidth="1"/>
    <col min="15373" max="15373" width="6.42578125" style="73" customWidth="1"/>
    <col min="15374" max="15374" width="8.140625" style="73" customWidth="1"/>
    <col min="15375" max="15375" width="7.140625" style="73" customWidth="1"/>
    <col min="15376" max="15376" width="5.5703125" style="73" customWidth="1"/>
    <col min="15377" max="15377" width="11.5703125" style="73" bestFit="1" customWidth="1"/>
    <col min="15378" max="15616" width="9.140625" style="73"/>
    <col min="15617" max="15617" width="2.5703125" style="73" customWidth="1"/>
    <col min="15618" max="15618" width="1.85546875" style="73" customWidth="1"/>
    <col min="15619" max="15619" width="9" style="73" customWidth="1"/>
    <col min="15620" max="15620" width="6" style="73" customWidth="1"/>
    <col min="15621" max="15621" width="5.7109375" style="73" customWidth="1"/>
    <col min="15622" max="15622" width="7.42578125" style="73" customWidth="1"/>
    <col min="15623" max="15623" width="7.7109375" style="73" customWidth="1"/>
    <col min="15624" max="15625" width="6.42578125" style="73" customWidth="1"/>
    <col min="15626" max="15626" width="6.5703125" style="73" customWidth="1"/>
    <col min="15627" max="15627" width="7.140625" style="73" customWidth="1"/>
    <col min="15628" max="15628" width="7.5703125" style="73" customWidth="1"/>
    <col min="15629" max="15629" width="6.42578125" style="73" customWidth="1"/>
    <col min="15630" max="15630" width="8.140625" style="73" customWidth="1"/>
    <col min="15631" max="15631" width="7.140625" style="73" customWidth="1"/>
    <col min="15632" max="15632" width="5.5703125" style="73" customWidth="1"/>
    <col min="15633" max="15633" width="11.5703125" style="73" bestFit="1" customWidth="1"/>
    <col min="15634" max="15872" width="9.140625" style="73"/>
    <col min="15873" max="15873" width="2.5703125" style="73" customWidth="1"/>
    <col min="15874" max="15874" width="1.85546875" style="73" customWidth="1"/>
    <col min="15875" max="15875" width="9" style="73" customWidth="1"/>
    <col min="15876" max="15876" width="6" style="73" customWidth="1"/>
    <col min="15877" max="15877" width="5.7109375" style="73" customWidth="1"/>
    <col min="15878" max="15878" width="7.42578125" style="73" customWidth="1"/>
    <col min="15879" max="15879" width="7.7109375" style="73" customWidth="1"/>
    <col min="15880" max="15881" width="6.42578125" style="73" customWidth="1"/>
    <col min="15882" max="15882" width="6.5703125" style="73" customWidth="1"/>
    <col min="15883" max="15883" width="7.140625" style="73" customWidth="1"/>
    <col min="15884" max="15884" width="7.5703125" style="73" customWidth="1"/>
    <col min="15885" max="15885" width="6.42578125" style="73" customWidth="1"/>
    <col min="15886" max="15886" width="8.140625" style="73" customWidth="1"/>
    <col min="15887" max="15887" width="7.140625" style="73" customWidth="1"/>
    <col min="15888" max="15888" width="5.5703125" style="73" customWidth="1"/>
    <col min="15889" max="15889" width="11.5703125" style="73" bestFit="1" customWidth="1"/>
    <col min="15890" max="16128" width="9.140625" style="73"/>
    <col min="16129" max="16129" width="2.5703125" style="73" customWidth="1"/>
    <col min="16130" max="16130" width="1.85546875" style="73" customWidth="1"/>
    <col min="16131" max="16131" width="9" style="73" customWidth="1"/>
    <col min="16132" max="16132" width="6" style="73" customWidth="1"/>
    <col min="16133" max="16133" width="5.7109375" style="73" customWidth="1"/>
    <col min="16134" max="16134" width="7.42578125" style="73" customWidth="1"/>
    <col min="16135" max="16135" width="7.7109375" style="73" customWidth="1"/>
    <col min="16136" max="16137" width="6.42578125" style="73" customWidth="1"/>
    <col min="16138" max="16138" width="6.5703125" style="73" customWidth="1"/>
    <col min="16139" max="16139" width="7.140625" style="73" customWidth="1"/>
    <col min="16140" max="16140" width="7.5703125" style="73" customWidth="1"/>
    <col min="16141" max="16141" width="6.42578125" style="73" customWidth="1"/>
    <col min="16142" max="16142" width="8.140625" style="73" customWidth="1"/>
    <col min="16143" max="16143" width="7.140625" style="73" customWidth="1"/>
    <col min="16144" max="16144" width="5.5703125" style="73" customWidth="1"/>
    <col min="16145" max="16145" width="11.5703125" style="73" bestFit="1" customWidth="1"/>
    <col min="16146" max="16384" width="9.140625" style="73"/>
  </cols>
  <sheetData>
    <row r="32" ht="14.25" customHeight="1"/>
    <row r="33" spans="1:18" ht="14.25" customHeight="1"/>
    <row r="34" spans="1:18" ht="14.25" customHeight="1"/>
    <row r="35" spans="1:18" ht="14.25" customHeight="1"/>
    <row r="36" spans="1:18" ht="18.75" customHeight="1"/>
    <row r="37" spans="1:18" ht="26.25" customHeight="1">
      <c r="C37" s="425" t="s">
        <v>88</v>
      </c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</row>
    <row r="38" spans="1:18" ht="12.75" customHeight="1">
      <c r="C38" s="425" t="s">
        <v>89</v>
      </c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5"/>
    </row>
    <row r="39" spans="1:18" ht="23.25" customHeight="1">
      <c r="C39" s="75" t="s">
        <v>90</v>
      </c>
      <c r="J39" s="76" t="s">
        <v>91</v>
      </c>
      <c r="K39" s="76"/>
      <c r="L39" s="76"/>
      <c r="M39" s="76"/>
    </row>
    <row r="40" spans="1:18" s="77" customFormat="1" ht="31.5" customHeight="1">
      <c r="A40" s="426" t="s">
        <v>92</v>
      </c>
      <c r="B40" s="426" t="s">
        <v>3</v>
      </c>
      <c r="C40" s="426"/>
      <c r="D40" s="428" t="s">
        <v>93</v>
      </c>
      <c r="E40" s="428"/>
      <c r="F40" s="428" t="s">
        <v>94</v>
      </c>
      <c r="G40" s="428"/>
      <c r="H40" s="428" t="s">
        <v>95</v>
      </c>
      <c r="I40" s="428"/>
      <c r="J40" s="429" t="s">
        <v>96</v>
      </c>
      <c r="K40" s="430"/>
      <c r="L40" s="429" t="s">
        <v>97</v>
      </c>
      <c r="M40" s="430"/>
      <c r="N40" s="428" t="s">
        <v>98</v>
      </c>
      <c r="O40" s="428"/>
      <c r="P40" s="428"/>
    </row>
    <row r="41" spans="1:18" s="77" customFormat="1" ht="37.5" customHeight="1">
      <c r="A41" s="427"/>
      <c r="B41" s="426"/>
      <c r="C41" s="426"/>
      <c r="D41" s="78">
        <v>2014</v>
      </c>
      <c r="E41" s="78">
        <v>2015</v>
      </c>
      <c r="F41" s="78">
        <v>2014</v>
      </c>
      <c r="G41" s="78">
        <v>2015</v>
      </c>
      <c r="H41" s="78">
        <v>2014</v>
      </c>
      <c r="I41" s="78">
        <v>2015</v>
      </c>
      <c r="J41" s="78">
        <v>2014</v>
      </c>
      <c r="K41" s="78">
        <v>2015</v>
      </c>
      <c r="L41" s="78">
        <v>2014</v>
      </c>
      <c r="M41" s="79">
        <v>2015</v>
      </c>
      <c r="N41" s="78">
        <v>2014</v>
      </c>
      <c r="O41" s="80">
        <v>2015</v>
      </c>
      <c r="P41" s="29" t="s">
        <v>99</v>
      </c>
    </row>
    <row r="42" spans="1:18" s="84" customFormat="1" ht="43.5" customHeight="1">
      <c r="A42" s="421">
        <v>1</v>
      </c>
      <c r="B42" s="423" t="s">
        <v>100</v>
      </c>
      <c r="C42" s="81" t="s">
        <v>101</v>
      </c>
      <c r="D42" s="82">
        <v>0</v>
      </c>
      <c r="E42" s="82">
        <v>0</v>
      </c>
      <c r="F42" s="82">
        <v>6558.1</v>
      </c>
      <c r="G42" s="82">
        <v>5910.9</v>
      </c>
      <c r="H42" s="82">
        <v>1291.5</v>
      </c>
      <c r="I42" s="82">
        <v>684.3</v>
      </c>
      <c r="J42" s="82">
        <v>0</v>
      </c>
      <c r="K42" s="82">
        <v>1484</v>
      </c>
      <c r="L42" s="82">
        <v>8539.1</v>
      </c>
      <c r="M42" s="83">
        <v>7097.3</v>
      </c>
      <c r="N42" s="82">
        <f>SUM(D42+F42+H42+J42+L42)</f>
        <v>16388.7</v>
      </c>
      <c r="O42" s="82">
        <f>SUM(E42+G42+I42+K42+M42)</f>
        <v>15176.5</v>
      </c>
      <c r="P42" s="82">
        <f>O42/N42*100</f>
        <v>92.603440175242696</v>
      </c>
    </row>
    <row r="43" spans="1:18" s="84" customFormat="1" ht="27" customHeight="1">
      <c r="A43" s="422"/>
      <c r="B43" s="424"/>
      <c r="C43" s="85" t="s">
        <v>102</v>
      </c>
      <c r="D43" s="86">
        <v>0.253</v>
      </c>
      <c r="E43" s="86">
        <v>0.36</v>
      </c>
      <c r="F43" s="86">
        <v>109804.8</v>
      </c>
      <c r="G43" s="86">
        <v>105751.1</v>
      </c>
      <c r="H43" s="86">
        <v>9323.1</v>
      </c>
      <c r="I43" s="86">
        <v>14547.2</v>
      </c>
      <c r="J43" s="86">
        <v>0</v>
      </c>
      <c r="K43" s="86">
        <v>2262.6999999999998</v>
      </c>
      <c r="L43" s="86">
        <v>61194.400000000001</v>
      </c>
      <c r="M43" s="87">
        <v>55238.9</v>
      </c>
      <c r="N43" s="86">
        <f t="shared" ref="N43:N49" si="0">SUM(D43+F43+H43+J43+L43)</f>
        <v>180322.55300000001</v>
      </c>
      <c r="O43" s="86">
        <f t="shared" ref="O43:O49" si="1">SUM(E43+G43+I43+K43+M43)</f>
        <v>177800.26</v>
      </c>
      <c r="P43" s="86">
        <f t="shared" ref="P43:P49" si="2">O43/N43*100</f>
        <v>98.601232647809724</v>
      </c>
    </row>
    <row r="44" spans="1:18" s="84" customFormat="1" ht="33.75" customHeight="1">
      <c r="A44" s="422">
        <v>2</v>
      </c>
      <c r="B44" s="424" t="s">
        <v>103</v>
      </c>
      <c r="C44" s="85" t="s">
        <v>104</v>
      </c>
      <c r="D44" s="86">
        <v>0</v>
      </c>
      <c r="E44" s="86">
        <v>0</v>
      </c>
      <c r="F44" s="86">
        <v>7568</v>
      </c>
      <c r="G44" s="86">
        <v>5902.7</v>
      </c>
      <c r="H44" s="86">
        <v>1974</v>
      </c>
      <c r="I44" s="86">
        <v>1529.9</v>
      </c>
      <c r="J44" s="86">
        <v>0</v>
      </c>
      <c r="K44" s="86">
        <v>95.5</v>
      </c>
      <c r="L44" s="86">
        <v>1884.5</v>
      </c>
      <c r="M44" s="87">
        <v>2013.9</v>
      </c>
      <c r="N44" s="86">
        <f t="shared" si="0"/>
        <v>11426.5</v>
      </c>
      <c r="O44" s="86">
        <f t="shared" si="1"/>
        <v>9542</v>
      </c>
      <c r="P44" s="86">
        <f t="shared" si="2"/>
        <v>83.507635758981309</v>
      </c>
    </row>
    <row r="45" spans="1:18" s="84" customFormat="1" ht="24" customHeight="1">
      <c r="A45" s="422"/>
      <c r="B45" s="424"/>
      <c r="C45" s="85" t="s">
        <v>105</v>
      </c>
      <c r="D45" s="86">
        <v>0.312</v>
      </c>
      <c r="E45" s="86">
        <v>0.57799999999999996</v>
      </c>
      <c r="F45" s="86">
        <v>109469.1</v>
      </c>
      <c r="G45" s="86">
        <v>106549.5</v>
      </c>
      <c r="H45" s="86">
        <v>8638.6</v>
      </c>
      <c r="I45" s="86">
        <v>14639.4</v>
      </c>
      <c r="J45" s="86">
        <v>0</v>
      </c>
      <c r="K45" s="86">
        <v>3692.95</v>
      </c>
      <c r="L45" s="86">
        <v>67460.2</v>
      </c>
      <c r="M45" s="87">
        <v>59919.4</v>
      </c>
      <c r="N45" s="86">
        <f t="shared" si="0"/>
        <v>185568.212</v>
      </c>
      <c r="O45" s="86">
        <f t="shared" si="1"/>
        <v>184801.82799999998</v>
      </c>
      <c r="P45" s="86">
        <f t="shared" si="2"/>
        <v>99.587006852229621</v>
      </c>
    </row>
    <row r="46" spans="1:18" s="84" customFormat="1" ht="34.5" customHeight="1">
      <c r="A46" s="88">
        <v>3</v>
      </c>
      <c r="B46" s="419" t="s">
        <v>106</v>
      </c>
      <c r="C46" s="419"/>
      <c r="D46" s="86">
        <v>0</v>
      </c>
      <c r="E46" s="86">
        <v>0</v>
      </c>
      <c r="F46" s="86">
        <v>46618.5</v>
      </c>
      <c r="G46" s="86">
        <v>53096.3</v>
      </c>
      <c r="H46" s="86">
        <v>6160.3</v>
      </c>
      <c r="I46" s="86">
        <v>6689.1</v>
      </c>
      <c r="J46" s="86">
        <v>0</v>
      </c>
      <c r="K46" s="86">
        <v>1626.9</v>
      </c>
      <c r="L46" s="86">
        <v>14998.3</v>
      </c>
      <c r="M46" s="87">
        <v>15576.3</v>
      </c>
      <c r="N46" s="86">
        <f t="shared" si="0"/>
        <v>67777.100000000006</v>
      </c>
      <c r="O46" s="86">
        <f t="shared" si="1"/>
        <v>76988.600000000006</v>
      </c>
      <c r="P46" s="86">
        <f t="shared" si="2"/>
        <v>113.59087361365417</v>
      </c>
      <c r="Q46" s="89"/>
      <c r="R46" s="89"/>
    </row>
    <row r="47" spans="1:18" s="84" customFormat="1" ht="32.25" customHeight="1">
      <c r="A47" s="88"/>
      <c r="B47" s="419" t="s">
        <v>107</v>
      </c>
      <c r="C47" s="419"/>
      <c r="D47" s="86">
        <v>0</v>
      </c>
      <c r="E47" s="86">
        <v>0</v>
      </c>
      <c r="F47" s="86">
        <v>55.2</v>
      </c>
      <c r="G47" s="86">
        <v>142.5</v>
      </c>
      <c r="H47" s="86">
        <v>9.8000000000000007</v>
      </c>
      <c r="I47" s="86">
        <v>143.30000000000001</v>
      </c>
      <c r="J47" s="86">
        <v>0</v>
      </c>
      <c r="K47" s="86">
        <v>0</v>
      </c>
      <c r="L47" s="86">
        <v>32.9</v>
      </c>
      <c r="M47" s="87">
        <v>98.7</v>
      </c>
      <c r="N47" s="86">
        <f t="shared" si="0"/>
        <v>97.9</v>
      </c>
      <c r="O47" s="86">
        <f t="shared" si="1"/>
        <v>384.5</v>
      </c>
      <c r="P47" s="86">
        <f t="shared" si="2"/>
        <v>392.74770173646573</v>
      </c>
      <c r="Q47" s="89"/>
    </row>
    <row r="48" spans="1:18" s="84" customFormat="1" ht="24" customHeight="1">
      <c r="A48" s="88"/>
      <c r="B48" s="419" t="s">
        <v>108</v>
      </c>
      <c r="C48" s="419"/>
      <c r="D48" s="86">
        <v>0</v>
      </c>
      <c r="E48" s="86">
        <v>0</v>
      </c>
      <c r="F48" s="86">
        <v>84.4</v>
      </c>
      <c r="G48" s="86">
        <v>94.2</v>
      </c>
      <c r="H48" s="86">
        <v>5.9</v>
      </c>
      <c r="I48" s="86">
        <v>107.2</v>
      </c>
      <c r="J48" s="86">
        <v>0</v>
      </c>
      <c r="K48" s="86">
        <v>6.1</v>
      </c>
      <c r="L48" s="86">
        <v>24.8</v>
      </c>
      <c r="M48" s="87">
        <v>16.3</v>
      </c>
      <c r="N48" s="86">
        <f t="shared" si="0"/>
        <v>115.10000000000001</v>
      </c>
      <c r="O48" s="86">
        <f t="shared" si="1"/>
        <v>223.8</v>
      </c>
      <c r="P48" s="86">
        <f t="shared" si="2"/>
        <v>194.4396177237185</v>
      </c>
    </row>
    <row r="49" spans="1:16" s="84" customFormat="1" ht="45" customHeight="1" thickBot="1">
      <c r="A49" s="90">
        <v>4</v>
      </c>
      <c r="B49" s="420" t="s">
        <v>109</v>
      </c>
      <c r="C49" s="420"/>
      <c r="D49" s="91">
        <v>0</v>
      </c>
      <c r="E49" s="91">
        <v>0</v>
      </c>
      <c r="F49" s="91">
        <v>15017.6</v>
      </c>
      <c r="G49" s="91">
        <v>16009.3</v>
      </c>
      <c r="H49" s="91">
        <v>3043.9</v>
      </c>
      <c r="I49" s="91">
        <v>3173.1</v>
      </c>
      <c r="J49" s="91">
        <v>0</v>
      </c>
      <c r="K49" s="91">
        <v>112.9</v>
      </c>
      <c r="L49" s="91">
        <v>6930.6</v>
      </c>
      <c r="M49" s="92">
        <v>7658.2</v>
      </c>
      <c r="N49" s="91">
        <f t="shared" si="0"/>
        <v>24992.1</v>
      </c>
      <c r="O49" s="91">
        <f t="shared" si="1"/>
        <v>26953.5</v>
      </c>
      <c r="P49" s="91">
        <f t="shared" si="2"/>
        <v>107.84807999327788</v>
      </c>
    </row>
    <row r="50" spans="1:16" ht="16.5" customHeight="1"/>
    <row r="51" spans="1:16" ht="16.5" customHeight="1"/>
    <row r="52" spans="1:16" ht="16.5" customHeight="1"/>
    <row r="53" spans="1:16" ht="16.5" customHeight="1"/>
    <row r="54" spans="1:16" ht="16.5" customHeight="1"/>
    <row r="55" spans="1:16" ht="16.5" customHeight="1"/>
    <row r="56" spans="1:16" ht="16.5" customHeight="1"/>
    <row r="57" spans="1:16" ht="16.5" customHeight="1"/>
    <row r="58" spans="1:16" ht="16.5" customHeight="1"/>
    <row r="59" spans="1:16" ht="16.5" customHeight="1"/>
    <row r="60" spans="1:16" ht="16.5" customHeight="1"/>
    <row r="61" spans="1:16" ht="16.5" customHeight="1"/>
    <row r="62" spans="1:16" ht="16.5" customHeight="1"/>
    <row r="63" spans="1:16" ht="16.5" customHeight="1"/>
    <row r="64" spans="1:16" ht="16.5" customHeight="1"/>
    <row r="65" ht="16.5" customHeight="1"/>
  </sheetData>
  <mergeCells count="18">
    <mergeCell ref="C37:N37"/>
    <mergeCell ref="C38:N38"/>
    <mergeCell ref="A40:A41"/>
    <mergeCell ref="B40:C41"/>
    <mergeCell ref="D40:E40"/>
    <mergeCell ref="F40:G40"/>
    <mergeCell ref="H40:I40"/>
    <mergeCell ref="J40:K40"/>
    <mergeCell ref="L40:M40"/>
    <mergeCell ref="N40:P40"/>
    <mergeCell ref="B48:C48"/>
    <mergeCell ref="B49:C49"/>
    <mergeCell ref="A42:A43"/>
    <mergeCell ref="B42:B43"/>
    <mergeCell ref="A44:A45"/>
    <mergeCell ref="B44:B45"/>
    <mergeCell ref="B46:C46"/>
    <mergeCell ref="B47:C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0"/>
  <sheetViews>
    <sheetView topLeftCell="A52" workbookViewId="0">
      <selection activeCell="H61" sqref="H61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3.5" customHeight="1">
      <c r="A36" s="431" t="s">
        <v>110</v>
      </c>
      <c r="B36" s="431"/>
      <c r="C36" s="431"/>
    </row>
    <row r="37" spans="1:3" ht="12.75" customHeight="1">
      <c r="A37" s="47" t="s">
        <v>111</v>
      </c>
      <c r="B37" s="47"/>
      <c r="C37" s="47"/>
    </row>
    <row r="38" spans="1:3" ht="49.5" customHeight="1">
      <c r="A38" s="42" t="s">
        <v>112</v>
      </c>
      <c r="B38" s="93" t="s">
        <v>113</v>
      </c>
      <c r="C38" s="93" t="s">
        <v>114</v>
      </c>
    </row>
    <row r="39" spans="1:3" ht="13.5" customHeight="1">
      <c r="A39" s="94" t="s">
        <v>115</v>
      </c>
      <c r="B39" s="95">
        <v>129</v>
      </c>
      <c r="C39" s="96">
        <f>B39/B60*100</f>
        <v>35.537190082644628</v>
      </c>
    </row>
    <row r="40" spans="1:3" ht="13.5" customHeight="1">
      <c r="A40" s="94" t="s">
        <v>116</v>
      </c>
      <c r="B40" s="95">
        <v>5</v>
      </c>
      <c r="C40" s="96">
        <f>B40/B60*100</f>
        <v>1.3774104683195594</v>
      </c>
    </row>
    <row r="41" spans="1:3" ht="13.5" customHeight="1">
      <c r="A41" s="94" t="s">
        <v>117</v>
      </c>
      <c r="B41" s="95">
        <v>120</v>
      </c>
      <c r="C41" s="96">
        <f>B41/$B$60*100</f>
        <v>33.057851239669425</v>
      </c>
    </row>
    <row r="42" spans="1:3" ht="13.5" customHeight="1">
      <c r="A42" s="94" t="s">
        <v>118</v>
      </c>
      <c r="B42" s="95">
        <v>4</v>
      </c>
      <c r="C42" s="96">
        <f>B42/$B$60*100</f>
        <v>1.1019283746556474</v>
      </c>
    </row>
    <row r="43" spans="1:3" ht="13.5" customHeight="1">
      <c r="A43" s="94" t="s">
        <v>119</v>
      </c>
      <c r="B43" s="95">
        <v>1</v>
      </c>
      <c r="C43" s="96">
        <f>B43/$B$60*100</f>
        <v>0.27548209366391185</v>
      </c>
    </row>
    <row r="44" spans="1:3" ht="12" customHeight="1">
      <c r="A44" s="94" t="s">
        <v>120</v>
      </c>
      <c r="B44" s="95">
        <v>4</v>
      </c>
      <c r="C44" s="96">
        <f t="shared" ref="C44:C59" si="0">B44/$B$60*100</f>
        <v>1.1019283746556474</v>
      </c>
    </row>
    <row r="45" spans="1:3" ht="13.5" customHeight="1">
      <c r="A45" s="94" t="s">
        <v>121</v>
      </c>
      <c r="B45" s="95">
        <v>5</v>
      </c>
      <c r="C45" s="96">
        <f t="shared" si="0"/>
        <v>1.3774104683195594</v>
      </c>
    </row>
    <row r="46" spans="1:3" ht="13.5" customHeight="1">
      <c r="A46" s="94" t="s">
        <v>122</v>
      </c>
      <c r="B46" s="95">
        <v>0</v>
      </c>
      <c r="C46" s="96">
        <f t="shared" si="0"/>
        <v>0</v>
      </c>
    </row>
    <row r="47" spans="1:3" ht="13.5" customHeight="1">
      <c r="A47" s="94" t="s">
        <v>123</v>
      </c>
      <c r="B47" s="95">
        <v>2</v>
      </c>
      <c r="C47" s="96">
        <f t="shared" si="0"/>
        <v>0.55096418732782371</v>
      </c>
    </row>
    <row r="48" spans="1:3" ht="13.5" customHeight="1">
      <c r="A48" s="94" t="s">
        <v>124</v>
      </c>
      <c r="B48" s="95">
        <v>1</v>
      </c>
      <c r="C48" s="96">
        <f t="shared" si="0"/>
        <v>0.27548209366391185</v>
      </c>
    </row>
    <row r="49" spans="1:3" ht="13.5" customHeight="1">
      <c r="A49" s="94" t="s">
        <v>125</v>
      </c>
      <c r="B49" s="95">
        <v>2</v>
      </c>
      <c r="C49" s="96">
        <f t="shared" si="0"/>
        <v>0.55096418732782371</v>
      </c>
    </row>
    <row r="50" spans="1:3" ht="13.5" customHeight="1">
      <c r="A50" s="94" t="s">
        <v>126</v>
      </c>
      <c r="B50" s="95">
        <v>0</v>
      </c>
      <c r="C50" s="96">
        <f t="shared" si="0"/>
        <v>0</v>
      </c>
    </row>
    <row r="51" spans="1:3" ht="14.25" customHeight="1">
      <c r="A51" s="94" t="s">
        <v>127</v>
      </c>
      <c r="B51" s="95">
        <v>0</v>
      </c>
      <c r="C51" s="96">
        <f t="shared" si="0"/>
        <v>0</v>
      </c>
    </row>
    <row r="52" spans="1:3" ht="15" customHeight="1">
      <c r="A52" s="94" t="s">
        <v>128</v>
      </c>
      <c r="B52" s="95">
        <v>2</v>
      </c>
      <c r="C52" s="96">
        <f t="shared" si="0"/>
        <v>0.55096418732782371</v>
      </c>
    </row>
    <row r="53" spans="1:3" ht="15" customHeight="1">
      <c r="A53" s="94" t="s">
        <v>129</v>
      </c>
      <c r="B53" s="95">
        <v>19</v>
      </c>
      <c r="C53" s="96">
        <f t="shared" si="0"/>
        <v>5.2341597796143251</v>
      </c>
    </row>
    <row r="54" spans="1:3" ht="13.5" customHeight="1">
      <c r="A54" s="94" t="s">
        <v>130</v>
      </c>
      <c r="B54" s="95">
        <v>29</v>
      </c>
      <c r="C54" s="96">
        <f t="shared" si="0"/>
        <v>7.9889807162534439</v>
      </c>
    </row>
    <row r="55" spans="1:3" ht="15" customHeight="1">
      <c r="A55" s="94" t="s">
        <v>131</v>
      </c>
      <c r="B55" s="95">
        <v>8</v>
      </c>
      <c r="C55" s="96">
        <f t="shared" si="0"/>
        <v>2.2038567493112948</v>
      </c>
    </row>
    <row r="56" spans="1:3" ht="13.5" customHeight="1">
      <c r="A56" s="94" t="s">
        <v>132</v>
      </c>
      <c r="B56" s="95">
        <v>2</v>
      </c>
      <c r="C56" s="96">
        <f t="shared" si="0"/>
        <v>0.55096418732782371</v>
      </c>
    </row>
    <row r="57" spans="1:3" ht="13.5" customHeight="1">
      <c r="A57" s="94" t="s">
        <v>133</v>
      </c>
      <c r="B57" s="95">
        <v>7</v>
      </c>
      <c r="C57" s="96">
        <f t="shared" si="0"/>
        <v>1.9283746556473829</v>
      </c>
    </row>
    <row r="58" spans="1:3" ht="13.5" customHeight="1">
      <c r="A58" s="94" t="s">
        <v>134</v>
      </c>
      <c r="B58" s="95">
        <v>23</v>
      </c>
      <c r="C58" s="96">
        <f t="shared" si="0"/>
        <v>6.336088154269973</v>
      </c>
    </row>
    <row r="59" spans="1:3" ht="12" customHeight="1">
      <c r="A59" s="94" t="s">
        <v>135</v>
      </c>
      <c r="B59" s="95">
        <v>0</v>
      </c>
      <c r="C59" s="42">
        <f t="shared" si="0"/>
        <v>0</v>
      </c>
    </row>
    <row r="60" spans="1:3" ht="13.5" customHeight="1">
      <c r="A60" s="93" t="s">
        <v>136</v>
      </c>
      <c r="B60" s="95">
        <f>SUM(B39:B59)</f>
        <v>363</v>
      </c>
      <c r="C60" s="42">
        <f>SUM(C39:C59)</f>
        <v>100</v>
      </c>
    </row>
  </sheetData>
  <mergeCells count="1">
    <mergeCell ref="A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H13" sqref="H13"/>
    </sheetView>
  </sheetViews>
  <sheetFormatPr defaultColWidth="9.140625" defaultRowHeight="14.25"/>
  <cols>
    <col min="1" max="1" width="16.140625" style="111" customWidth="1"/>
    <col min="2" max="3" width="18.140625" style="111" customWidth="1"/>
    <col min="4" max="4" width="15.7109375" style="111" customWidth="1"/>
    <col min="5" max="5" width="12.7109375" style="111" customWidth="1"/>
    <col min="6" max="6" width="17.42578125" style="111" customWidth="1"/>
    <col min="7" max="256" width="9.140625" style="97"/>
    <col min="257" max="257" width="16.140625" style="97" customWidth="1"/>
    <col min="258" max="259" width="18.140625" style="97" customWidth="1"/>
    <col min="260" max="260" width="15.7109375" style="97" customWidth="1"/>
    <col min="261" max="261" width="12.7109375" style="97" customWidth="1"/>
    <col min="262" max="262" width="17.42578125" style="97" customWidth="1"/>
    <col min="263" max="512" width="9.140625" style="97"/>
    <col min="513" max="513" width="16.140625" style="97" customWidth="1"/>
    <col min="514" max="515" width="18.140625" style="97" customWidth="1"/>
    <col min="516" max="516" width="15.7109375" style="97" customWidth="1"/>
    <col min="517" max="517" width="12.7109375" style="97" customWidth="1"/>
    <col min="518" max="518" width="17.42578125" style="97" customWidth="1"/>
    <col min="519" max="768" width="9.140625" style="97"/>
    <col min="769" max="769" width="16.140625" style="97" customWidth="1"/>
    <col min="770" max="771" width="18.140625" style="97" customWidth="1"/>
    <col min="772" max="772" width="15.7109375" style="97" customWidth="1"/>
    <col min="773" max="773" width="12.7109375" style="97" customWidth="1"/>
    <col min="774" max="774" width="17.42578125" style="97" customWidth="1"/>
    <col min="775" max="1024" width="9.140625" style="97"/>
    <col min="1025" max="1025" width="16.140625" style="97" customWidth="1"/>
    <col min="1026" max="1027" width="18.140625" style="97" customWidth="1"/>
    <col min="1028" max="1028" width="15.7109375" style="97" customWidth="1"/>
    <col min="1029" max="1029" width="12.7109375" style="97" customWidth="1"/>
    <col min="1030" max="1030" width="17.42578125" style="97" customWidth="1"/>
    <col min="1031" max="1280" width="9.140625" style="97"/>
    <col min="1281" max="1281" width="16.140625" style="97" customWidth="1"/>
    <col min="1282" max="1283" width="18.140625" style="97" customWidth="1"/>
    <col min="1284" max="1284" width="15.7109375" style="97" customWidth="1"/>
    <col min="1285" max="1285" width="12.7109375" style="97" customWidth="1"/>
    <col min="1286" max="1286" width="17.42578125" style="97" customWidth="1"/>
    <col min="1287" max="1536" width="9.140625" style="97"/>
    <col min="1537" max="1537" width="16.140625" style="97" customWidth="1"/>
    <col min="1538" max="1539" width="18.140625" style="97" customWidth="1"/>
    <col min="1540" max="1540" width="15.7109375" style="97" customWidth="1"/>
    <col min="1541" max="1541" width="12.7109375" style="97" customWidth="1"/>
    <col min="1542" max="1542" width="17.42578125" style="97" customWidth="1"/>
    <col min="1543" max="1792" width="9.140625" style="97"/>
    <col min="1793" max="1793" width="16.140625" style="97" customWidth="1"/>
    <col min="1794" max="1795" width="18.140625" style="97" customWidth="1"/>
    <col min="1796" max="1796" width="15.7109375" style="97" customWidth="1"/>
    <col min="1797" max="1797" width="12.7109375" style="97" customWidth="1"/>
    <col min="1798" max="1798" width="17.42578125" style="97" customWidth="1"/>
    <col min="1799" max="2048" width="9.140625" style="97"/>
    <col min="2049" max="2049" width="16.140625" style="97" customWidth="1"/>
    <col min="2050" max="2051" width="18.140625" style="97" customWidth="1"/>
    <col min="2052" max="2052" width="15.7109375" style="97" customWidth="1"/>
    <col min="2053" max="2053" width="12.7109375" style="97" customWidth="1"/>
    <col min="2054" max="2054" width="17.42578125" style="97" customWidth="1"/>
    <col min="2055" max="2304" width="9.140625" style="97"/>
    <col min="2305" max="2305" width="16.140625" style="97" customWidth="1"/>
    <col min="2306" max="2307" width="18.140625" style="97" customWidth="1"/>
    <col min="2308" max="2308" width="15.7109375" style="97" customWidth="1"/>
    <col min="2309" max="2309" width="12.7109375" style="97" customWidth="1"/>
    <col min="2310" max="2310" width="17.42578125" style="97" customWidth="1"/>
    <col min="2311" max="2560" width="9.140625" style="97"/>
    <col min="2561" max="2561" width="16.140625" style="97" customWidth="1"/>
    <col min="2562" max="2563" width="18.140625" style="97" customWidth="1"/>
    <col min="2564" max="2564" width="15.7109375" style="97" customWidth="1"/>
    <col min="2565" max="2565" width="12.7109375" style="97" customWidth="1"/>
    <col min="2566" max="2566" width="17.42578125" style="97" customWidth="1"/>
    <col min="2567" max="2816" width="9.140625" style="97"/>
    <col min="2817" max="2817" width="16.140625" style="97" customWidth="1"/>
    <col min="2818" max="2819" width="18.140625" style="97" customWidth="1"/>
    <col min="2820" max="2820" width="15.7109375" style="97" customWidth="1"/>
    <col min="2821" max="2821" width="12.7109375" style="97" customWidth="1"/>
    <col min="2822" max="2822" width="17.42578125" style="97" customWidth="1"/>
    <col min="2823" max="3072" width="9.140625" style="97"/>
    <col min="3073" max="3073" width="16.140625" style="97" customWidth="1"/>
    <col min="3074" max="3075" width="18.140625" style="97" customWidth="1"/>
    <col min="3076" max="3076" width="15.7109375" style="97" customWidth="1"/>
    <col min="3077" max="3077" width="12.7109375" style="97" customWidth="1"/>
    <col min="3078" max="3078" width="17.42578125" style="97" customWidth="1"/>
    <col min="3079" max="3328" width="9.140625" style="97"/>
    <col min="3329" max="3329" width="16.140625" style="97" customWidth="1"/>
    <col min="3330" max="3331" width="18.140625" style="97" customWidth="1"/>
    <col min="3332" max="3332" width="15.7109375" style="97" customWidth="1"/>
    <col min="3333" max="3333" width="12.7109375" style="97" customWidth="1"/>
    <col min="3334" max="3334" width="17.42578125" style="97" customWidth="1"/>
    <col min="3335" max="3584" width="9.140625" style="97"/>
    <col min="3585" max="3585" width="16.140625" style="97" customWidth="1"/>
    <col min="3586" max="3587" width="18.140625" style="97" customWidth="1"/>
    <col min="3588" max="3588" width="15.7109375" style="97" customWidth="1"/>
    <col min="3589" max="3589" width="12.7109375" style="97" customWidth="1"/>
    <col min="3590" max="3590" width="17.42578125" style="97" customWidth="1"/>
    <col min="3591" max="3840" width="9.140625" style="97"/>
    <col min="3841" max="3841" width="16.140625" style="97" customWidth="1"/>
    <col min="3842" max="3843" width="18.140625" style="97" customWidth="1"/>
    <col min="3844" max="3844" width="15.7109375" style="97" customWidth="1"/>
    <col min="3845" max="3845" width="12.7109375" style="97" customWidth="1"/>
    <col min="3846" max="3846" width="17.42578125" style="97" customWidth="1"/>
    <col min="3847" max="4096" width="9.140625" style="97"/>
    <col min="4097" max="4097" width="16.140625" style="97" customWidth="1"/>
    <col min="4098" max="4099" width="18.140625" style="97" customWidth="1"/>
    <col min="4100" max="4100" width="15.7109375" style="97" customWidth="1"/>
    <col min="4101" max="4101" width="12.7109375" style="97" customWidth="1"/>
    <col min="4102" max="4102" width="17.42578125" style="97" customWidth="1"/>
    <col min="4103" max="4352" width="9.140625" style="97"/>
    <col min="4353" max="4353" width="16.140625" style="97" customWidth="1"/>
    <col min="4354" max="4355" width="18.140625" style="97" customWidth="1"/>
    <col min="4356" max="4356" width="15.7109375" style="97" customWidth="1"/>
    <col min="4357" max="4357" width="12.7109375" style="97" customWidth="1"/>
    <col min="4358" max="4358" width="17.42578125" style="97" customWidth="1"/>
    <col min="4359" max="4608" width="9.140625" style="97"/>
    <col min="4609" max="4609" width="16.140625" style="97" customWidth="1"/>
    <col min="4610" max="4611" width="18.140625" style="97" customWidth="1"/>
    <col min="4612" max="4612" width="15.7109375" style="97" customWidth="1"/>
    <col min="4613" max="4613" width="12.7109375" style="97" customWidth="1"/>
    <col min="4614" max="4614" width="17.42578125" style="97" customWidth="1"/>
    <col min="4615" max="4864" width="9.140625" style="97"/>
    <col min="4865" max="4865" width="16.140625" style="97" customWidth="1"/>
    <col min="4866" max="4867" width="18.140625" style="97" customWidth="1"/>
    <col min="4868" max="4868" width="15.7109375" style="97" customWidth="1"/>
    <col min="4869" max="4869" width="12.7109375" style="97" customWidth="1"/>
    <col min="4870" max="4870" width="17.42578125" style="97" customWidth="1"/>
    <col min="4871" max="5120" width="9.140625" style="97"/>
    <col min="5121" max="5121" width="16.140625" style="97" customWidth="1"/>
    <col min="5122" max="5123" width="18.140625" style="97" customWidth="1"/>
    <col min="5124" max="5124" width="15.7109375" style="97" customWidth="1"/>
    <col min="5125" max="5125" width="12.7109375" style="97" customWidth="1"/>
    <col min="5126" max="5126" width="17.42578125" style="97" customWidth="1"/>
    <col min="5127" max="5376" width="9.140625" style="97"/>
    <col min="5377" max="5377" width="16.140625" style="97" customWidth="1"/>
    <col min="5378" max="5379" width="18.140625" style="97" customWidth="1"/>
    <col min="5380" max="5380" width="15.7109375" style="97" customWidth="1"/>
    <col min="5381" max="5381" width="12.7109375" style="97" customWidth="1"/>
    <col min="5382" max="5382" width="17.42578125" style="97" customWidth="1"/>
    <col min="5383" max="5632" width="9.140625" style="97"/>
    <col min="5633" max="5633" width="16.140625" style="97" customWidth="1"/>
    <col min="5634" max="5635" width="18.140625" style="97" customWidth="1"/>
    <col min="5636" max="5636" width="15.7109375" style="97" customWidth="1"/>
    <col min="5637" max="5637" width="12.7109375" style="97" customWidth="1"/>
    <col min="5638" max="5638" width="17.42578125" style="97" customWidth="1"/>
    <col min="5639" max="5888" width="9.140625" style="97"/>
    <col min="5889" max="5889" width="16.140625" style="97" customWidth="1"/>
    <col min="5890" max="5891" width="18.140625" style="97" customWidth="1"/>
    <col min="5892" max="5892" width="15.7109375" style="97" customWidth="1"/>
    <col min="5893" max="5893" width="12.7109375" style="97" customWidth="1"/>
    <col min="5894" max="5894" width="17.42578125" style="97" customWidth="1"/>
    <col min="5895" max="6144" width="9.140625" style="97"/>
    <col min="6145" max="6145" width="16.140625" style="97" customWidth="1"/>
    <col min="6146" max="6147" width="18.140625" style="97" customWidth="1"/>
    <col min="6148" max="6148" width="15.7109375" style="97" customWidth="1"/>
    <col min="6149" max="6149" width="12.7109375" style="97" customWidth="1"/>
    <col min="6150" max="6150" width="17.42578125" style="97" customWidth="1"/>
    <col min="6151" max="6400" width="9.140625" style="97"/>
    <col min="6401" max="6401" width="16.140625" style="97" customWidth="1"/>
    <col min="6402" max="6403" width="18.140625" style="97" customWidth="1"/>
    <col min="6404" max="6404" width="15.7109375" style="97" customWidth="1"/>
    <col min="6405" max="6405" width="12.7109375" style="97" customWidth="1"/>
    <col min="6406" max="6406" width="17.42578125" style="97" customWidth="1"/>
    <col min="6407" max="6656" width="9.140625" style="97"/>
    <col min="6657" max="6657" width="16.140625" style="97" customWidth="1"/>
    <col min="6658" max="6659" width="18.140625" style="97" customWidth="1"/>
    <col min="6660" max="6660" width="15.7109375" style="97" customWidth="1"/>
    <col min="6661" max="6661" width="12.7109375" style="97" customWidth="1"/>
    <col min="6662" max="6662" width="17.42578125" style="97" customWidth="1"/>
    <col min="6663" max="6912" width="9.140625" style="97"/>
    <col min="6913" max="6913" width="16.140625" style="97" customWidth="1"/>
    <col min="6914" max="6915" width="18.140625" style="97" customWidth="1"/>
    <col min="6916" max="6916" width="15.7109375" style="97" customWidth="1"/>
    <col min="6917" max="6917" width="12.7109375" style="97" customWidth="1"/>
    <col min="6918" max="6918" width="17.42578125" style="97" customWidth="1"/>
    <col min="6919" max="7168" width="9.140625" style="97"/>
    <col min="7169" max="7169" width="16.140625" style="97" customWidth="1"/>
    <col min="7170" max="7171" width="18.140625" style="97" customWidth="1"/>
    <col min="7172" max="7172" width="15.7109375" style="97" customWidth="1"/>
    <col min="7173" max="7173" width="12.7109375" style="97" customWidth="1"/>
    <col min="7174" max="7174" width="17.42578125" style="97" customWidth="1"/>
    <col min="7175" max="7424" width="9.140625" style="97"/>
    <col min="7425" max="7425" width="16.140625" style="97" customWidth="1"/>
    <col min="7426" max="7427" width="18.140625" style="97" customWidth="1"/>
    <col min="7428" max="7428" width="15.7109375" style="97" customWidth="1"/>
    <col min="7429" max="7429" width="12.7109375" style="97" customWidth="1"/>
    <col min="7430" max="7430" width="17.42578125" style="97" customWidth="1"/>
    <col min="7431" max="7680" width="9.140625" style="97"/>
    <col min="7681" max="7681" width="16.140625" style="97" customWidth="1"/>
    <col min="7682" max="7683" width="18.140625" style="97" customWidth="1"/>
    <col min="7684" max="7684" width="15.7109375" style="97" customWidth="1"/>
    <col min="7685" max="7685" width="12.7109375" style="97" customWidth="1"/>
    <col min="7686" max="7686" width="17.42578125" style="97" customWidth="1"/>
    <col min="7687" max="7936" width="9.140625" style="97"/>
    <col min="7937" max="7937" width="16.140625" style="97" customWidth="1"/>
    <col min="7938" max="7939" width="18.140625" style="97" customWidth="1"/>
    <col min="7940" max="7940" width="15.7109375" style="97" customWidth="1"/>
    <col min="7941" max="7941" width="12.7109375" style="97" customWidth="1"/>
    <col min="7942" max="7942" width="17.42578125" style="97" customWidth="1"/>
    <col min="7943" max="8192" width="9.140625" style="97"/>
    <col min="8193" max="8193" width="16.140625" style="97" customWidth="1"/>
    <col min="8194" max="8195" width="18.140625" style="97" customWidth="1"/>
    <col min="8196" max="8196" width="15.7109375" style="97" customWidth="1"/>
    <col min="8197" max="8197" width="12.7109375" style="97" customWidth="1"/>
    <col min="8198" max="8198" width="17.42578125" style="97" customWidth="1"/>
    <col min="8199" max="8448" width="9.140625" style="97"/>
    <col min="8449" max="8449" width="16.140625" style="97" customWidth="1"/>
    <col min="8450" max="8451" width="18.140625" style="97" customWidth="1"/>
    <col min="8452" max="8452" width="15.7109375" style="97" customWidth="1"/>
    <col min="8453" max="8453" width="12.7109375" style="97" customWidth="1"/>
    <col min="8454" max="8454" width="17.42578125" style="97" customWidth="1"/>
    <col min="8455" max="8704" width="9.140625" style="97"/>
    <col min="8705" max="8705" width="16.140625" style="97" customWidth="1"/>
    <col min="8706" max="8707" width="18.140625" style="97" customWidth="1"/>
    <col min="8708" max="8708" width="15.7109375" style="97" customWidth="1"/>
    <col min="8709" max="8709" width="12.7109375" style="97" customWidth="1"/>
    <col min="8710" max="8710" width="17.42578125" style="97" customWidth="1"/>
    <col min="8711" max="8960" width="9.140625" style="97"/>
    <col min="8961" max="8961" width="16.140625" style="97" customWidth="1"/>
    <col min="8962" max="8963" width="18.140625" style="97" customWidth="1"/>
    <col min="8964" max="8964" width="15.7109375" style="97" customWidth="1"/>
    <col min="8965" max="8965" width="12.7109375" style="97" customWidth="1"/>
    <col min="8966" max="8966" width="17.42578125" style="97" customWidth="1"/>
    <col min="8967" max="9216" width="9.140625" style="97"/>
    <col min="9217" max="9217" width="16.140625" style="97" customWidth="1"/>
    <col min="9218" max="9219" width="18.140625" style="97" customWidth="1"/>
    <col min="9220" max="9220" width="15.7109375" style="97" customWidth="1"/>
    <col min="9221" max="9221" width="12.7109375" style="97" customWidth="1"/>
    <col min="9222" max="9222" width="17.42578125" style="97" customWidth="1"/>
    <col min="9223" max="9472" width="9.140625" style="97"/>
    <col min="9473" max="9473" width="16.140625" style="97" customWidth="1"/>
    <col min="9474" max="9475" width="18.140625" style="97" customWidth="1"/>
    <col min="9476" max="9476" width="15.7109375" style="97" customWidth="1"/>
    <col min="9477" max="9477" width="12.7109375" style="97" customWidth="1"/>
    <col min="9478" max="9478" width="17.42578125" style="97" customWidth="1"/>
    <col min="9479" max="9728" width="9.140625" style="97"/>
    <col min="9729" max="9729" width="16.140625" style="97" customWidth="1"/>
    <col min="9730" max="9731" width="18.140625" style="97" customWidth="1"/>
    <col min="9732" max="9732" width="15.7109375" style="97" customWidth="1"/>
    <col min="9733" max="9733" width="12.7109375" style="97" customWidth="1"/>
    <col min="9734" max="9734" width="17.42578125" style="97" customWidth="1"/>
    <col min="9735" max="9984" width="9.140625" style="97"/>
    <col min="9985" max="9985" width="16.140625" style="97" customWidth="1"/>
    <col min="9986" max="9987" width="18.140625" style="97" customWidth="1"/>
    <col min="9988" max="9988" width="15.7109375" style="97" customWidth="1"/>
    <col min="9989" max="9989" width="12.7109375" style="97" customWidth="1"/>
    <col min="9990" max="9990" width="17.42578125" style="97" customWidth="1"/>
    <col min="9991" max="10240" width="9.140625" style="97"/>
    <col min="10241" max="10241" width="16.140625" style="97" customWidth="1"/>
    <col min="10242" max="10243" width="18.140625" style="97" customWidth="1"/>
    <col min="10244" max="10244" width="15.7109375" style="97" customWidth="1"/>
    <col min="10245" max="10245" width="12.7109375" style="97" customWidth="1"/>
    <col min="10246" max="10246" width="17.42578125" style="97" customWidth="1"/>
    <col min="10247" max="10496" width="9.140625" style="97"/>
    <col min="10497" max="10497" width="16.140625" style="97" customWidth="1"/>
    <col min="10498" max="10499" width="18.140625" style="97" customWidth="1"/>
    <col min="10500" max="10500" width="15.7109375" style="97" customWidth="1"/>
    <col min="10501" max="10501" width="12.7109375" style="97" customWidth="1"/>
    <col min="10502" max="10502" width="17.42578125" style="97" customWidth="1"/>
    <col min="10503" max="10752" width="9.140625" style="97"/>
    <col min="10753" max="10753" width="16.140625" style="97" customWidth="1"/>
    <col min="10754" max="10755" width="18.140625" style="97" customWidth="1"/>
    <col min="10756" max="10756" width="15.7109375" style="97" customWidth="1"/>
    <col min="10757" max="10757" width="12.7109375" style="97" customWidth="1"/>
    <col min="10758" max="10758" width="17.42578125" style="97" customWidth="1"/>
    <col min="10759" max="11008" width="9.140625" style="97"/>
    <col min="11009" max="11009" width="16.140625" style="97" customWidth="1"/>
    <col min="11010" max="11011" width="18.140625" style="97" customWidth="1"/>
    <col min="11012" max="11012" width="15.7109375" style="97" customWidth="1"/>
    <col min="11013" max="11013" width="12.7109375" style="97" customWidth="1"/>
    <col min="11014" max="11014" width="17.42578125" style="97" customWidth="1"/>
    <col min="11015" max="11264" width="9.140625" style="97"/>
    <col min="11265" max="11265" width="16.140625" style="97" customWidth="1"/>
    <col min="11266" max="11267" width="18.140625" style="97" customWidth="1"/>
    <col min="11268" max="11268" width="15.7109375" style="97" customWidth="1"/>
    <col min="11269" max="11269" width="12.7109375" style="97" customWidth="1"/>
    <col min="11270" max="11270" width="17.42578125" style="97" customWidth="1"/>
    <col min="11271" max="11520" width="9.140625" style="97"/>
    <col min="11521" max="11521" width="16.140625" style="97" customWidth="1"/>
    <col min="11522" max="11523" width="18.140625" style="97" customWidth="1"/>
    <col min="11524" max="11524" width="15.7109375" style="97" customWidth="1"/>
    <col min="11525" max="11525" width="12.7109375" style="97" customWidth="1"/>
    <col min="11526" max="11526" width="17.42578125" style="97" customWidth="1"/>
    <col min="11527" max="11776" width="9.140625" style="97"/>
    <col min="11777" max="11777" width="16.140625" style="97" customWidth="1"/>
    <col min="11778" max="11779" width="18.140625" style="97" customWidth="1"/>
    <col min="11780" max="11780" width="15.7109375" style="97" customWidth="1"/>
    <col min="11781" max="11781" width="12.7109375" style="97" customWidth="1"/>
    <col min="11782" max="11782" width="17.42578125" style="97" customWidth="1"/>
    <col min="11783" max="12032" width="9.140625" style="97"/>
    <col min="12033" max="12033" width="16.140625" style="97" customWidth="1"/>
    <col min="12034" max="12035" width="18.140625" style="97" customWidth="1"/>
    <col min="12036" max="12036" width="15.7109375" style="97" customWidth="1"/>
    <col min="12037" max="12037" width="12.7109375" style="97" customWidth="1"/>
    <col min="12038" max="12038" width="17.42578125" style="97" customWidth="1"/>
    <col min="12039" max="12288" width="9.140625" style="97"/>
    <col min="12289" max="12289" width="16.140625" style="97" customWidth="1"/>
    <col min="12290" max="12291" width="18.140625" style="97" customWidth="1"/>
    <col min="12292" max="12292" width="15.7109375" style="97" customWidth="1"/>
    <col min="12293" max="12293" width="12.7109375" style="97" customWidth="1"/>
    <col min="12294" max="12294" width="17.42578125" style="97" customWidth="1"/>
    <col min="12295" max="12544" width="9.140625" style="97"/>
    <col min="12545" max="12545" width="16.140625" style="97" customWidth="1"/>
    <col min="12546" max="12547" width="18.140625" style="97" customWidth="1"/>
    <col min="12548" max="12548" width="15.7109375" style="97" customWidth="1"/>
    <col min="12549" max="12549" width="12.7109375" style="97" customWidth="1"/>
    <col min="12550" max="12550" width="17.42578125" style="97" customWidth="1"/>
    <col min="12551" max="12800" width="9.140625" style="97"/>
    <col min="12801" max="12801" width="16.140625" style="97" customWidth="1"/>
    <col min="12802" max="12803" width="18.140625" style="97" customWidth="1"/>
    <col min="12804" max="12804" width="15.7109375" style="97" customWidth="1"/>
    <col min="12805" max="12805" width="12.7109375" style="97" customWidth="1"/>
    <col min="12806" max="12806" width="17.42578125" style="97" customWidth="1"/>
    <col min="12807" max="13056" width="9.140625" style="97"/>
    <col min="13057" max="13057" width="16.140625" style="97" customWidth="1"/>
    <col min="13058" max="13059" width="18.140625" style="97" customWidth="1"/>
    <col min="13060" max="13060" width="15.7109375" style="97" customWidth="1"/>
    <col min="13061" max="13061" width="12.7109375" style="97" customWidth="1"/>
    <col min="13062" max="13062" width="17.42578125" style="97" customWidth="1"/>
    <col min="13063" max="13312" width="9.140625" style="97"/>
    <col min="13313" max="13313" width="16.140625" style="97" customWidth="1"/>
    <col min="13314" max="13315" width="18.140625" style="97" customWidth="1"/>
    <col min="13316" max="13316" width="15.7109375" style="97" customWidth="1"/>
    <col min="13317" max="13317" width="12.7109375" style="97" customWidth="1"/>
    <col min="13318" max="13318" width="17.42578125" style="97" customWidth="1"/>
    <col min="13319" max="13568" width="9.140625" style="97"/>
    <col min="13569" max="13569" width="16.140625" style="97" customWidth="1"/>
    <col min="13570" max="13571" width="18.140625" style="97" customWidth="1"/>
    <col min="13572" max="13572" width="15.7109375" style="97" customWidth="1"/>
    <col min="13573" max="13573" width="12.7109375" style="97" customWidth="1"/>
    <col min="13574" max="13574" width="17.42578125" style="97" customWidth="1"/>
    <col min="13575" max="13824" width="9.140625" style="97"/>
    <col min="13825" max="13825" width="16.140625" style="97" customWidth="1"/>
    <col min="13826" max="13827" width="18.140625" style="97" customWidth="1"/>
    <col min="13828" max="13828" width="15.7109375" style="97" customWidth="1"/>
    <col min="13829" max="13829" width="12.7109375" style="97" customWidth="1"/>
    <col min="13830" max="13830" width="17.42578125" style="97" customWidth="1"/>
    <col min="13831" max="14080" width="9.140625" style="97"/>
    <col min="14081" max="14081" width="16.140625" style="97" customWidth="1"/>
    <col min="14082" max="14083" width="18.140625" style="97" customWidth="1"/>
    <col min="14084" max="14084" width="15.7109375" style="97" customWidth="1"/>
    <col min="14085" max="14085" width="12.7109375" style="97" customWidth="1"/>
    <col min="14086" max="14086" width="17.42578125" style="97" customWidth="1"/>
    <col min="14087" max="14336" width="9.140625" style="97"/>
    <col min="14337" max="14337" width="16.140625" style="97" customWidth="1"/>
    <col min="14338" max="14339" width="18.140625" style="97" customWidth="1"/>
    <col min="14340" max="14340" width="15.7109375" style="97" customWidth="1"/>
    <col min="14341" max="14341" width="12.7109375" style="97" customWidth="1"/>
    <col min="14342" max="14342" width="17.42578125" style="97" customWidth="1"/>
    <col min="14343" max="14592" width="9.140625" style="97"/>
    <col min="14593" max="14593" width="16.140625" style="97" customWidth="1"/>
    <col min="14594" max="14595" width="18.140625" style="97" customWidth="1"/>
    <col min="14596" max="14596" width="15.7109375" style="97" customWidth="1"/>
    <col min="14597" max="14597" width="12.7109375" style="97" customWidth="1"/>
    <col min="14598" max="14598" width="17.42578125" style="97" customWidth="1"/>
    <col min="14599" max="14848" width="9.140625" style="97"/>
    <col min="14849" max="14849" width="16.140625" style="97" customWidth="1"/>
    <col min="14850" max="14851" width="18.140625" style="97" customWidth="1"/>
    <col min="14852" max="14852" width="15.7109375" style="97" customWidth="1"/>
    <col min="14853" max="14853" width="12.7109375" style="97" customWidth="1"/>
    <col min="14854" max="14854" width="17.42578125" style="97" customWidth="1"/>
    <col min="14855" max="15104" width="9.140625" style="97"/>
    <col min="15105" max="15105" width="16.140625" style="97" customWidth="1"/>
    <col min="15106" max="15107" width="18.140625" style="97" customWidth="1"/>
    <col min="15108" max="15108" width="15.7109375" style="97" customWidth="1"/>
    <col min="15109" max="15109" width="12.7109375" style="97" customWidth="1"/>
    <col min="15110" max="15110" width="17.42578125" style="97" customWidth="1"/>
    <col min="15111" max="15360" width="9.140625" style="97"/>
    <col min="15361" max="15361" width="16.140625" style="97" customWidth="1"/>
    <col min="15362" max="15363" width="18.140625" style="97" customWidth="1"/>
    <col min="15364" max="15364" width="15.7109375" style="97" customWidth="1"/>
    <col min="15365" max="15365" width="12.7109375" style="97" customWidth="1"/>
    <col min="15366" max="15366" width="17.42578125" style="97" customWidth="1"/>
    <col min="15367" max="15616" width="9.140625" style="97"/>
    <col min="15617" max="15617" width="16.140625" style="97" customWidth="1"/>
    <col min="15618" max="15619" width="18.140625" style="97" customWidth="1"/>
    <col min="15620" max="15620" width="15.7109375" style="97" customWidth="1"/>
    <col min="15621" max="15621" width="12.7109375" style="97" customWidth="1"/>
    <col min="15622" max="15622" width="17.42578125" style="97" customWidth="1"/>
    <col min="15623" max="15872" width="9.140625" style="97"/>
    <col min="15873" max="15873" width="16.140625" style="97" customWidth="1"/>
    <col min="15874" max="15875" width="18.140625" style="97" customWidth="1"/>
    <col min="15876" max="15876" width="15.7109375" style="97" customWidth="1"/>
    <col min="15877" max="15877" width="12.7109375" style="97" customWidth="1"/>
    <col min="15878" max="15878" width="17.42578125" style="97" customWidth="1"/>
    <col min="15879" max="16128" width="9.140625" style="97"/>
    <col min="16129" max="16129" width="16.140625" style="97" customWidth="1"/>
    <col min="16130" max="16131" width="18.140625" style="97" customWidth="1"/>
    <col min="16132" max="16132" width="15.7109375" style="97" customWidth="1"/>
    <col min="16133" max="16133" width="12.7109375" style="97" customWidth="1"/>
    <col min="16134" max="16134" width="17.42578125" style="97" customWidth="1"/>
    <col min="16135" max="16384" width="9.140625" style="97"/>
  </cols>
  <sheetData>
    <row r="1" spans="1:11">
      <c r="A1" s="432" t="s">
        <v>137</v>
      </c>
      <c r="B1" s="432"/>
      <c r="C1" s="432"/>
      <c r="D1" s="432"/>
      <c r="E1" s="432"/>
      <c r="F1" s="432"/>
    </row>
    <row r="2" spans="1:11">
      <c r="A2" s="98" t="s">
        <v>138</v>
      </c>
      <c r="B2" s="98"/>
      <c r="C2" s="98"/>
      <c r="D2" s="98"/>
      <c r="E2" s="98"/>
      <c r="F2" s="98"/>
    </row>
    <row r="3" spans="1:11" ht="13.5" customHeight="1">
      <c r="A3" s="98"/>
      <c r="B3" s="98"/>
      <c r="C3" s="98"/>
      <c r="D3" s="98"/>
      <c r="E3" s="98"/>
      <c r="F3" s="98"/>
    </row>
    <row r="4" spans="1:11" ht="13.5" customHeight="1">
      <c r="A4" s="433" t="s">
        <v>139</v>
      </c>
      <c r="B4" s="433" t="s">
        <v>140</v>
      </c>
      <c r="C4" s="433" t="s">
        <v>141</v>
      </c>
      <c r="D4" s="433" t="s">
        <v>142</v>
      </c>
      <c r="E4" s="433" t="s">
        <v>143</v>
      </c>
      <c r="F4" s="433" t="s">
        <v>144</v>
      </c>
    </row>
    <row r="5" spans="1:11" s="99" customFormat="1" ht="44.25" customHeight="1">
      <c r="A5" s="434"/>
      <c r="B5" s="434"/>
      <c r="C5" s="434"/>
      <c r="D5" s="434"/>
      <c r="E5" s="434"/>
      <c r="F5" s="434"/>
    </row>
    <row r="6" spans="1:11" s="100" customFormat="1" ht="2.25" customHeight="1">
      <c r="A6" s="435"/>
      <c r="B6" s="435"/>
      <c r="C6" s="435"/>
      <c r="D6" s="435"/>
      <c r="E6" s="435"/>
      <c r="F6" s="435"/>
    </row>
    <row r="7" spans="1:11" s="100" customFormat="1" ht="13.5" customHeight="1">
      <c r="A7" s="101" t="s">
        <v>51</v>
      </c>
      <c r="B7" s="100">
        <v>1043</v>
      </c>
      <c r="C7" s="102">
        <v>35</v>
      </c>
      <c r="D7" s="102">
        <v>35</v>
      </c>
      <c r="E7" s="102">
        <v>20</v>
      </c>
      <c r="F7" s="103">
        <f>D7/B7*10000</f>
        <v>335.57046979865771</v>
      </c>
      <c r="J7" s="104"/>
      <c r="K7" s="105"/>
    </row>
    <row r="8" spans="1:11" s="100" customFormat="1" ht="13.5" customHeight="1">
      <c r="A8" s="106" t="s">
        <v>52</v>
      </c>
      <c r="B8" s="107">
        <v>1347</v>
      </c>
      <c r="C8" s="108">
        <v>45</v>
      </c>
      <c r="D8" s="108">
        <v>45</v>
      </c>
      <c r="E8" s="108">
        <v>28</v>
      </c>
      <c r="F8" s="109">
        <f>D8/B8*10000</f>
        <v>334.075723830735</v>
      </c>
      <c r="J8" s="104"/>
      <c r="K8" s="105"/>
    </row>
    <row r="9" spans="1:11" s="100" customFormat="1" ht="13.5" customHeight="1">
      <c r="A9" s="106" t="s">
        <v>53</v>
      </c>
      <c r="B9" s="100">
        <v>1054</v>
      </c>
      <c r="C9" s="108">
        <v>46</v>
      </c>
      <c r="D9" s="108">
        <v>44</v>
      </c>
      <c r="E9" s="108">
        <v>21</v>
      </c>
      <c r="F9" s="109">
        <f t="shared" ref="F9:F22" si="0">D9/B9*10000</f>
        <v>417.45730550284634</v>
      </c>
      <c r="J9" s="104"/>
      <c r="K9" s="105"/>
    </row>
    <row r="10" spans="1:11" s="100" customFormat="1" ht="13.5" customHeight="1">
      <c r="A10" s="106" t="s">
        <v>54</v>
      </c>
      <c r="B10" s="100">
        <v>673</v>
      </c>
      <c r="C10" s="108">
        <v>9</v>
      </c>
      <c r="D10" s="108">
        <v>16</v>
      </c>
      <c r="E10" s="108">
        <v>8</v>
      </c>
      <c r="F10" s="109">
        <f t="shared" si="0"/>
        <v>237.741456166419</v>
      </c>
      <c r="J10" s="104"/>
      <c r="K10" s="105"/>
    </row>
    <row r="11" spans="1:11" s="100" customFormat="1" ht="13.5" customHeight="1">
      <c r="A11" s="106" t="s">
        <v>55</v>
      </c>
      <c r="B11" s="100">
        <v>744</v>
      </c>
      <c r="C11" s="108">
        <v>5</v>
      </c>
      <c r="D11" s="108">
        <v>35</v>
      </c>
      <c r="E11" s="108">
        <v>17</v>
      </c>
      <c r="F11" s="109">
        <f t="shared" si="0"/>
        <v>470.43010752688173</v>
      </c>
      <c r="J11" s="104"/>
      <c r="K11" s="105"/>
    </row>
    <row r="12" spans="1:11" s="100" customFormat="1" ht="13.5" customHeight="1">
      <c r="A12" s="106" t="s">
        <v>56</v>
      </c>
      <c r="B12" s="100">
        <v>963</v>
      </c>
      <c r="C12" s="108">
        <v>45</v>
      </c>
      <c r="D12" s="108">
        <v>40</v>
      </c>
      <c r="E12" s="108">
        <v>21</v>
      </c>
      <c r="F12" s="109">
        <f t="shared" si="0"/>
        <v>415.36863966770511</v>
      </c>
      <c r="J12" s="104"/>
      <c r="K12" s="105"/>
    </row>
    <row r="13" spans="1:11" s="100" customFormat="1" ht="13.5" customHeight="1">
      <c r="A13" s="106" t="s">
        <v>57</v>
      </c>
      <c r="B13" s="100">
        <v>1418</v>
      </c>
      <c r="C13" s="108">
        <v>80</v>
      </c>
      <c r="D13" s="108">
        <v>90</v>
      </c>
      <c r="E13" s="108">
        <v>37</v>
      </c>
      <c r="F13" s="109">
        <f t="shared" si="0"/>
        <v>634.69675599435823</v>
      </c>
      <c r="J13" s="104"/>
      <c r="K13" s="105"/>
    </row>
    <row r="14" spans="1:11" s="100" customFormat="1" ht="13.5" customHeight="1">
      <c r="A14" s="106" t="s">
        <v>58</v>
      </c>
      <c r="B14" s="100">
        <v>1586</v>
      </c>
      <c r="C14" s="108">
        <v>26</v>
      </c>
      <c r="D14" s="108">
        <v>26</v>
      </c>
      <c r="E14" s="108">
        <v>19</v>
      </c>
      <c r="F14" s="109">
        <f t="shared" si="0"/>
        <v>163.9344262295082</v>
      </c>
      <c r="J14" s="104"/>
      <c r="K14" s="105"/>
    </row>
    <row r="15" spans="1:11" s="100" customFormat="1" ht="13.5" customHeight="1">
      <c r="A15" s="106" t="s">
        <v>59</v>
      </c>
      <c r="B15" s="100">
        <v>1553</v>
      </c>
      <c r="C15" s="108">
        <v>20</v>
      </c>
      <c r="D15" s="108">
        <v>20</v>
      </c>
      <c r="E15" s="108">
        <v>16</v>
      </c>
      <c r="F15" s="109">
        <f t="shared" si="0"/>
        <v>128.78300064391499</v>
      </c>
      <c r="J15" s="104"/>
      <c r="K15" s="105"/>
    </row>
    <row r="16" spans="1:11" s="100" customFormat="1" ht="13.5" customHeight="1">
      <c r="A16" s="106" t="s">
        <v>60</v>
      </c>
      <c r="B16" s="100">
        <v>1232</v>
      </c>
      <c r="C16" s="108">
        <v>6</v>
      </c>
      <c r="D16" s="108">
        <v>2</v>
      </c>
      <c r="E16" s="108">
        <v>2</v>
      </c>
      <c r="F16" s="109">
        <f t="shared" si="0"/>
        <v>16.233766233766236</v>
      </c>
      <c r="J16" s="104"/>
      <c r="K16" s="105"/>
    </row>
    <row r="17" spans="1:11" s="100" customFormat="1" ht="13.5" customHeight="1">
      <c r="A17" s="106" t="s">
        <v>61</v>
      </c>
      <c r="B17" s="100">
        <v>1433</v>
      </c>
      <c r="C17" s="108">
        <v>22</v>
      </c>
      <c r="D17" s="108">
        <v>21</v>
      </c>
      <c r="E17" s="108">
        <v>7</v>
      </c>
      <c r="F17" s="109">
        <f t="shared" si="0"/>
        <v>146.54570830425681</v>
      </c>
      <c r="J17" s="104"/>
      <c r="K17" s="105"/>
    </row>
    <row r="18" spans="1:11" s="100" customFormat="1" ht="13.5" customHeight="1">
      <c r="A18" s="106" t="s">
        <v>62</v>
      </c>
      <c r="B18" s="100">
        <v>1474</v>
      </c>
      <c r="C18" s="108">
        <v>34</v>
      </c>
      <c r="D18" s="108">
        <v>31</v>
      </c>
      <c r="E18" s="108">
        <v>15</v>
      </c>
      <c r="F18" s="109">
        <f t="shared" si="0"/>
        <v>210.31207598371779</v>
      </c>
      <c r="J18" s="104"/>
      <c r="K18" s="105"/>
    </row>
    <row r="19" spans="1:11" s="100" customFormat="1" ht="13.5" customHeight="1">
      <c r="A19" s="106" t="s">
        <v>63</v>
      </c>
      <c r="B19" s="100">
        <v>3685</v>
      </c>
      <c r="C19" s="108">
        <v>127</v>
      </c>
      <c r="D19" s="108">
        <v>129</v>
      </c>
      <c r="E19" s="108">
        <v>88</v>
      </c>
      <c r="F19" s="109">
        <f t="shared" si="0"/>
        <v>350.06784260515599</v>
      </c>
      <c r="J19" s="104"/>
      <c r="K19" s="105"/>
    </row>
    <row r="20" spans="1:11" s="100" customFormat="1" ht="13.5" customHeight="1">
      <c r="A20" s="106" t="s">
        <v>64</v>
      </c>
      <c r="B20" s="100">
        <v>9430</v>
      </c>
      <c r="C20" s="108">
        <v>227</v>
      </c>
      <c r="D20" s="108">
        <v>319</v>
      </c>
      <c r="E20" s="108">
        <v>151</v>
      </c>
      <c r="F20" s="109">
        <f t="shared" si="0"/>
        <v>338.28207847295863</v>
      </c>
      <c r="J20" s="104"/>
      <c r="K20" s="105"/>
    </row>
    <row r="21" spans="1:11" s="100" customFormat="1" ht="13.5" customHeight="1">
      <c r="A21" s="106" t="s">
        <v>65</v>
      </c>
      <c r="B21" s="100">
        <v>1886</v>
      </c>
      <c r="C21" s="108">
        <v>62</v>
      </c>
      <c r="D21" s="108">
        <v>70</v>
      </c>
      <c r="E21" s="108">
        <v>46</v>
      </c>
      <c r="F21" s="109">
        <f t="shared" si="0"/>
        <v>371.15588547189822</v>
      </c>
      <c r="J21" s="104"/>
      <c r="K21" s="105"/>
    </row>
    <row r="22" spans="1:11" ht="13.5" customHeight="1">
      <c r="A22" s="110" t="s">
        <v>67</v>
      </c>
      <c r="B22" s="110">
        <f>SUM(B7:B21)</f>
        <v>29521</v>
      </c>
      <c r="C22" s="110">
        <v>789</v>
      </c>
      <c r="D22" s="110">
        <f>SUM(D7:D21)</f>
        <v>923</v>
      </c>
      <c r="E22" s="110">
        <f>SUM(E7:E21)</f>
        <v>496</v>
      </c>
      <c r="F22" s="110">
        <f t="shared" si="0"/>
        <v>312.6587852715017</v>
      </c>
    </row>
    <row r="23" spans="1:11" ht="13.5" customHeight="1"/>
    <row r="32" spans="1:11">
      <c r="B32" s="112"/>
      <c r="C32" s="112"/>
    </row>
    <row r="33" spans="2:3">
      <c r="B33" s="112"/>
      <c r="C33" s="112"/>
    </row>
    <row r="34" spans="2:3">
      <c r="B34" s="112"/>
      <c r="C34" s="112"/>
    </row>
    <row r="35" spans="2:3">
      <c r="B35" s="112"/>
      <c r="C35" s="112"/>
    </row>
    <row r="36" spans="2:3">
      <c r="B36" s="112"/>
      <c r="C36" s="112"/>
    </row>
    <row r="37" spans="2:3">
      <c r="B37" s="112"/>
      <c r="C37" s="112"/>
    </row>
    <row r="38" spans="2:3">
      <c r="B38" s="112"/>
      <c r="C38" s="112"/>
    </row>
    <row r="39" spans="2:3">
      <c r="B39" s="112"/>
      <c r="C39" s="112"/>
    </row>
    <row r="40" spans="2:3">
      <c r="B40" s="112"/>
      <c r="C40" s="112"/>
    </row>
    <row r="41" spans="2:3">
      <c r="B41" s="112"/>
      <c r="C41" s="112"/>
    </row>
    <row r="42" spans="2:3">
      <c r="B42" s="112"/>
      <c r="C42" s="112"/>
    </row>
    <row r="43" spans="2:3">
      <c r="B43" s="112"/>
      <c r="C43" s="112"/>
    </row>
    <row r="44" spans="2:3">
      <c r="B44" s="112"/>
      <c r="C44" s="112"/>
    </row>
    <row r="45" spans="2:3">
      <c r="B45" s="112"/>
      <c r="C45" s="112"/>
    </row>
    <row r="46" spans="2:3">
      <c r="B46" s="112"/>
      <c r="C46" s="112"/>
    </row>
    <row r="47" spans="2:3">
      <c r="B47" s="112"/>
      <c r="C47" s="112"/>
    </row>
    <row r="48" spans="2:3">
      <c r="B48" s="112"/>
      <c r="C48" s="112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J15" sqref="J15"/>
    </sheetView>
  </sheetViews>
  <sheetFormatPr defaultRowHeight="11.25"/>
  <cols>
    <col min="1" max="1" width="4.85546875" style="113" customWidth="1"/>
    <col min="2" max="2" width="6.7109375" style="113" customWidth="1"/>
    <col min="3" max="3" width="31.42578125" style="113" customWidth="1"/>
    <col min="4" max="4" width="9" style="113" customWidth="1"/>
    <col min="5" max="5" width="7.7109375" style="113" customWidth="1"/>
    <col min="6" max="256" width="9.140625" style="113"/>
    <col min="257" max="257" width="4.85546875" style="113" customWidth="1"/>
    <col min="258" max="258" width="6.7109375" style="113" customWidth="1"/>
    <col min="259" max="259" width="31.42578125" style="113" customWidth="1"/>
    <col min="260" max="260" width="9" style="113" customWidth="1"/>
    <col min="261" max="261" width="7.7109375" style="113" customWidth="1"/>
    <col min="262" max="512" width="9.140625" style="113"/>
    <col min="513" max="513" width="4.85546875" style="113" customWidth="1"/>
    <col min="514" max="514" width="6.7109375" style="113" customWidth="1"/>
    <col min="515" max="515" width="31.42578125" style="113" customWidth="1"/>
    <col min="516" max="516" width="9" style="113" customWidth="1"/>
    <col min="517" max="517" width="7.7109375" style="113" customWidth="1"/>
    <col min="518" max="768" width="9.140625" style="113"/>
    <col min="769" max="769" width="4.85546875" style="113" customWidth="1"/>
    <col min="770" max="770" width="6.7109375" style="113" customWidth="1"/>
    <col min="771" max="771" width="31.42578125" style="113" customWidth="1"/>
    <col min="772" max="772" width="9" style="113" customWidth="1"/>
    <col min="773" max="773" width="7.7109375" style="113" customWidth="1"/>
    <col min="774" max="1024" width="9.140625" style="113"/>
    <col min="1025" max="1025" width="4.85546875" style="113" customWidth="1"/>
    <col min="1026" max="1026" width="6.7109375" style="113" customWidth="1"/>
    <col min="1027" max="1027" width="31.42578125" style="113" customWidth="1"/>
    <col min="1028" max="1028" width="9" style="113" customWidth="1"/>
    <col min="1029" max="1029" width="7.7109375" style="113" customWidth="1"/>
    <col min="1030" max="1280" width="9.140625" style="113"/>
    <col min="1281" max="1281" width="4.85546875" style="113" customWidth="1"/>
    <col min="1282" max="1282" width="6.7109375" style="113" customWidth="1"/>
    <col min="1283" max="1283" width="31.42578125" style="113" customWidth="1"/>
    <col min="1284" max="1284" width="9" style="113" customWidth="1"/>
    <col min="1285" max="1285" width="7.7109375" style="113" customWidth="1"/>
    <col min="1286" max="1536" width="9.140625" style="113"/>
    <col min="1537" max="1537" width="4.85546875" style="113" customWidth="1"/>
    <col min="1538" max="1538" width="6.7109375" style="113" customWidth="1"/>
    <col min="1539" max="1539" width="31.42578125" style="113" customWidth="1"/>
    <col min="1540" max="1540" width="9" style="113" customWidth="1"/>
    <col min="1541" max="1541" width="7.7109375" style="113" customWidth="1"/>
    <col min="1542" max="1792" width="9.140625" style="113"/>
    <col min="1793" max="1793" width="4.85546875" style="113" customWidth="1"/>
    <col min="1794" max="1794" width="6.7109375" style="113" customWidth="1"/>
    <col min="1795" max="1795" width="31.42578125" style="113" customWidth="1"/>
    <col min="1796" max="1796" width="9" style="113" customWidth="1"/>
    <col min="1797" max="1797" width="7.7109375" style="113" customWidth="1"/>
    <col min="1798" max="2048" width="9.140625" style="113"/>
    <col min="2049" max="2049" width="4.85546875" style="113" customWidth="1"/>
    <col min="2050" max="2050" width="6.7109375" style="113" customWidth="1"/>
    <col min="2051" max="2051" width="31.42578125" style="113" customWidth="1"/>
    <col min="2052" max="2052" width="9" style="113" customWidth="1"/>
    <col min="2053" max="2053" width="7.7109375" style="113" customWidth="1"/>
    <col min="2054" max="2304" width="9.140625" style="113"/>
    <col min="2305" max="2305" width="4.85546875" style="113" customWidth="1"/>
    <col min="2306" max="2306" width="6.7109375" style="113" customWidth="1"/>
    <col min="2307" max="2307" width="31.42578125" style="113" customWidth="1"/>
    <col min="2308" max="2308" width="9" style="113" customWidth="1"/>
    <col min="2309" max="2309" width="7.7109375" style="113" customWidth="1"/>
    <col min="2310" max="2560" width="9.140625" style="113"/>
    <col min="2561" max="2561" width="4.85546875" style="113" customWidth="1"/>
    <col min="2562" max="2562" width="6.7109375" style="113" customWidth="1"/>
    <col min="2563" max="2563" width="31.42578125" style="113" customWidth="1"/>
    <col min="2564" max="2564" width="9" style="113" customWidth="1"/>
    <col min="2565" max="2565" width="7.7109375" style="113" customWidth="1"/>
    <col min="2566" max="2816" width="9.140625" style="113"/>
    <col min="2817" max="2817" width="4.85546875" style="113" customWidth="1"/>
    <col min="2818" max="2818" width="6.7109375" style="113" customWidth="1"/>
    <col min="2819" max="2819" width="31.42578125" style="113" customWidth="1"/>
    <col min="2820" max="2820" width="9" style="113" customWidth="1"/>
    <col min="2821" max="2821" width="7.7109375" style="113" customWidth="1"/>
    <col min="2822" max="3072" width="9.140625" style="113"/>
    <col min="3073" max="3073" width="4.85546875" style="113" customWidth="1"/>
    <col min="3074" max="3074" width="6.7109375" style="113" customWidth="1"/>
    <col min="3075" max="3075" width="31.42578125" style="113" customWidth="1"/>
    <col min="3076" max="3076" width="9" style="113" customWidth="1"/>
    <col min="3077" max="3077" width="7.7109375" style="113" customWidth="1"/>
    <col min="3078" max="3328" width="9.140625" style="113"/>
    <col min="3329" max="3329" width="4.85546875" style="113" customWidth="1"/>
    <col min="3330" max="3330" width="6.7109375" style="113" customWidth="1"/>
    <col min="3331" max="3331" width="31.42578125" style="113" customWidth="1"/>
    <col min="3332" max="3332" width="9" style="113" customWidth="1"/>
    <col min="3333" max="3333" width="7.7109375" style="113" customWidth="1"/>
    <col min="3334" max="3584" width="9.140625" style="113"/>
    <col min="3585" max="3585" width="4.85546875" style="113" customWidth="1"/>
    <col min="3586" max="3586" width="6.7109375" style="113" customWidth="1"/>
    <col min="3587" max="3587" width="31.42578125" style="113" customWidth="1"/>
    <col min="3588" max="3588" width="9" style="113" customWidth="1"/>
    <col min="3589" max="3589" width="7.7109375" style="113" customWidth="1"/>
    <col min="3590" max="3840" width="9.140625" style="113"/>
    <col min="3841" max="3841" width="4.85546875" style="113" customWidth="1"/>
    <col min="3842" max="3842" width="6.7109375" style="113" customWidth="1"/>
    <col min="3843" max="3843" width="31.42578125" style="113" customWidth="1"/>
    <col min="3844" max="3844" width="9" style="113" customWidth="1"/>
    <col min="3845" max="3845" width="7.7109375" style="113" customWidth="1"/>
    <col min="3846" max="4096" width="9.140625" style="113"/>
    <col min="4097" max="4097" width="4.85546875" style="113" customWidth="1"/>
    <col min="4098" max="4098" width="6.7109375" style="113" customWidth="1"/>
    <col min="4099" max="4099" width="31.42578125" style="113" customWidth="1"/>
    <col min="4100" max="4100" width="9" style="113" customWidth="1"/>
    <col min="4101" max="4101" width="7.7109375" style="113" customWidth="1"/>
    <col min="4102" max="4352" width="9.140625" style="113"/>
    <col min="4353" max="4353" width="4.85546875" style="113" customWidth="1"/>
    <col min="4354" max="4354" width="6.7109375" style="113" customWidth="1"/>
    <col min="4355" max="4355" width="31.42578125" style="113" customWidth="1"/>
    <col min="4356" max="4356" width="9" style="113" customWidth="1"/>
    <col min="4357" max="4357" width="7.7109375" style="113" customWidth="1"/>
    <col min="4358" max="4608" width="9.140625" style="113"/>
    <col min="4609" max="4609" width="4.85546875" style="113" customWidth="1"/>
    <col min="4610" max="4610" width="6.7109375" style="113" customWidth="1"/>
    <col min="4611" max="4611" width="31.42578125" style="113" customWidth="1"/>
    <col min="4612" max="4612" width="9" style="113" customWidth="1"/>
    <col min="4613" max="4613" width="7.7109375" style="113" customWidth="1"/>
    <col min="4614" max="4864" width="9.140625" style="113"/>
    <col min="4865" max="4865" width="4.85546875" style="113" customWidth="1"/>
    <col min="4866" max="4866" width="6.7109375" style="113" customWidth="1"/>
    <col min="4867" max="4867" width="31.42578125" style="113" customWidth="1"/>
    <col min="4868" max="4868" width="9" style="113" customWidth="1"/>
    <col min="4869" max="4869" width="7.7109375" style="113" customWidth="1"/>
    <col min="4870" max="5120" width="9.140625" style="113"/>
    <col min="5121" max="5121" width="4.85546875" style="113" customWidth="1"/>
    <col min="5122" max="5122" width="6.7109375" style="113" customWidth="1"/>
    <col min="5123" max="5123" width="31.42578125" style="113" customWidth="1"/>
    <col min="5124" max="5124" width="9" style="113" customWidth="1"/>
    <col min="5125" max="5125" width="7.7109375" style="113" customWidth="1"/>
    <col min="5126" max="5376" width="9.140625" style="113"/>
    <col min="5377" max="5377" width="4.85546875" style="113" customWidth="1"/>
    <col min="5378" max="5378" width="6.7109375" style="113" customWidth="1"/>
    <col min="5379" max="5379" width="31.42578125" style="113" customWidth="1"/>
    <col min="5380" max="5380" width="9" style="113" customWidth="1"/>
    <col min="5381" max="5381" width="7.7109375" style="113" customWidth="1"/>
    <col min="5382" max="5632" width="9.140625" style="113"/>
    <col min="5633" max="5633" width="4.85546875" style="113" customWidth="1"/>
    <col min="5634" max="5634" width="6.7109375" style="113" customWidth="1"/>
    <col min="5635" max="5635" width="31.42578125" style="113" customWidth="1"/>
    <col min="5636" max="5636" width="9" style="113" customWidth="1"/>
    <col min="5637" max="5637" width="7.7109375" style="113" customWidth="1"/>
    <col min="5638" max="5888" width="9.140625" style="113"/>
    <col min="5889" max="5889" width="4.85546875" style="113" customWidth="1"/>
    <col min="5890" max="5890" width="6.7109375" style="113" customWidth="1"/>
    <col min="5891" max="5891" width="31.42578125" style="113" customWidth="1"/>
    <col min="5892" max="5892" width="9" style="113" customWidth="1"/>
    <col min="5893" max="5893" width="7.7109375" style="113" customWidth="1"/>
    <col min="5894" max="6144" width="9.140625" style="113"/>
    <col min="6145" max="6145" width="4.85546875" style="113" customWidth="1"/>
    <col min="6146" max="6146" width="6.7109375" style="113" customWidth="1"/>
    <col min="6147" max="6147" width="31.42578125" style="113" customWidth="1"/>
    <col min="6148" max="6148" width="9" style="113" customWidth="1"/>
    <col min="6149" max="6149" width="7.7109375" style="113" customWidth="1"/>
    <col min="6150" max="6400" width="9.140625" style="113"/>
    <col min="6401" max="6401" width="4.85546875" style="113" customWidth="1"/>
    <col min="6402" max="6402" width="6.7109375" style="113" customWidth="1"/>
    <col min="6403" max="6403" width="31.42578125" style="113" customWidth="1"/>
    <col min="6404" max="6404" width="9" style="113" customWidth="1"/>
    <col min="6405" max="6405" width="7.7109375" style="113" customWidth="1"/>
    <col min="6406" max="6656" width="9.140625" style="113"/>
    <col min="6657" max="6657" width="4.85546875" style="113" customWidth="1"/>
    <col min="6658" max="6658" width="6.7109375" style="113" customWidth="1"/>
    <col min="6659" max="6659" width="31.42578125" style="113" customWidth="1"/>
    <col min="6660" max="6660" width="9" style="113" customWidth="1"/>
    <col min="6661" max="6661" width="7.7109375" style="113" customWidth="1"/>
    <col min="6662" max="6912" width="9.140625" style="113"/>
    <col min="6913" max="6913" width="4.85546875" style="113" customWidth="1"/>
    <col min="6914" max="6914" width="6.7109375" style="113" customWidth="1"/>
    <col min="6915" max="6915" width="31.42578125" style="113" customWidth="1"/>
    <col min="6916" max="6916" width="9" style="113" customWidth="1"/>
    <col min="6917" max="6917" width="7.7109375" style="113" customWidth="1"/>
    <col min="6918" max="7168" width="9.140625" style="113"/>
    <col min="7169" max="7169" width="4.85546875" style="113" customWidth="1"/>
    <col min="7170" max="7170" width="6.7109375" style="113" customWidth="1"/>
    <col min="7171" max="7171" width="31.42578125" style="113" customWidth="1"/>
    <col min="7172" max="7172" width="9" style="113" customWidth="1"/>
    <col min="7173" max="7173" width="7.7109375" style="113" customWidth="1"/>
    <col min="7174" max="7424" width="9.140625" style="113"/>
    <col min="7425" max="7425" width="4.85546875" style="113" customWidth="1"/>
    <col min="7426" max="7426" width="6.7109375" style="113" customWidth="1"/>
    <col min="7427" max="7427" width="31.42578125" style="113" customWidth="1"/>
    <col min="7428" max="7428" width="9" style="113" customWidth="1"/>
    <col min="7429" max="7429" width="7.7109375" style="113" customWidth="1"/>
    <col min="7430" max="7680" width="9.140625" style="113"/>
    <col min="7681" max="7681" width="4.85546875" style="113" customWidth="1"/>
    <col min="7682" max="7682" width="6.7109375" style="113" customWidth="1"/>
    <col min="7683" max="7683" width="31.42578125" style="113" customWidth="1"/>
    <col min="7684" max="7684" width="9" style="113" customWidth="1"/>
    <col min="7685" max="7685" width="7.7109375" style="113" customWidth="1"/>
    <col min="7686" max="7936" width="9.140625" style="113"/>
    <col min="7937" max="7937" width="4.85546875" style="113" customWidth="1"/>
    <col min="7938" max="7938" width="6.7109375" style="113" customWidth="1"/>
    <col min="7939" max="7939" width="31.42578125" style="113" customWidth="1"/>
    <col min="7940" max="7940" width="9" style="113" customWidth="1"/>
    <col min="7941" max="7941" width="7.7109375" style="113" customWidth="1"/>
    <col min="7942" max="8192" width="9.140625" style="113"/>
    <col min="8193" max="8193" width="4.85546875" style="113" customWidth="1"/>
    <col min="8194" max="8194" width="6.7109375" style="113" customWidth="1"/>
    <col min="8195" max="8195" width="31.42578125" style="113" customWidth="1"/>
    <col min="8196" max="8196" width="9" style="113" customWidth="1"/>
    <col min="8197" max="8197" width="7.7109375" style="113" customWidth="1"/>
    <col min="8198" max="8448" width="9.140625" style="113"/>
    <col min="8449" max="8449" width="4.85546875" style="113" customWidth="1"/>
    <col min="8450" max="8450" width="6.7109375" style="113" customWidth="1"/>
    <col min="8451" max="8451" width="31.42578125" style="113" customWidth="1"/>
    <col min="8452" max="8452" width="9" style="113" customWidth="1"/>
    <col min="8453" max="8453" width="7.7109375" style="113" customWidth="1"/>
    <col min="8454" max="8704" width="9.140625" style="113"/>
    <col min="8705" max="8705" width="4.85546875" style="113" customWidth="1"/>
    <col min="8706" max="8706" width="6.7109375" style="113" customWidth="1"/>
    <col min="8707" max="8707" width="31.42578125" style="113" customWidth="1"/>
    <col min="8708" max="8708" width="9" style="113" customWidth="1"/>
    <col min="8709" max="8709" width="7.7109375" style="113" customWidth="1"/>
    <col min="8710" max="8960" width="9.140625" style="113"/>
    <col min="8961" max="8961" width="4.85546875" style="113" customWidth="1"/>
    <col min="8962" max="8962" width="6.7109375" style="113" customWidth="1"/>
    <col min="8963" max="8963" width="31.42578125" style="113" customWidth="1"/>
    <col min="8964" max="8964" width="9" style="113" customWidth="1"/>
    <col min="8965" max="8965" width="7.7109375" style="113" customWidth="1"/>
    <col min="8966" max="9216" width="9.140625" style="113"/>
    <col min="9217" max="9217" width="4.85546875" style="113" customWidth="1"/>
    <col min="9218" max="9218" width="6.7109375" style="113" customWidth="1"/>
    <col min="9219" max="9219" width="31.42578125" style="113" customWidth="1"/>
    <col min="9220" max="9220" width="9" style="113" customWidth="1"/>
    <col min="9221" max="9221" width="7.7109375" style="113" customWidth="1"/>
    <col min="9222" max="9472" width="9.140625" style="113"/>
    <col min="9473" max="9473" width="4.85546875" style="113" customWidth="1"/>
    <col min="9474" max="9474" width="6.7109375" style="113" customWidth="1"/>
    <col min="9475" max="9475" width="31.42578125" style="113" customWidth="1"/>
    <col min="9476" max="9476" width="9" style="113" customWidth="1"/>
    <col min="9477" max="9477" width="7.7109375" style="113" customWidth="1"/>
    <col min="9478" max="9728" width="9.140625" style="113"/>
    <col min="9729" max="9729" width="4.85546875" style="113" customWidth="1"/>
    <col min="9730" max="9730" width="6.7109375" style="113" customWidth="1"/>
    <col min="9731" max="9731" width="31.42578125" style="113" customWidth="1"/>
    <col min="9732" max="9732" width="9" style="113" customWidth="1"/>
    <col min="9733" max="9733" width="7.7109375" style="113" customWidth="1"/>
    <col min="9734" max="9984" width="9.140625" style="113"/>
    <col min="9985" max="9985" width="4.85546875" style="113" customWidth="1"/>
    <col min="9986" max="9986" width="6.7109375" style="113" customWidth="1"/>
    <col min="9987" max="9987" width="31.42578125" style="113" customWidth="1"/>
    <col min="9988" max="9988" width="9" style="113" customWidth="1"/>
    <col min="9989" max="9989" width="7.7109375" style="113" customWidth="1"/>
    <col min="9990" max="10240" width="9.140625" style="113"/>
    <col min="10241" max="10241" width="4.85546875" style="113" customWidth="1"/>
    <col min="10242" max="10242" width="6.7109375" style="113" customWidth="1"/>
    <col min="10243" max="10243" width="31.42578125" style="113" customWidth="1"/>
    <col min="10244" max="10244" width="9" style="113" customWidth="1"/>
    <col min="10245" max="10245" width="7.7109375" style="113" customWidth="1"/>
    <col min="10246" max="10496" width="9.140625" style="113"/>
    <col min="10497" max="10497" width="4.85546875" style="113" customWidth="1"/>
    <col min="10498" max="10498" width="6.7109375" style="113" customWidth="1"/>
    <col min="10499" max="10499" width="31.42578125" style="113" customWidth="1"/>
    <col min="10500" max="10500" width="9" style="113" customWidth="1"/>
    <col min="10501" max="10501" width="7.7109375" style="113" customWidth="1"/>
    <col min="10502" max="10752" width="9.140625" style="113"/>
    <col min="10753" max="10753" width="4.85546875" style="113" customWidth="1"/>
    <col min="10754" max="10754" width="6.7109375" style="113" customWidth="1"/>
    <col min="10755" max="10755" width="31.42578125" style="113" customWidth="1"/>
    <col min="10756" max="10756" width="9" style="113" customWidth="1"/>
    <col min="10757" max="10757" width="7.7109375" style="113" customWidth="1"/>
    <col min="10758" max="11008" width="9.140625" style="113"/>
    <col min="11009" max="11009" width="4.85546875" style="113" customWidth="1"/>
    <col min="11010" max="11010" width="6.7109375" style="113" customWidth="1"/>
    <col min="11011" max="11011" width="31.42578125" style="113" customWidth="1"/>
    <col min="11012" max="11012" width="9" style="113" customWidth="1"/>
    <col min="11013" max="11013" width="7.7109375" style="113" customWidth="1"/>
    <col min="11014" max="11264" width="9.140625" style="113"/>
    <col min="11265" max="11265" width="4.85546875" style="113" customWidth="1"/>
    <col min="11266" max="11266" width="6.7109375" style="113" customWidth="1"/>
    <col min="11267" max="11267" width="31.42578125" style="113" customWidth="1"/>
    <col min="11268" max="11268" width="9" style="113" customWidth="1"/>
    <col min="11269" max="11269" width="7.7109375" style="113" customWidth="1"/>
    <col min="11270" max="11520" width="9.140625" style="113"/>
    <col min="11521" max="11521" width="4.85546875" style="113" customWidth="1"/>
    <col min="11522" max="11522" width="6.7109375" style="113" customWidth="1"/>
    <col min="11523" max="11523" width="31.42578125" style="113" customWidth="1"/>
    <col min="11524" max="11524" width="9" style="113" customWidth="1"/>
    <col min="11525" max="11525" width="7.7109375" style="113" customWidth="1"/>
    <col min="11526" max="11776" width="9.140625" style="113"/>
    <col min="11777" max="11777" width="4.85546875" style="113" customWidth="1"/>
    <col min="11778" max="11778" width="6.7109375" style="113" customWidth="1"/>
    <col min="11779" max="11779" width="31.42578125" style="113" customWidth="1"/>
    <col min="11780" max="11780" width="9" style="113" customWidth="1"/>
    <col min="11781" max="11781" width="7.7109375" style="113" customWidth="1"/>
    <col min="11782" max="12032" width="9.140625" style="113"/>
    <col min="12033" max="12033" width="4.85546875" style="113" customWidth="1"/>
    <col min="12034" max="12034" width="6.7109375" style="113" customWidth="1"/>
    <col min="12035" max="12035" width="31.42578125" style="113" customWidth="1"/>
    <col min="12036" max="12036" width="9" style="113" customWidth="1"/>
    <col min="12037" max="12037" width="7.7109375" style="113" customWidth="1"/>
    <col min="12038" max="12288" width="9.140625" style="113"/>
    <col min="12289" max="12289" width="4.85546875" style="113" customWidth="1"/>
    <col min="12290" max="12290" width="6.7109375" style="113" customWidth="1"/>
    <col min="12291" max="12291" width="31.42578125" style="113" customWidth="1"/>
    <col min="12292" max="12292" width="9" style="113" customWidth="1"/>
    <col min="12293" max="12293" width="7.7109375" style="113" customWidth="1"/>
    <col min="12294" max="12544" width="9.140625" style="113"/>
    <col min="12545" max="12545" width="4.85546875" style="113" customWidth="1"/>
    <col min="12546" max="12546" width="6.7109375" style="113" customWidth="1"/>
    <col min="12547" max="12547" width="31.42578125" style="113" customWidth="1"/>
    <col min="12548" max="12548" width="9" style="113" customWidth="1"/>
    <col min="12549" max="12549" width="7.7109375" style="113" customWidth="1"/>
    <col min="12550" max="12800" width="9.140625" style="113"/>
    <col min="12801" max="12801" width="4.85546875" style="113" customWidth="1"/>
    <col min="12802" max="12802" width="6.7109375" style="113" customWidth="1"/>
    <col min="12803" max="12803" width="31.42578125" style="113" customWidth="1"/>
    <col min="12804" max="12804" width="9" style="113" customWidth="1"/>
    <col min="12805" max="12805" width="7.7109375" style="113" customWidth="1"/>
    <col min="12806" max="13056" width="9.140625" style="113"/>
    <col min="13057" max="13057" width="4.85546875" style="113" customWidth="1"/>
    <col min="13058" max="13058" width="6.7109375" style="113" customWidth="1"/>
    <col min="13059" max="13059" width="31.42578125" style="113" customWidth="1"/>
    <col min="13060" max="13060" width="9" style="113" customWidth="1"/>
    <col min="13061" max="13061" width="7.7109375" style="113" customWidth="1"/>
    <col min="13062" max="13312" width="9.140625" style="113"/>
    <col min="13313" max="13313" width="4.85546875" style="113" customWidth="1"/>
    <col min="13314" max="13314" width="6.7109375" style="113" customWidth="1"/>
    <col min="13315" max="13315" width="31.42578125" style="113" customWidth="1"/>
    <col min="13316" max="13316" width="9" style="113" customWidth="1"/>
    <col min="13317" max="13317" width="7.7109375" style="113" customWidth="1"/>
    <col min="13318" max="13568" width="9.140625" style="113"/>
    <col min="13569" max="13569" width="4.85546875" style="113" customWidth="1"/>
    <col min="13570" max="13570" width="6.7109375" style="113" customWidth="1"/>
    <col min="13571" max="13571" width="31.42578125" style="113" customWidth="1"/>
    <col min="13572" max="13572" width="9" style="113" customWidth="1"/>
    <col min="13573" max="13573" width="7.7109375" style="113" customWidth="1"/>
    <col min="13574" max="13824" width="9.140625" style="113"/>
    <col min="13825" max="13825" width="4.85546875" style="113" customWidth="1"/>
    <col min="13826" max="13826" width="6.7109375" style="113" customWidth="1"/>
    <col min="13827" max="13827" width="31.42578125" style="113" customWidth="1"/>
    <col min="13828" max="13828" width="9" style="113" customWidth="1"/>
    <col min="13829" max="13829" width="7.7109375" style="113" customWidth="1"/>
    <col min="13830" max="14080" width="9.140625" style="113"/>
    <col min="14081" max="14081" width="4.85546875" style="113" customWidth="1"/>
    <col min="14082" max="14082" width="6.7109375" style="113" customWidth="1"/>
    <col min="14083" max="14083" width="31.42578125" style="113" customWidth="1"/>
    <col min="14084" max="14084" width="9" style="113" customWidth="1"/>
    <col min="14085" max="14085" width="7.7109375" style="113" customWidth="1"/>
    <col min="14086" max="14336" width="9.140625" style="113"/>
    <col min="14337" max="14337" width="4.85546875" style="113" customWidth="1"/>
    <col min="14338" max="14338" width="6.7109375" style="113" customWidth="1"/>
    <col min="14339" max="14339" width="31.42578125" style="113" customWidth="1"/>
    <col min="14340" max="14340" width="9" style="113" customWidth="1"/>
    <col min="14341" max="14341" width="7.7109375" style="113" customWidth="1"/>
    <col min="14342" max="14592" width="9.140625" style="113"/>
    <col min="14593" max="14593" width="4.85546875" style="113" customWidth="1"/>
    <col min="14594" max="14594" width="6.7109375" style="113" customWidth="1"/>
    <col min="14595" max="14595" width="31.42578125" style="113" customWidth="1"/>
    <col min="14596" max="14596" width="9" style="113" customWidth="1"/>
    <col min="14597" max="14597" width="7.7109375" style="113" customWidth="1"/>
    <col min="14598" max="14848" width="9.140625" style="113"/>
    <col min="14849" max="14849" width="4.85546875" style="113" customWidth="1"/>
    <col min="14850" max="14850" width="6.7109375" style="113" customWidth="1"/>
    <col min="14851" max="14851" width="31.42578125" style="113" customWidth="1"/>
    <col min="14852" max="14852" width="9" style="113" customWidth="1"/>
    <col min="14853" max="14853" width="7.7109375" style="113" customWidth="1"/>
    <col min="14854" max="15104" width="9.140625" style="113"/>
    <col min="15105" max="15105" width="4.85546875" style="113" customWidth="1"/>
    <col min="15106" max="15106" width="6.7109375" style="113" customWidth="1"/>
    <col min="15107" max="15107" width="31.42578125" style="113" customWidth="1"/>
    <col min="15108" max="15108" width="9" style="113" customWidth="1"/>
    <col min="15109" max="15109" width="7.7109375" style="113" customWidth="1"/>
    <col min="15110" max="15360" width="9.140625" style="113"/>
    <col min="15361" max="15361" width="4.85546875" style="113" customWidth="1"/>
    <col min="15362" max="15362" width="6.7109375" style="113" customWidth="1"/>
    <col min="15363" max="15363" width="31.42578125" style="113" customWidth="1"/>
    <col min="15364" max="15364" width="9" style="113" customWidth="1"/>
    <col min="15365" max="15365" width="7.7109375" style="113" customWidth="1"/>
    <col min="15366" max="15616" width="9.140625" style="113"/>
    <col min="15617" max="15617" width="4.85546875" style="113" customWidth="1"/>
    <col min="15618" max="15618" width="6.7109375" style="113" customWidth="1"/>
    <col min="15619" max="15619" width="31.42578125" style="113" customWidth="1"/>
    <col min="15620" max="15620" width="9" style="113" customWidth="1"/>
    <col min="15621" max="15621" width="7.7109375" style="113" customWidth="1"/>
    <col min="15622" max="15872" width="9.140625" style="113"/>
    <col min="15873" max="15873" width="4.85546875" style="113" customWidth="1"/>
    <col min="15874" max="15874" width="6.7109375" style="113" customWidth="1"/>
    <col min="15875" max="15875" width="31.42578125" style="113" customWidth="1"/>
    <col min="15876" max="15876" width="9" style="113" customWidth="1"/>
    <col min="15877" max="15877" width="7.7109375" style="113" customWidth="1"/>
    <col min="15878" max="16128" width="9.140625" style="113"/>
    <col min="16129" max="16129" width="4.85546875" style="113" customWidth="1"/>
    <col min="16130" max="16130" width="6.7109375" style="113" customWidth="1"/>
    <col min="16131" max="16131" width="31.42578125" style="113" customWidth="1"/>
    <col min="16132" max="16132" width="9" style="113" customWidth="1"/>
    <col min="16133" max="16133" width="7.7109375" style="113" customWidth="1"/>
    <col min="16134" max="16384" width="9.140625" style="113"/>
  </cols>
  <sheetData>
    <row r="1" spans="1:10">
      <c r="A1" s="473" t="s">
        <v>145</v>
      </c>
      <c r="B1" s="473"/>
      <c r="C1" s="473"/>
      <c r="D1" s="473"/>
      <c r="E1" s="473"/>
    </row>
    <row r="2" spans="1:10">
      <c r="D2" s="113" t="s">
        <v>146</v>
      </c>
    </row>
    <row r="3" spans="1:10" ht="15">
      <c r="A3" s="474" t="s">
        <v>147</v>
      </c>
      <c r="B3" s="475"/>
      <c r="C3" s="476"/>
      <c r="D3" s="480" t="s">
        <v>148</v>
      </c>
      <c r="E3" s="481"/>
      <c r="F3" s="114"/>
      <c r="G3" s="114"/>
      <c r="H3" s="482"/>
      <c r="I3" s="482"/>
      <c r="J3" s="482"/>
    </row>
    <row r="4" spans="1:10" ht="22.5" customHeight="1">
      <c r="A4" s="477"/>
      <c r="B4" s="478"/>
      <c r="C4" s="479"/>
      <c r="D4" s="115" t="s">
        <v>149</v>
      </c>
      <c r="E4" s="115" t="s">
        <v>150</v>
      </c>
      <c r="F4" s="114"/>
      <c r="G4" s="114"/>
      <c r="H4" s="482"/>
      <c r="I4" s="482"/>
      <c r="J4" s="482"/>
    </row>
    <row r="5" spans="1:10" ht="12">
      <c r="A5" s="480" t="s">
        <v>151</v>
      </c>
      <c r="B5" s="483"/>
      <c r="C5" s="483"/>
      <c r="D5" s="116">
        <f>SUM(D6+D7+D13+D22+D23+D24+D29)</f>
        <v>9066</v>
      </c>
      <c r="E5" s="117">
        <f>SUM(E6+E7+E13+E22+E23+E24+E29)</f>
        <v>2828.6</v>
      </c>
      <c r="F5" s="484"/>
      <c r="G5" s="484"/>
      <c r="H5" s="484"/>
      <c r="I5" s="118"/>
      <c r="J5" s="118"/>
    </row>
    <row r="6" spans="1:10" ht="12" customHeight="1">
      <c r="A6" s="450" t="s">
        <v>152</v>
      </c>
      <c r="B6" s="458" t="s">
        <v>153</v>
      </c>
      <c r="C6" s="459"/>
      <c r="D6" s="119">
        <v>939</v>
      </c>
      <c r="E6" s="120">
        <v>1080.5999999999999</v>
      </c>
      <c r="F6" s="470"/>
      <c r="G6" s="470"/>
      <c r="H6" s="470"/>
      <c r="I6" s="118"/>
      <c r="J6" s="118"/>
    </row>
    <row r="7" spans="1:10" ht="15">
      <c r="A7" s="451"/>
      <c r="B7" s="458" t="s">
        <v>154</v>
      </c>
      <c r="C7" s="459"/>
      <c r="D7" s="121">
        <f>SUM(D8:D12)</f>
        <v>498</v>
      </c>
      <c r="E7" s="122">
        <f>SUM(E8:E12)</f>
        <v>84.1</v>
      </c>
      <c r="F7" s="114"/>
      <c r="G7" s="114"/>
      <c r="H7" s="114"/>
      <c r="I7" s="114"/>
      <c r="J7" s="114"/>
    </row>
    <row r="8" spans="1:10" ht="15">
      <c r="A8" s="451"/>
      <c r="B8" s="456" t="s">
        <v>155</v>
      </c>
      <c r="C8" s="457"/>
      <c r="D8" s="123">
        <v>0</v>
      </c>
      <c r="E8" s="124">
        <v>0</v>
      </c>
      <c r="F8" s="114"/>
      <c r="G8" s="114"/>
      <c r="H8" s="114"/>
      <c r="I8" s="114"/>
      <c r="J8" s="114"/>
    </row>
    <row r="9" spans="1:10" ht="19.5" customHeight="1">
      <c r="A9" s="451"/>
      <c r="B9" s="453" t="s">
        <v>156</v>
      </c>
      <c r="C9" s="454"/>
      <c r="D9" s="123">
        <v>475</v>
      </c>
      <c r="E9" s="124">
        <v>55</v>
      </c>
      <c r="F9" s="471"/>
      <c r="G9" s="471"/>
      <c r="H9" s="472"/>
      <c r="I9" s="469"/>
      <c r="J9" s="469"/>
    </row>
    <row r="10" spans="1:10" ht="21" customHeight="1">
      <c r="A10" s="451"/>
      <c r="B10" s="453" t="s">
        <v>157</v>
      </c>
      <c r="C10" s="454"/>
      <c r="D10" s="123">
        <v>8</v>
      </c>
      <c r="E10" s="124">
        <v>9.9</v>
      </c>
      <c r="F10" s="471"/>
      <c r="G10" s="471"/>
      <c r="H10" s="472"/>
      <c r="I10" s="125"/>
      <c r="J10" s="125"/>
    </row>
    <row r="11" spans="1:10" ht="19.5" customHeight="1">
      <c r="A11" s="451"/>
      <c r="B11" s="453" t="s">
        <v>158</v>
      </c>
      <c r="C11" s="454"/>
      <c r="D11" s="123">
        <v>3</v>
      </c>
      <c r="E11" s="124">
        <v>3.6</v>
      </c>
      <c r="F11" s="468"/>
      <c r="G11" s="468"/>
      <c r="H11" s="125"/>
      <c r="I11" s="125"/>
      <c r="J11" s="125"/>
    </row>
    <row r="12" spans="1:10" ht="19.5" customHeight="1">
      <c r="A12" s="451"/>
      <c r="B12" s="453" t="s">
        <v>159</v>
      </c>
      <c r="C12" s="454"/>
      <c r="D12" s="123">
        <v>12</v>
      </c>
      <c r="E12" s="124">
        <v>15.6</v>
      </c>
      <c r="F12" s="442"/>
      <c r="G12" s="442"/>
      <c r="H12" s="126"/>
      <c r="I12" s="127"/>
      <c r="J12" s="127"/>
    </row>
    <row r="13" spans="1:10" ht="20.25" customHeight="1">
      <c r="A13" s="451"/>
      <c r="B13" s="460" t="s">
        <v>160</v>
      </c>
      <c r="C13" s="461"/>
      <c r="D13" s="121">
        <f>SUM(D14:D21)</f>
        <v>916</v>
      </c>
      <c r="E13" s="122">
        <f>SUM(E14:E21)</f>
        <v>475</v>
      </c>
      <c r="F13" s="442"/>
      <c r="G13" s="442"/>
      <c r="H13" s="126"/>
      <c r="I13" s="126"/>
      <c r="J13" s="126"/>
    </row>
    <row r="14" spans="1:10" ht="20.25" customHeight="1">
      <c r="A14" s="451"/>
      <c r="B14" s="465" t="s">
        <v>161</v>
      </c>
      <c r="C14" s="128" t="s">
        <v>162</v>
      </c>
      <c r="D14" s="123">
        <v>397</v>
      </c>
      <c r="E14" s="124">
        <v>176.8</v>
      </c>
      <c r="F14" s="468"/>
      <c r="G14" s="468"/>
      <c r="H14" s="126"/>
      <c r="I14" s="129"/>
      <c r="J14" s="129"/>
    </row>
    <row r="15" spans="1:10" ht="21.75" customHeight="1">
      <c r="A15" s="451"/>
      <c r="B15" s="466"/>
      <c r="C15" s="128" t="s">
        <v>163</v>
      </c>
      <c r="D15" s="123">
        <v>0</v>
      </c>
      <c r="E15" s="124">
        <v>0</v>
      </c>
      <c r="F15" s="468"/>
      <c r="G15" s="468"/>
      <c r="H15" s="126"/>
      <c r="I15" s="127"/>
      <c r="J15" s="127"/>
    </row>
    <row r="16" spans="1:10" ht="21.75" customHeight="1">
      <c r="A16" s="451"/>
      <c r="B16" s="467"/>
      <c r="C16" s="128" t="s">
        <v>164</v>
      </c>
      <c r="D16" s="123">
        <v>138</v>
      </c>
      <c r="E16" s="124">
        <v>62.1</v>
      </c>
      <c r="F16" s="436"/>
      <c r="G16" s="436"/>
      <c r="H16" s="126"/>
      <c r="I16" s="129"/>
      <c r="J16" s="129"/>
    </row>
    <row r="17" spans="1:10" ht="21" customHeight="1">
      <c r="A17" s="451"/>
      <c r="B17" s="453" t="s">
        <v>165</v>
      </c>
      <c r="C17" s="454"/>
      <c r="D17" s="123">
        <v>206</v>
      </c>
      <c r="E17" s="124">
        <v>93.3</v>
      </c>
      <c r="F17" s="441"/>
      <c r="G17" s="441"/>
      <c r="H17" s="126"/>
      <c r="I17" s="129"/>
      <c r="J17" s="129"/>
    </row>
    <row r="18" spans="1:10" ht="22.5" customHeight="1">
      <c r="A18" s="451"/>
      <c r="B18" s="453" t="s">
        <v>166</v>
      </c>
      <c r="C18" s="454"/>
      <c r="D18" s="123">
        <v>26</v>
      </c>
      <c r="E18" s="124">
        <v>10.6</v>
      </c>
      <c r="F18" s="436"/>
      <c r="G18" s="436"/>
      <c r="H18" s="126"/>
      <c r="I18" s="129"/>
      <c r="J18" s="129"/>
    </row>
    <row r="19" spans="1:10" ht="21" customHeight="1">
      <c r="A19" s="451"/>
      <c r="B19" s="453" t="s">
        <v>167</v>
      </c>
      <c r="C19" s="464"/>
      <c r="D19" s="123">
        <v>7</v>
      </c>
      <c r="E19" s="130">
        <v>2.8</v>
      </c>
      <c r="F19" s="436"/>
      <c r="G19" s="436"/>
      <c r="H19" s="126"/>
      <c r="I19" s="129"/>
      <c r="J19" s="129"/>
    </row>
    <row r="20" spans="1:10" ht="21" customHeight="1">
      <c r="A20" s="451"/>
      <c r="B20" s="453" t="s">
        <v>168</v>
      </c>
      <c r="C20" s="454"/>
      <c r="D20" s="123">
        <v>8</v>
      </c>
      <c r="E20" s="124">
        <v>3</v>
      </c>
      <c r="F20" s="436"/>
      <c r="G20" s="436"/>
      <c r="H20" s="126"/>
      <c r="I20" s="129"/>
      <c r="J20" s="129"/>
    </row>
    <row r="21" spans="1:10" ht="21" customHeight="1">
      <c r="A21" s="451"/>
      <c r="B21" s="453" t="s">
        <v>169</v>
      </c>
      <c r="C21" s="454"/>
      <c r="D21" s="123">
        <v>134</v>
      </c>
      <c r="E21" s="124">
        <v>126.4</v>
      </c>
      <c r="F21" s="129"/>
      <c r="G21" s="129"/>
      <c r="H21" s="126"/>
      <c r="I21" s="129"/>
      <c r="J21" s="129"/>
    </row>
    <row r="22" spans="1:10" ht="21" customHeight="1">
      <c r="A22" s="451"/>
      <c r="B22" s="460" t="s">
        <v>170</v>
      </c>
      <c r="C22" s="461"/>
      <c r="D22" s="119">
        <v>57</v>
      </c>
      <c r="E22" s="120">
        <v>20.7</v>
      </c>
      <c r="F22" s="436"/>
      <c r="G22" s="436"/>
      <c r="H22" s="126"/>
      <c r="I22" s="129"/>
      <c r="J22" s="129"/>
    </row>
    <row r="23" spans="1:10" ht="21" customHeight="1">
      <c r="A23" s="451"/>
      <c r="B23" s="460" t="s">
        <v>171</v>
      </c>
      <c r="C23" s="461"/>
      <c r="D23" s="121">
        <v>853</v>
      </c>
      <c r="E23" s="131">
        <v>136.1</v>
      </c>
      <c r="F23" s="462"/>
      <c r="G23" s="441"/>
      <c r="H23" s="126"/>
      <c r="I23" s="129"/>
      <c r="J23" s="129"/>
    </row>
    <row r="24" spans="1:10" ht="21" customHeight="1">
      <c r="A24" s="452"/>
      <c r="B24" s="460" t="s">
        <v>172</v>
      </c>
      <c r="C24" s="461"/>
      <c r="D24" s="121">
        <v>210</v>
      </c>
      <c r="E24" s="132">
        <v>46.2</v>
      </c>
      <c r="F24" s="463"/>
      <c r="G24" s="463"/>
      <c r="H24" s="126"/>
      <c r="I24" s="129"/>
      <c r="J24" s="129"/>
    </row>
    <row r="25" spans="1:10" ht="21" customHeight="1">
      <c r="A25" s="450" t="s">
        <v>173</v>
      </c>
      <c r="B25" s="453" t="s">
        <v>174</v>
      </c>
      <c r="C25" s="454"/>
      <c r="D25" s="123">
        <v>1045</v>
      </c>
      <c r="E25" s="124">
        <v>311.2</v>
      </c>
      <c r="F25" s="455"/>
      <c r="G25" s="455"/>
      <c r="H25" s="126"/>
      <c r="I25" s="129"/>
      <c r="J25" s="127"/>
    </row>
    <row r="26" spans="1:10" ht="21" customHeight="1">
      <c r="A26" s="451"/>
      <c r="B26" s="453" t="s">
        <v>175</v>
      </c>
      <c r="C26" s="454"/>
      <c r="D26" s="123">
        <v>4511</v>
      </c>
      <c r="E26" s="124">
        <v>632.1</v>
      </c>
      <c r="F26" s="436"/>
      <c r="G26" s="436"/>
      <c r="H26" s="126"/>
      <c r="I26" s="129"/>
      <c r="J26" s="129"/>
    </row>
    <row r="27" spans="1:10" ht="21" customHeight="1">
      <c r="A27" s="451"/>
      <c r="B27" s="453" t="s">
        <v>176</v>
      </c>
      <c r="C27" s="454"/>
      <c r="D27" s="123">
        <v>37</v>
      </c>
      <c r="E27" s="124">
        <v>42.6</v>
      </c>
      <c r="F27" s="441"/>
      <c r="G27" s="441"/>
      <c r="H27" s="126"/>
      <c r="I27" s="129"/>
      <c r="J27" s="129"/>
    </row>
    <row r="28" spans="1:10" ht="12">
      <c r="A28" s="451"/>
      <c r="B28" s="456" t="s">
        <v>177</v>
      </c>
      <c r="C28" s="457"/>
      <c r="D28" s="123">
        <v>0</v>
      </c>
      <c r="E28" s="123">
        <v>0</v>
      </c>
      <c r="F28" s="436"/>
      <c r="G28" s="436"/>
      <c r="H28" s="126"/>
      <c r="I28" s="129"/>
      <c r="J28" s="129"/>
    </row>
    <row r="29" spans="1:10" ht="12">
      <c r="A29" s="452"/>
      <c r="B29" s="458" t="s">
        <v>178</v>
      </c>
      <c r="C29" s="459"/>
      <c r="D29" s="116">
        <f>SUM(D25:D28)</f>
        <v>5593</v>
      </c>
      <c r="E29" s="124">
        <f>SUM(E25:E28)</f>
        <v>985.9</v>
      </c>
      <c r="F29" s="436"/>
      <c r="G29" s="436"/>
      <c r="H29" s="126"/>
      <c r="I29" s="129"/>
      <c r="J29" s="129"/>
    </row>
    <row r="30" spans="1:10" ht="12">
      <c r="F30" s="436"/>
      <c r="G30" s="436"/>
      <c r="H30" s="126"/>
      <c r="I30" s="129"/>
      <c r="J30" s="129"/>
    </row>
    <row r="31" spans="1:10" ht="12">
      <c r="F31" s="449"/>
      <c r="G31" s="449"/>
      <c r="H31" s="126"/>
      <c r="I31" s="129"/>
      <c r="J31" s="129"/>
    </row>
    <row r="32" spans="1:10" ht="12">
      <c r="F32" s="436"/>
      <c r="G32" s="436"/>
      <c r="H32" s="126"/>
      <c r="I32" s="129"/>
      <c r="J32" s="129"/>
    </row>
    <row r="33" spans="6:10" ht="12">
      <c r="F33" s="436"/>
      <c r="G33" s="436"/>
      <c r="H33" s="126"/>
      <c r="I33" s="129"/>
      <c r="J33" s="129"/>
    </row>
    <row r="34" spans="6:10" ht="12">
      <c r="F34" s="437"/>
      <c r="G34" s="437"/>
      <c r="H34" s="126"/>
      <c r="I34" s="129"/>
      <c r="J34" s="129"/>
    </row>
    <row r="35" spans="6:10" ht="12">
      <c r="F35" s="447"/>
      <c r="G35" s="447"/>
      <c r="H35" s="126"/>
      <c r="I35" s="133"/>
      <c r="J35" s="133"/>
    </row>
    <row r="36" spans="6:10" ht="12">
      <c r="F36" s="448"/>
      <c r="G36" s="448"/>
      <c r="H36" s="126"/>
      <c r="I36" s="133"/>
      <c r="J36" s="133"/>
    </row>
    <row r="37" spans="6:10" ht="12">
      <c r="F37" s="442"/>
      <c r="G37" s="442"/>
      <c r="H37" s="126"/>
      <c r="I37" s="127"/>
      <c r="J37" s="127"/>
    </row>
    <row r="38" spans="6:10" ht="12">
      <c r="F38" s="441"/>
      <c r="G38" s="441"/>
      <c r="H38" s="126"/>
      <c r="I38" s="134"/>
      <c r="J38" s="134"/>
    </row>
    <row r="39" spans="6:10" ht="12">
      <c r="F39" s="441"/>
      <c r="G39" s="441"/>
      <c r="H39" s="126"/>
      <c r="I39" s="134"/>
      <c r="J39" s="134"/>
    </row>
    <row r="40" spans="6:10" ht="12">
      <c r="F40" s="441"/>
      <c r="G40" s="441"/>
      <c r="H40" s="126"/>
      <c r="I40" s="134"/>
      <c r="J40" s="134"/>
    </row>
    <row r="41" spans="6:10" ht="12">
      <c r="F41" s="441"/>
      <c r="G41" s="441"/>
      <c r="H41" s="126"/>
      <c r="I41" s="134"/>
      <c r="J41" s="134"/>
    </row>
    <row r="42" spans="6:10" ht="12">
      <c r="F42" s="441"/>
      <c r="G42" s="441"/>
      <c r="H42" s="126"/>
      <c r="I42" s="134"/>
      <c r="J42" s="134"/>
    </row>
    <row r="43" spans="6:10" ht="12">
      <c r="F43" s="441"/>
      <c r="G43" s="441"/>
      <c r="H43" s="126"/>
      <c r="I43" s="134"/>
      <c r="J43" s="134"/>
    </row>
    <row r="44" spans="6:10" ht="12">
      <c r="F44" s="441"/>
      <c r="G44" s="441"/>
      <c r="H44" s="126"/>
      <c r="I44" s="134"/>
      <c r="J44" s="134"/>
    </row>
    <row r="45" spans="6:10" ht="12">
      <c r="F45" s="446"/>
      <c r="G45" s="446"/>
      <c r="H45" s="126"/>
      <c r="I45" s="129"/>
      <c r="J45" s="129"/>
    </row>
    <row r="46" spans="6:10" ht="12">
      <c r="F46" s="441"/>
      <c r="G46" s="441"/>
      <c r="H46" s="126"/>
      <c r="I46" s="134"/>
      <c r="J46" s="134"/>
    </row>
    <row r="47" spans="6:10" ht="12">
      <c r="F47" s="442"/>
      <c r="G47" s="442"/>
      <c r="H47" s="126"/>
      <c r="I47" s="129"/>
      <c r="J47" s="129"/>
    </row>
    <row r="48" spans="6:10" ht="12">
      <c r="F48" s="442"/>
      <c r="G48" s="442"/>
      <c r="H48" s="126"/>
      <c r="I48" s="134"/>
      <c r="J48" s="134"/>
    </row>
    <row r="49" spans="6:10" ht="12">
      <c r="F49" s="441"/>
      <c r="G49" s="441"/>
      <c r="H49" s="126"/>
      <c r="I49" s="129"/>
      <c r="J49" s="129"/>
    </row>
    <row r="50" spans="6:10" ht="12">
      <c r="F50" s="441"/>
      <c r="G50" s="441"/>
      <c r="H50" s="126"/>
      <c r="I50" s="129"/>
      <c r="J50" s="129"/>
    </row>
    <row r="51" spans="6:10" ht="12">
      <c r="F51" s="441"/>
      <c r="G51" s="441"/>
      <c r="H51" s="126"/>
      <c r="I51" s="129"/>
      <c r="J51" s="129"/>
    </row>
    <row r="52" spans="6:10" ht="12">
      <c r="F52" s="436"/>
      <c r="G52" s="436"/>
      <c r="H52" s="126"/>
      <c r="I52" s="129"/>
      <c r="J52" s="129"/>
    </row>
    <row r="53" spans="6:10" ht="12">
      <c r="F53" s="436"/>
      <c r="G53" s="436"/>
      <c r="H53" s="126"/>
      <c r="I53" s="129"/>
      <c r="J53" s="129"/>
    </row>
    <row r="54" spans="6:10" ht="12">
      <c r="F54" s="441"/>
      <c r="G54" s="441"/>
      <c r="H54" s="126"/>
      <c r="I54" s="129"/>
      <c r="J54" s="129"/>
    </row>
    <row r="55" spans="6:10" ht="12">
      <c r="F55" s="446"/>
      <c r="G55" s="446"/>
      <c r="H55" s="126"/>
      <c r="I55" s="129"/>
      <c r="J55" s="129"/>
    </row>
    <row r="56" spans="6:10" ht="12">
      <c r="F56" s="442"/>
      <c r="G56" s="442"/>
      <c r="H56" s="126"/>
      <c r="I56" s="127"/>
      <c r="J56" s="127"/>
    </row>
    <row r="57" spans="6:10" ht="12">
      <c r="F57" s="441"/>
      <c r="G57" s="441"/>
      <c r="H57" s="126"/>
      <c r="I57" s="129"/>
      <c r="J57" s="129"/>
    </row>
    <row r="58" spans="6:10" ht="12">
      <c r="F58" s="441"/>
      <c r="G58" s="441"/>
      <c r="H58" s="126"/>
      <c r="I58" s="135"/>
      <c r="J58" s="135"/>
    </row>
    <row r="59" spans="6:10" ht="12">
      <c r="F59" s="441"/>
      <c r="G59" s="441"/>
      <c r="H59" s="126"/>
      <c r="I59" s="135"/>
      <c r="J59" s="135"/>
    </row>
    <row r="60" spans="6:10" ht="12">
      <c r="F60" s="441"/>
      <c r="G60" s="441"/>
      <c r="H60" s="126"/>
      <c r="I60" s="135"/>
      <c r="J60" s="135"/>
    </row>
    <row r="61" spans="6:10" ht="12">
      <c r="F61" s="441"/>
      <c r="G61" s="441"/>
      <c r="H61" s="126"/>
      <c r="I61" s="136"/>
      <c r="J61" s="136"/>
    </row>
    <row r="62" spans="6:10" ht="12">
      <c r="F62" s="441"/>
      <c r="G62" s="441"/>
      <c r="H62" s="126"/>
      <c r="I62" s="137"/>
      <c r="J62" s="137"/>
    </row>
    <row r="63" spans="6:10" ht="12">
      <c r="F63" s="446"/>
      <c r="G63" s="446"/>
      <c r="H63" s="126"/>
      <c r="I63" s="134"/>
      <c r="J63" s="134"/>
    </row>
    <row r="64" spans="6:10" ht="12">
      <c r="F64" s="442"/>
      <c r="G64" s="442"/>
      <c r="H64" s="126"/>
      <c r="I64" s="134"/>
      <c r="J64" s="134"/>
    </row>
    <row r="65" spans="6:10" ht="12">
      <c r="F65" s="442"/>
      <c r="G65" s="442"/>
      <c r="H65" s="126"/>
      <c r="I65" s="134"/>
      <c r="J65" s="134"/>
    </row>
    <row r="66" spans="6:10" ht="12">
      <c r="F66" s="443"/>
      <c r="G66" s="443"/>
      <c r="H66" s="126"/>
      <c r="I66" s="134"/>
      <c r="J66" s="134"/>
    </row>
    <row r="67" spans="6:10" ht="12">
      <c r="F67" s="442"/>
      <c r="G67" s="442"/>
      <c r="H67" s="126"/>
      <c r="I67" s="125"/>
      <c r="J67" s="125"/>
    </row>
    <row r="68" spans="6:10" ht="12">
      <c r="F68" s="444"/>
      <c r="G68" s="444"/>
      <c r="H68" s="126"/>
      <c r="I68" s="138"/>
      <c r="J68" s="138"/>
    </row>
    <row r="69" spans="6:10" ht="12">
      <c r="F69" s="445"/>
      <c r="G69" s="445"/>
      <c r="H69" s="126"/>
      <c r="I69" s="138"/>
      <c r="J69" s="138"/>
    </row>
    <row r="70" spans="6:10" ht="12">
      <c r="F70" s="445"/>
      <c r="G70" s="445"/>
      <c r="H70" s="126"/>
      <c r="I70" s="125"/>
      <c r="J70" s="125"/>
    </row>
    <row r="71" spans="6:10" ht="12">
      <c r="F71" s="442"/>
      <c r="G71" s="442"/>
      <c r="H71" s="126"/>
      <c r="I71" s="125"/>
      <c r="J71" s="138"/>
    </row>
    <row r="72" spans="6:10" ht="12">
      <c r="F72" s="436"/>
      <c r="G72" s="436"/>
      <c r="H72" s="126"/>
      <c r="I72" s="125"/>
      <c r="J72" s="139"/>
    </row>
    <row r="73" spans="6:10" ht="12">
      <c r="F73" s="441"/>
      <c r="G73" s="441"/>
      <c r="H73" s="126"/>
      <c r="I73" s="125"/>
      <c r="J73" s="139"/>
    </row>
    <row r="74" spans="6:10" ht="12">
      <c r="F74" s="436"/>
      <c r="G74" s="436"/>
      <c r="H74" s="126"/>
      <c r="I74" s="125"/>
      <c r="J74" s="139"/>
    </row>
    <row r="75" spans="6:10" ht="12">
      <c r="F75" s="436"/>
      <c r="G75" s="436"/>
      <c r="H75" s="126"/>
      <c r="I75" s="125"/>
      <c r="J75" s="139"/>
    </row>
    <row r="76" spans="6:10" ht="12">
      <c r="F76" s="436"/>
      <c r="G76" s="436"/>
      <c r="H76" s="126"/>
      <c r="I76" s="125"/>
      <c r="J76" s="125"/>
    </row>
    <row r="77" spans="6:10" ht="12">
      <c r="F77" s="438"/>
      <c r="G77" s="127"/>
      <c r="H77" s="126"/>
      <c r="I77" s="125"/>
      <c r="J77" s="125"/>
    </row>
    <row r="78" spans="6:10" ht="12">
      <c r="F78" s="438"/>
      <c r="G78" s="129"/>
      <c r="H78" s="126"/>
      <c r="I78" s="125"/>
      <c r="J78" s="125"/>
    </row>
    <row r="79" spans="6:10" ht="12">
      <c r="F79" s="438"/>
      <c r="G79" s="129"/>
      <c r="H79" s="126"/>
      <c r="I79" s="125"/>
      <c r="J79" s="125"/>
    </row>
    <row r="80" spans="6:10" ht="12">
      <c r="F80" s="438"/>
      <c r="G80" s="129"/>
      <c r="H80" s="126"/>
      <c r="I80" s="125"/>
      <c r="J80" s="125"/>
    </row>
    <row r="81" spans="6:10" ht="12">
      <c r="F81" s="438"/>
      <c r="G81" s="129"/>
      <c r="H81" s="126"/>
      <c r="I81" s="125"/>
      <c r="J81" s="125"/>
    </row>
    <row r="82" spans="6:10" ht="12">
      <c r="F82" s="438"/>
      <c r="G82" s="129"/>
      <c r="H82" s="126"/>
      <c r="I82" s="125"/>
      <c r="J82" s="125"/>
    </row>
    <row r="83" spans="6:10" ht="12">
      <c r="F83" s="438"/>
      <c r="G83" s="129"/>
      <c r="H83" s="126"/>
      <c r="I83" s="125"/>
      <c r="J83" s="125"/>
    </row>
    <row r="84" spans="6:10" ht="12">
      <c r="F84" s="438"/>
      <c r="G84" s="129"/>
      <c r="H84" s="126"/>
      <c r="I84" s="125"/>
      <c r="J84" s="125"/>
    </row>
    <row r="85" spans="6:10" ht="12">
      <c r="F85" s="438"/>
      <c r="G85" s="129"/>
      <c r="H85" s="126"/>
      <c r="I85" s="125"/>
      <c r="J85" s="125"/>
    </row>
    <row r="86" spans="6:10" ht="12">
      <c r="F86" s="438"/>
      <c r="G86" s="129"/>
      <c r="H86" s="126"/>
      <c r="I86" s="125"/>
      <c r="J86" s="125"/>
    </row>
    <row r="87" spans="6:10" ht="12">
      <c r="F87" s="439"/>
      <c r="G87" s="439"/>
      <c r="H87" s="126"/>
      <c r="I87" s="126"/>
      <c r="J87" s="126"/>
    </row>
    <row r="88" spans="6:10" ht="12">
      <c r="F88" s="440"/>
      <c r="G88" s="440"/>
      <c r="H88" s="126"/>
      <c r="I88" s="125"/>
      <c r="J88" s="125"/>
    </row>
    <row r="89" spans="6:10" ht="12">
      <c r="F89" s="436"/>
      <c r="G89" s="436"/>
      <c r="H89" s="126"/>
      <c r="I89" s="125"/>
      <c r="J89" s="125"/>
    </row>
    <row r="90" spans="6:10" ht="12">
      <c r="F90" s="441"/>
      <c r="G90" s="441"/>
      <c r="H90" s="126"/>
      <c r="I90" s="125"/>
      <c r="J90" s="125"/>
    </row>
    <row r="91" spans="6:10" ht="12">
      <c r="F91" s="436"/>
      <c r="G91" s="436"/>
      <c r="H91" s="126"/>
      <c r="I91" s="125"/>
      <c r="J91" s="125"/>
    </row>
    <row r="92" spans="6:10" ht="12">
      <c r="F92" s="436"/>
      <c r="G92" s="436"/>
      <c r="H92" s="126"/>
      <c r="I92" s="125"/>
      <c r="J92" s="125"/>
    </row>
    <row r="93" spans="6:10" ht="12">
      <c r="F93" s="436"/>
      <c r="G93" s="436"/>
      <c r="H93" s="126"/>
      <c r="I93" s="125"/>
      <c r="J93" s="125"/>
    </row>
    <row r="94" spans="6:10" ht="12">
      <c r="F94" s="437"/>
      <c r="G94" s="437"/>
      <c r="H94" s="126"/>
      <c r="I94" s="125"/>
      <c r="J94" s="125"/>
    </row>
  </sheetData>
  <mergeCells count="108">
    <mergeCell ref="A1:E1"/>
    <mergeCell ref="A3:C4"/>
    <mergeCell ref="D3:E3"/>
    <mergeCell ref="H3:J4"/>
    <mergeCell ref="A5:C5"/>
    <mergeCell ref="F5:H5"/>
    <mergeCell ref="A6:A24"/>
    <mergeCell ref="B6:C6"/>
    <mergeCell ref="F6:H6"/>
    <mergeCell ref="B7:C7"/>
    <mergeCell ref="B8:C8"/>
    <mergeCell ref="B9:C9"/>
    <mergeCell ref="F9:G10"/>
    <mergeCell ref="H9:H10"/>
    <mergeCell ref="B13:C13"/>
    <mergeCell ref="F13:G13"/>
    <mergeCell ref="B14:B16"/>
    <mergeCell ref="F14:G14"/>
    <mergeCell ref="F15:G15"/>
    <mergeCell ref="F16:G16"/>
    <mergeCell ref="B17:C17"/>
    <mergeCell ref="F17:G17"/>
    <mergeCell ref="I9:J9"/>
    <mergeCell ref="B10:C10"/>
    <mergeCell ref="B11:C11"/>
    <mergeCell ref="F11:G11"/>
    <mergeCell ref="B12:C12"/>
    <mergeCell ref="F12:G12"/>
    <mergeCell ref="B21:C21"/>
    <mergeCell ref="B22:C22"/>
    <mergeCell ref="F22:G22"/>
    <mergeCell ref="B23:C23"/>
    <mergeCell ref="F23:G23"/>
    <mergeCell ref="B24:C24"/>
    <mergeCell ref="F24:G24"/>
    <mergeCell ref="B18:C18"/>
    <mergeCell ref="F18:G18"/>
    <mergeCell ref="B19:C19"/>
    <mergeCell ref="F19:G19"/>
    <mergeCell ref="B20:C20"/>
    <mergeCell ref="F20:G20"/>
    <mergeCell ref="A25:A29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47:G47"/>
    <mergeCell ref="F48:G48"/>
    <mergeCell ref="F49:G49"/>
    <mergeCell ref="F50:G50"/>
    <mergeCell ref="F51:G51"/>
    <mergeCell ref="F52:G52"/>
    <mergeCell ref="F41:G41"/>
    <mergeCell ref="F42:G42"/>
    <mergeCell ref="F43:G43"/>
    <mergeCell ref="F44:G44"/>
    <mergeCell ref="F45:G45"/>
    <mergeCell ref="F46:G46"/>
    <mergeCell ref="F59:G59"/>
    <mergeCell ref="F60:G60"/>
    <mergeCell ref="F61:G61"/>
    <mergeCell ref="F62:G62"/>
    <mergeCell ref="F63:G63"/>
    <mergeCell ref="F64:G64"/>
    <mergeCell ref="F53:G53"/>
    <mergeCell ref="F54:G54"/>
    <mergeCell ref="F55:G55"/>
    <mergeCell ref="F56:G56"/>
    <mergeCell ref="F57:G57"/>
    <mergeCell ref="F58:G58"/>
    <mergeCell ref="F71:G71"/>
    <mergeCell ref="F72:G72"/>
    <mergeCell ref="F73:G73"/>
    <mergeCell ref="F74:G74"/>
    <mergeCell ref="F75:G75"/>
    <mergeCell ref="F76:G76"/>
    <mergeCell ref="F65:G65"/>
    <mergeCell ref="F66:G66"/>
    <mergeCell ref="F67:G67"/>
    <mergeCell ref="F68:G68"/>
    <mergeCell ref="F69:G69"/>
    <mergeCell ref="F70:G70"/>
    <mergeCell ref="F92:G92"/>
    <mergeCell ref="F93:G93"/>
    <mergeCell ref="F94:G94"/>
    <mergeCell ref="F77:F86"/>
    <mergeCell ref="F87:G87"/>
    <mergeCell ref="F88:G88"/>
    <mergeCell ref="F89:G89"/>
    <mergeCell ref="F90:G90"/>
    <mergeCell ref="F91:G9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F48"/>
  <sheetViews>
    <sheetView topLeftCell="A34" workbookViewId="0">
      <selection activeCell="K45" sqref="K45"/>
    </sheetView>
  </sheetViews>
  <sheetFormatPr defaultRowHeight="12.75"/>
  <cols>
    <col min="1" max="1" width="10.28515625" style="140" customWidth="1"/>
    <col min="2" max="2" width="30.7109375" style="140" customWidth="1"/>
    <col min="3" max="3" width="12" style="140" customWidth="1"/>
    <col min="4" max="5" width="11" style="140" customWidth="1"/>
    <col min="6" max="6" width="9.28515625" style="140" customWidth="1"/>
    <col min="7" max="16384" width="9.140625" style="140"/>
  </cols>
  <sheetData>
    <row r="34" spans="1:6" ht="51" customHeight="1">
      <c r="A34" s="485" t="s">
        <v>179</v>
      </c>
      <c r="B34" s="485"/>
      <c r="C34" s="485"/>
      <c r="D34" s="485"/>
      <c r="E34" s="485"/>
      <c r="F34" s="485"/>
    </row>
    <row r="35" spans="1:6" ht="17.25" customHeight="1">
      <c r="A35" s="486" t="s">
        <v>180</v>
      </c>
      <c r="B35" s="486"/>
      <c r="C35" s="486"/>
      <c r="D35" s="486"/>
      <c r="E35" s="141"/>
      <c r="F35" s="141"/>
    </row>
    <row r="36" spans="1:6" ht="43.5" customHeight="1">
      <c r="A36" s="487" t="s">
        <v>181</v>
      </c>
      <c r="B36" s="488"/>
      <c r="C36" s="142" t="s">
        <v>182</v>
      </c>
      <c r="D36" s="142" t="s">
        <v>183</v>
      </c>
      <c r="E36" s="143" t="s">
        <v>184</v>
      </c>
      <c r="F36" s="142" t="s">
        <v>185</v>
      </c>
    </row>
    <row r="37" spans="1:6" ht="17.25" customHeight="1">
      <c r="A37" s="144" t="s">
        <v>186</v>
      </c>
      <c r="B37" s="144"/>
      <c r="C37" s="144">
        <f t="shared" ref="C37" si="0">C39+C40+C41</f>
        <v>9154</v>
      </c>
      <c r="D37" s="144">
        <f>D39+D40+D41</f>
        <v>9430</v>
      </c>
      <c r="E37" s="144">
        <f>E39+E40+E41</f>
        <v>9182</v>
      </c>
      <c r="F37" s="145">
        <f>E37/D37*100</f>
        <v>97.370095440084839</v>
      </c>
    </row>
    <row r="38" spans="1:6" ht="17.25" customHeight="1">
      <c r="A38" s="146" t="s">
        <v>187</v>
      </c>
      <c r="B38" s="146"/>
      <c r="C38" s="146"/>
      <c r="D38" s="146"/>
      <c r="E38" s="146"/>
    </row>
    <row r="39" spans="1:6" ht="17.25" customHeight="1">
      <c r="A39" s="144"/>
      <c r="B39" s="144" t="s">
        <v>188</v>
      </c>
      <c r="C39" s="144">
        <v>2264</v>
      </c>
      <c r="D39" s="144">
        <v>2076</v>
      </c>
      <c r="E39" s="144">
        <v>1985</v>
      </c>
      <c r="F39" s="145">
        <f t="shared" ref="F39:F42" si="1">E39/D39*100</f>
        <v>95.616570327552992</v>
      </c>
    </row>
    <row r="40" spans="1:6" ht="17.25" customHeight="1">
      <c r="A40" s="144"/>
      <c r="B40" s="144" t="s">
        <v>189</v>
      </c>
      <c r="C40" s="144">
        <v>3703</v>
      </c>
      <c r="D40" s="144">
        <v>3816</v>
      </c>
      <c r="E40" s="144">
        <v>3772</v>
      </c>
      <c r="F40" s="145">
        <f t="shared" si="1"/>
        <v>98.846960167714883</v>
      </c>
    </row>
    <row r="41" spans="1:6" ht="17.25" customHeight="1">
      <c r="A41" s="144"/>
      <c r="B41" s="144" t="s">
        <v>190</v>
      </c>
      <c r="C41" s="144">
        <v>3187</v>
      </c>
      <c r="D41" s="144">
        <v>3538</v>
      </c>
      <c r="E41" s="144">
        <v>3425</v>
      </c>
      <c r="F41" s="145">
        <f t="shared" si="1"/>
        <v>96.806105144149228</v>
      </c>
    </row>
    <row r="42" spans="1:6" ht="17.25" customHeight="1">
      <c r="A42" s="144" t="s">
        <v>191</v>
      </c>
      <c r="B42" s="144"/>
      <c r="C42" s="147">
        <f>SUM(C44:C47)</f>
        <v>9528.4</v>
      </c>
      <c r="D42" s="147">
        <f>SUM(D44:D47)</f>
        <v>11234.9</v>
      </c>
      <c r="E42" s="147">
        <f>SUM(E44:E47)</f>
        <v>12950.800000000001</v>
      </c>
      <c r="F42" s="145">
        <f t="shared" si="1"/>
        <v>115.27294412945378</v>
      </c>
    </row>
    <row r="43" spans="1:6" ht="17.25" customHeight="1">
      <c r="A43" s="146" t="s">
        <v>187</v>
      </c>
      <c r="B43" s="146"/>
      <c r="C43" s="146"/>
      <c r="D43" s="146"/>
      <c r="E43" s="146"/>
    </row>
    <row r="44" spans="1:6" ht="17.25" customHeight="1">
      <c r="A44" s="144"/>
      <c r="B44" s="144" t="s">
        <v>192</v>
      </c>
      <c r="C44" s="144">
        <v>7506.4</v>
      </c>
      <c r="D44" s="144">
        <v>8918.7999999999993</v>
      </c>
      <c r="E44" s="147">
        <v>10413.4</v>
      </c>
      <c r="F44" s="145">
        <f t="shared" ref="F44:F47" si="2">E44/D44*100</f>
        <v>116.75785980176705</v>
      </c>
    </row>
    <row r="45" spans="1:6" ht="17.25" customHeight="1">
      <c r="A45" s="144"/>
      <c r="B45" s="148" t="s">
        <v>193</v>
      </c>
      <c r="C45" s="149">
        <v>1429.7</v>
      </c>
      <c r="D45" s="149">
        <v>1650.3</v>
      </c>
      <c r="E45" s="150">
        <v>1802</v>
      </c>
      <c r="F45" s="145">
        <f t="shared" si="2"/>
        <v>109.19226807247166</v>
      </c>
    </row>
    <row r="46" spans="1:6" ht="17.25" customHeight="1">
      <c r="A46" s="144"/>
      <c r="B46" s="144" t="s">
        <v>194</v>
      </c>
      <c r="C46" s="147">
        <v>305.39999999999998</v>
      </c>
      <c r="D46" s="147">
        <v>343.6</v>
      </c>
      <c r="E46" s="147">
        <v>375.7</v>
      </c>
      <c r="F46" s="145">
        <f t="shared" si="2"/>
        <v>109.34225844004655</v>
      </c>
    </row>
    <row r="47" spans="1:6" ht="17.25" customHeight="1">
      <c r="A47" s="151"/>
      <c r="B47" s="151" t="s">
        <v>195</v>
      </c>
      <c r="C47" s="151">
        <v>286.89999999999998</v>
      </c>
      <c r="D47" s="151">
        <v>322.2</v>
      </c>
      <c r="E47" s="152">
        <v>359.7</v>
      </c>
      <c r="F47" s="153">
        <f t="shared" si="2"/>
        <v>111.63873370577282</v>
      </c>
    </row>
    <row r="48" spans="1:6" ht="18.75" customHeight="1"/>
  </sheetData>
  <mergeCells count="3">
    <mergeCell ref="A34:F34"/>
    <mergeCell ref="A35:D35"/>
    <mergeCell ref="A36:B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opLeftCell="A4" workbookViewId="0">
      <selection activeCell="H23" sqref="H23"/>
    </sheetView>
  </sheetViews>
  <sheetFormatPr defaultRowHeight="14.25"/>
  <cols>
    <col min="1" max="1" width="3.85546875" style="154" customWidth="1"/>
    <col min="2" max="2" width="32.7109375" style="154" customWidth="1"/>
    <col min="3" max="3" width="9.85546875" style="154" customWidth="1"/>
    <col min="4" max="4" width="11.28515625" style="154" customWidth="1"/>
    <col min="5" max="5" width="11.140625" style="154" customWidth="1"/>
    <col min="6" max="6" width="10.7109375" style="154" customWidth="1"/>
    <col min="7" max="7" width="11.140625" style="154" customWidth="1"/>
    <col min="8" max="16384" width="9.140625" style="154"/>
  </cols>
  <sheetData>
    <row r="2" spans="1:7">
      <c r="A2" s="489" t="s">
        <v>196</v>
      </c>
      <c r="B2" s="489"/>
      <c r="C2" s="489"/>
      <c r="D2" s="489"/>
      <c r="E2" s="489"/>
      <c r="F2" s="489"/>
      <c r="G2" s="489"/>
    </row>
    <row r="3" spans="1:7">
      <c r="A3" s="155"/>
      <c r="B3" s="155"/>
      <c r="C3" s="490"/>
      <c r="D3" s="490"/>
      <c r="E3" s="155"/>
      <c r="F3" s="491" t="s">
        <v>197</v>
      </c>
      <c r="G3" s="491"/>
    </row>
    <row r="4" spans="1:7">
      <c r="A4" s="492"/>
      <c r="B4" s="492"/>
      <c r="C4" s="493" t="s">
        <v>198</v>
      </c>
      <c r="D4" s="494" t="s">
        <v>199</v>
      </c>
      <c r="E4" s="494"/>
      <c r="F4" s="494"/>
      <c r="G4" s="493" t="s">
        <v>200</v>
      </c>
    </row>
    <row r="5" spans="1:7">
      <c r="A5" s="492"/>
      <c r="B5" s="492"/>
      <c r="C5" s="493"/>
      <c r="D5" s="156" t="s">
        <v>201</v>
      </c>
      <c r="E5" s="157" t="s">
        <v>202</v>
      </c>
      <c r="F5" s="156" t="s">
        <v>203</v>
      </c>
      <c r="G5" s="493"/>
    </row>
    <row r="6" spans="1:7">
      <c r="A6" s="158" t="s">
        <v>204</v>
      </c>
      <c r="B6" s="158"/>
      <c r="C6" s="159">
        <f>C8+C9+C10+C11+C12</f>
        <v>13577.4</v>
      </c>
      <c r="D6" s="159">
        <f t="shared" ref="D6" si="0">D8+D9+D10+D11+D12</f>
        <v>6220.9</v>
      </c>
      <c r="E6" s="159">
        <f>E8+E9+E10+E11+E12</f>
        <v>15795.900000000001</v>
      </c>
      <c r="F6" s="160">
        <f t="shared" ref="F6:F19" si="1">E6/D6*100</f>
        <v>253.91663585654811</v>
      </c>
      <c r="G6" s="160">
        <f t="shared" ref="G6:G19" si="2">E6/C6*100</f>
        <v>116.33965265809361</v>
      </c>
    </row>
    <row r="7" spans="1:7">
      <c r="A7" s="158" t="s">
        <v>205</v>
      </c>
      <c r="B7" s="158"/>
      <c r="C7" s="158"/>
      <c r="D7" s="158"/>
      <c r="E7" s="158"/>
      <c r="F7" s="160"/>
      <c r="G7" s="160"/>
    </row>
    <row r="8" spans="1:7">
      <c r="A8" s="161"/>
      <c r="B8" s="161" t="s">
        <v>206</v>
      </c>
      <c r="C8" s="162">
        <v>11319.6</v>
      </c>
      <c r="D8" s="162">
        <v>3991.8</v>
      </c>
      <c r="E8" s="162">
        <v>13101.7</v>
      </c>
      <c r="F8" s="160">
        <f>E8/D8*100</f>
        <v>328.21534144997247</v>
      </c>
      <c r="G8" s="160">
        <f>E8/C8*100</f>
        <v>115.74348916922861</v>
      </c>
    </row>
    <row r="9" spans="1:7">
      <c r="A9" s="161"/>
      <c r="B9" s="161" t="s">
        <v>207</v>
      </c>
      <c r="C9" s="162">
        <v>466.5</v>
      </c>
      <c r="D9" s="162">
        <v>460.4</v>
      </c>
      <c r="E9" s="162">
        <v>584.1</v>
      </c>
      <c r="F9" s="160">
        <f t="shared" si="1"/>
        <v>126.86794092093831</v>
      </c>
      <c r="G9" s="160">
        <f t="shared" si="2"/>
        <v>125.20900321543409</v>
      </c>
    </row>
    <row r="10" spans="1:7">
      <c r="A10" s="161"/>
      <c r="B10" s="161" t="s">
        <v>208</v>
      </c>
      <c r="C10" s="162">
        <v>1304.0999999999999</v>
      </c>
      <c r="D10" s="162">
        <v>1317.8</v>
      </c>
      <c r="E10" s="162">
        <v>1510.5</v>
      </c>
      <c r="F10" s="160">
        <f t="shared" si="1"/>
        <v>114.62285627561086</v>
      </c>
      <c r="G10" s="160">
        <f t="shared" si="2"/>
        <v>115.82700713135496</v>
      </c>
    </row>
    <row r="11" spans="1:7">
      <c r="A11" s="161"/>
      <c r="B11" s="161" t="s">
        <v>209</v>
      </c>
      <c r="C11" s="162">
        <v>284.3</v>
      </c>
      <c r="D11" s="162">
        <v>350.7</v>
      </c>
      <c r="E11" s="162">
        <v>352.1</v>
      </c>
      <c r="F11" s="160">
        <f t="shared" si="1"/>
        <v>100.39920159680639</v>
      </c>
      <c r="G11" s="160">
        <f t="shared" si="2"/>
        <v>123.84804783679213</v>
      </c>
    </row>
    <row r="12" spans="1:7">
      <c r="A12" s="161"/>
      <c r="B12" s="161" t="s">
        <v>210</v>
      </c>
      <c r="C12" s="162">
        <v>202.9</v>
      </c>
      <c r="D12" s="162">
        <v>100.2</v>
      </c>
      <c r="E12" s="162">
        <v>247.5</v>
      </c>
      <c r="F12" s="160">
        <f t="shared" si="1"/>
        <v>247.00598802395209</v>
      </c>
      <c r="G12" s="160">
        <f t="shared" si="2"/>
        <v>121.98127156234597</v>
      </c>
    </row>
    <row r="13" spans="1:7">
      <c r="A13" s="161" t="s">
        <v>211</v>
      </c>
      <c r="B13" s="161"/>
      <c r="C13" s="162">
        <f>C15+C16+C17+C18+C19</f>
        <v>13236.8</v>
      </c>
      <c r="D13" s="162">
        <f t="shared" ref="D13" si="3">D15+D16+D17+D18+D19</f>
        <v>14817.000000000002</v>
      </c>
      <c r="E13" s="162">
        <f>E15+E16+E17+E18+E19</f>
        <v>15300.1</v>
      </c>
      <c r="F13" s="160">
        <f t="shared" si="1"/>
        <v>103.26044408449752</v>
      </c>
      <c r="G13" s="160">
        <f t="shared" si="2"/>
        <v>115.58760425480479</v>
      </c>
    </row>
    <row r="14" spans="1:7">
      <c r="A14" s="161" t="s">
        <v>205</v>
      </c>
      <c r="B14" s="161"/>
      <c r="C14" s="161"/>
      <c r="D14" s="161"/>
      <c r="E14" s="161"/>
      <c r="F14" s="160"/>
      <c r="G14" s="160"/>
    </row>
    <row r="15" spans="1:7">
      <c r="A15" s="158"/>
      <c r="B15" s="158" t="s">
        <v>206</v>
      </c>
      <c r="C15" s="162">
        <v>11175.8</v>
      </c>
      <c r="D15" s="159">
        <v>12541.1</v>
      </c>
      <c r="E15" s="159">
        <v>12888.5</v>
      </c>
      <c r="F15" s="160">
        <f t="shared" si="1"/>
        <v>102.77009193770881</v>
      </c>
      <c r="G15" s="160">
        <f t="shared" si="2"/>
        <v>115.3250773993808</v>
      </c>
    </row>
    <row r="16" spans="1:7">
      <c r="A16" s="158"/>
      <c r="B16" s="158" t="s">
        <v>207</v>
      </c>
      <c r="C16" s="162">
        <v>491.3</v>
      </c>
      <c r="D16" s="159">
        <v>534.70000000000005</v>
      </c>
      <c r="E16" s="159">
        <v>597.70000000000005</v>
      </c>
      <c r="F16" s="160">
        <f t="shared" si="1"/>
        <v>111.78230783616981</v>
      </c>
      <c r="G16" s="160">
        <f t="shared" si="2"/>
        <v>121.656828821494</v>
      </c>
    </row>
    <row r="17" spans="1:7">
      <c r="A17" s="158"/>
      <c r="B17" s="158" t="s">
        <v>208</v>
      </c>
      <c r="C17" s="159">
        <v>1307.5999999999999</v>
      </c>
      <c r="D17" s="159">
        <v>1554.9</v>
      </c>
      <c r="E17" s="159">
        <v>1392.8</v>
      </c>
      <c r="F17" s="160">
        <f t="shared" si="1"/>
        <v>89.57489227603061</v>
      </c>
      <c r="G17" s="160">
        <f t="shared" si="2"/>
        <v>106.51575405322728</v>
      </c>
    </row>
    <row r="18" spans="1:7">
      <c r="A18" s="158"/>
      <c r="B18" s="158" t="s">
        <v>209</v>
      </c>
      <c r="C18" s="159">
        <v>193.9</v>
      </c>
      <c r="D18" s="159">
        <v>106.6</v>
      </c>
      <c r="E18" s="159">
        <v>228.4</v>
      </c>
      <c r="F18" s="160">
        <f t="shared" si="1"/>
        <v>214.25891181988743</v>
      </c>
      <c r="G18" s="160">
        <f t="shared" si="2"/>
        <v>117.79267663744197</v>
      </c>
    </row>
    <row r="19" spans="1:7">
      <c r="A19" s="163"/>
      <c r="B19" s="163" t="s">
        <v>210</v>
      </c>
      <c r="C19" s="164">
        <v>68.2</v>
      </c>
      <c r="D19" s="164">
        <v>79.7</v>
      </c>
      <c r="E19" s="164">
        <v>192.7</v>
      </c>
      <c r="F19" s="164">
        <f t="shared" si="1"/>
        <v>241.78168130489331</v>
      </c>
      <c r="G19" s="164">
        <f t="shared" si="2"/>
        <v>282.55131964809379</v>
      </c>
    </row>
    <row r="20" spans="1:7">
      <c r="A20" s="165"/>
      <c r="B20" s="165"/>
      <c r="C20" s="165"/>
      <c r="D20" s="165"/>
      <c r="E20" s="165"/>
      <c r="F20" s="165"/>
      <c r="G20" s="165"/>
    </row>
    <row r="21" spans="1:7">
      <c r="A21" s="154" t="s">
        <v>212</v>
      </c>
    </row>
  </sheetData>
  <mergeCells count="7"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TO1A-2</vt:lpstr>
      <vt:lpstr>TOSUM1302</vt:lpstr>
      <vt:lpstr>ONT-2012-2</vt:lpstr>
      <vt:lpstr>ZR-1-1</vt:lpstr>
      <vt:lpstr>AX-3CGP-2-shab</vt:lpstr>
      <vt:lpstr>AX-3CGP-2-ah3</vt:lpstr>
      <vt:lpstr>Niigmiin halamj</vt:lpstr>
      <vt:lpstr>daatgal2015-ndt15</vt:lpstr>
      <vt:lpstr>daatgal2015-nds2015</vt:lpstr>
      <vt:lpstr>daatgal2015-nd2015</vt:lpstr>
      <vt:lpstr>CPI</vt:lpstr>
      <vt:lpstr>Une_02</vt:lpstr>
      <vt:lpstr>ХАА une</vt:lpstr>
      <vt:lpstr>HUMAN-hvnam</vt:lpstr>
      <vt:lpstr>HUMAN-emd</vt:lpstr>
      <vt:lpstr>HUMAN-h-ovchin</vt:lpstr>
      <vt:lpstr>AY12013-02-GOLNER</vt:lpstr>
      <vt:lpstr>AY2013-02-NB</vt:lpstr>
      <vt:lpstr>GEMT2015-7-2015sum</vt:lpstr>
      <vt:lpstr>GEMT2015-7-gemt2015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2021-01-20T03:00:01Z</dcterms:created>
  <dcterms:modified xsi:type="dcterms:W3CDTF">2021-01-20T04:35:00Z</dcterms:modified>
</cp:coreProperties>
</file>