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bookViews>
    <workbookView xWindow="0" yWindow="0" windowWidth="20490" windowHeight="7740" firstSheet="8" activeTab="12"/>
  </bookViews>
  <sheets>
    <sheet name="TO1A-2" sheetId="1" r:id="rId1"/>
    <sheet name="TOSUM1302" sheetId="2" r:id="rId2"/>
    <sheet name="ONT-2012-2" sheetId="3" r:id="rId3"/>
    <sheet name="ZR-1-1" sheetId="4" r:id="rId4"/>
    <sheet name="AX-3CGP-2-shab" sheetId="5" r:id="rId5"/>
    <sheet name="AX-3CGP2-ah3" sheetId="6" r:id="rId6"/>
    <sheet name="Niigmiin halamj" sheetId="7" r:id="rId7"/>
    <sheet name="daatgal2015-ndt15" sheetId="8" r:id="rId8"/>
    <sheet name="daatgal2015-nds2015" sheetId="9" r:id="rId9"/>
    <sheet name="daatgal2015-nd2015" sheetId="10" r:id="rId10"/>
    <sheet name="CPI" sheetId="11" r:id="rId11"/>
    <sheet name="Une_02" sheetId="12" r:id="rId12"/>
    <sheet name="HUMAN-hvnam" sheetId="14" r:id="rId13"/>
    <sheet name="HUMAN-emd" sheetId="15" r:id="rId14"/>
    <sheet name="HUMAN-h-ovchin" sheetId="16" r:id="rId15"/>
    <sheet name="AY12013-02-GOLNER" sheetId="17" r:id="rId16"/>
    <sheet name="AY12013-02-NB" sheetId="18" r:id="rId17"/>
    <sheet name="GEMT2015-10-2015sum" sheetId="19" r:id="rId18"/>
    <sheet name="GEMT2015-10-gemt2015" sheetId="20" r:id="rId19"/>
    <sheet name="urgats" sheetId="21" r:id="rId20"/>
    <sheet name="aj vildwer" sheetId="22" r:id="rId21"/>
    <sheet name="gol ner torliin bvteegdehvvn " sheetId="23" r:id="rId22"/>
    <sheet name="hvn amin yrdiin hodolgoon" sheetId="24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3" l="1"/>
  <c r="M23" i="23"/>
  <c r="M22" i="23"/>
  <c r="M21" i="23"/>
  <c r="M20" i="23"/>
  <c r="M18" i="23"/>
  <c r="M17" i="23"/>
  <c r="M16" i="23"/>
  <c r="M15" i="23"/>
  <c r="M14" i="23"/>
  <c r="M13" i="23"/>
  <c r="M12" i="23"/>
  <c r="M11" i="23"/>
  <c r="M10" i="23"/>
  <c r="M9" i="23"/>
  <c r="M8" i="23"/>
  <c r="M6" i="23"/>
  <c r="M5" i="23"/>
  <c r="E16" i="22"/>
  <c r="E15" i="22"/>
  <c r="D14" i="22"/>
  <c r="D5" i="22" s="1"/>
  <c r="E5" i="22" s="1"/>
  <c r="C14" i="22"/>
  <c r="E13" i="22"/>
  <c r="E12" i="22"/>
  <c r="E11" i="22"/>
  <c r="D10" i="22"/>
  <c r="E10" i="22" s="1"/>
  <c r="C10" i="22"/>
  <c r="E9" i="22"/>
  <c r="E7" i="22"/>
  <c r="D6" i="22"/>
  <c r="E6" i="22" s="1"/>
  <c r="C6" i="22"/>
  <c r="C5" i="22" s="1"/>
  <c r="R50" i="21"/>
  <c r="Q50" i="21"/>
  <c r="M50" i="21"/>
  <c r="L50" i="21"/>
  <c r="K50" i="21"/>
  <c r="J50" i="21"/>
  <c r="I50" i="21"/>
  <c r="H50" i="21"/>
  <c r="G50" i="21"/>
  <c r="F50" i="21"/>
  <c r="E50" i="21"/>
  <c r="D50" i="21"/>
  <c r="C50" i="21"/>
  <c r="B50" i="21"/>
  <c r="E34" i="20"/>
  <c r="E33" i="20"/>
  <c r="E32" i="20"/>
  <c r="E31" i="20"/>
  <c r="E30" i="20"/>
  <c r="E29" i="20"/>
  <c r="E28" i="20"/>
  <c r="E27" i="20"/>
  <c r="E25" i="20"/>
  <c r="E24" i="20"/>
  <c r="E23" i="20"/>
  <c r="E22" i="20"/>
  <c r="E21" i="20"/>
  <c r="E18" i="20"/>
  <c r="E16" i="20"/>
  <c r="E15" i="20"/>
  <c r="E14" i="20"/>
  <c r="E13" i="20"/>
  <c r="E9" i="20"/>
  <c r="D6" i="20"/>
  <c r="D35" i="20" s="1"/>
  <c r="E35" i="20" s="1"/>
  <c r="C6" i="20"/>
  <c r="C35" i="20" s="1"/>
  <c r="E5" i="20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B54" i="19"/>
  <c r="D53" i="19"/>
  <c r="D52" i="19"/>
  <c r="C52" i="19" s="1"/>
  <c r="D51" i="19"/>
  <c r="C51" i="19"/>
  <c r="D50" i="19"/>
  <c r="C50" i="19" s="1"/>
  <c r="D49" i="19"/>
  <c r="C49" i="19"/>
  <c r="D48" i="19"/>
  <c r="C48" i="19" s="1"/>
  <c r="D47" i="19"/>
  <c r="C47" i="19"/>
  <c r="D46" i="19"/>
  <c r="C46" i="19" s="1"/>
  <c r="D45" i="19"/>
  <c r="C45" i="19"/>
  <c r="D44" i="19"/>
  <c r="C44" i="19" s="1"/>
  <c r="D43" i="19"/>
  <c r="C43" i="19"/>
  <c r="D42" i="19"/>
  <c r="C42" i="19" s="1"/>
  <c r="D41" i="19"/>
  <c r="C41" i="19"/>
  <c r="D40" i="19"/>
  <c r="C40" i="19" s="1"/>
  <c r="D39" i="19"/>
  <c r="C39" i="19"/>
  <c r="D38" i="19"/>
  <c r="D54" i="19" s="1"/>
  <c r="C54" i="19" s="1"/>
  <c r="E16" i="18"/>
  <c r="E15" i="18"/>
  <c r="D14" i="18"/>
  <c r="E14" i="18" s="1"/>
  <c r="C14" i="18"/>
  <c r="E13" i="18"/>
  <c r="E12" i="18"/>
  <c r="E11" i="18"/>
  <c r="D10" i="18"/>
  <c r="E10" i="18" s="1"/>
  <c r="C10" i="18"/>
  <c r="E9" i="18"/>
  <c r="E7" i="18"/>
  <c r="E6" i="18"/>
  <c r="D6" i="18"/>
  <c r="C6" i="18"/>
  <c r="C5" i="18" s="1"/>
  <c r="D5" i="18"/>
  <c r="E5" i="18" s="1"/>
  <c r="M24" i="17"/>
  <c r="M23" i="17"/>
  <c r="M22" i="17"/>
  <c r="M21" i="17"/>
  <c r="M20" i="17"/>
  <c r="M18" i="17"/>
  <c r="M17" i="17"/>
  <c r="M16" i="17"/>
  <c r="M15" i="17"/>
  <c r="M14" i="17"/>
  <c r="M13" i="17"/>
  <c r="M12" i="17"/>
  <c r="M11" i="17"/>
  <c r="M10" i="17"/>
  <c r="M9" i="17"/>
  <c r="M8" i="17"/>
  <c r="M6" i="17"/>
  <c r="M5" i="17"/>
  <c r="J23" i="16"/>
  <c r="D23" i="16"/>
  <c r="I21" i="16"/>
  <c r="I20" i="16"/>
  <c r="I19" i="16"/>
  <c r="J18" i="16"/>
  <c r="I18" i="16"/>
  <c r="D18" i="16"/>
  <c r="J17" i="16"/>
  <c r="I17" i="16"/>
  <c r="F17" i="16"/>
  <c r="J16" i="16"/>
  <c r="I16" i="16"/>
  <c r="H16" i="16"/>
  <c r="J15" i="16"/>
  <c r="I15" i="16"/>
  <c r="I14" i="16"/>
  <c r="J13" i="16"/>
  <c r="J12" i="16"/>
  <c r="J11" i="16"/>
  <c r="J10" i="16"/>
  <c r="I10" i="16"/>
  <c r="D10" i="16"/>
  <c r="J9" i="16"/>
  <c r="I9" i="16"/>
  <c r="F9" i="16"/>
  <c r="I8" i="16"/>
  <c r="F8" i="16"/>
  <c r="J7" i="16"/>
  <c r="I7" i="16"/>
  <c r="H7" i="16"/>
  <c r="J6" i="16"/>
  <c r="I6" i="16"/>
  <c r="J5" i="16"/>
  <c r="G5" i="16"/>
  <c r="H22" i="16" s="1"/>
  <c r="E5" i="16"/>
  <c r="F16" i="16" s="1"/>
  <c r="C5" i="16"/>
  <c r="D17" i="16" s="1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B59" i="15"/>
  <c r="M20" i="14"/>
  <c r="L20" i="14"/>
  <c r="K20" i="14"/>
  <c r="J20" i="14"/>
  <c r="I20" i="14"/>
  <c r="H20" i="14"/>
  <c r="G20" i="14"/>
  <c r="F20" i="14"/>
  <c r="E20" i="14"/>
  <c r="D20" i="14"/>
  <c r="C20" i="14"/>
  <c r="B20" i="14"/>
  <c r="E14" i="22" l="1"/>
  <c r="E6" i="20"/>
  <c r="C38" i="19"/>
  <c r="D6" i="16"/>
  <c r="H8" i="16"/>
  <c r="H9" i="16"/>
  <c r="F10" i="16"/>
  <c r="D11" i="16"/>
  <c r="D12" i="16"/>
  <c r="D13" i="16"/>
  <c r="D14" i="16"/>
  <c r="D15" i="16"/>
  <c r="H17" i="16"/>
  <c r="F18" i="16"/>
  <c r="D19" i="16"/>
  <c r="D20" i="16"/>
  <c r="D21" i="16"/>
  <c r="D22" i="16"/>
  <c r="F23" i="16"/>
  <c r="F6" i="16"/>
  <c r="D7" i="16"/>
  <c r="H10" i="16"/>
  <c r="F11" i="16"/>
  <c r="F12" i="16"/>
  <c r="F13" i="16"/>
  <c r="F14" i="16"/>
  <c r="F15" i="16"/>
  <c r="D16" i="16"/>
  <c r="H18" i="16"/>
  <c r="F19" i="16"/>
  <c r="F20" i="16"/>
  <c r="F21" i="16"/>
  <c r="F22" i="16"/>
  <c r="H23" i="16"/>
  <c r="I5" i="16"/>
  <c r="H6" i="16"/>
  <c r="F7" i="16"/>
  <c r="D8" i="16"/>
  <c r="D9" i="16"/>
  <c r="H11" i="16"/>
  <c r="H12" i="16"/>
  <c r="H13" i="16"/>
  <c r="H14" i="16"/>
  <c r="H15" i="16"/>
  <c r="H19" i="16"/>
  <c r="H20" i="16"/>
  <c r="H21" i="16"/>
  <c r="H5" i="16" l="1"/>
  <c r="F5" i="16"/>
  <c r="D5" i="16"/>
  <c r="F21" i="10"/>
  <c r="G21" i="10" s="1"/>
  <c r="E21" i="10"/>
  <c r="D21" i="10"/>
  <c r="C21" i="10"/>
  <c r="B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19" i="9"/>
  <c r="F19" i="9"/>
  <c r="G18" i="9"/>
  <c r="F18" i="9"/>
  <c r="G17" i="9"/>
  <c r="F17" i="9"/>
  <c r="G16" i="9"/>
  <c r="F16" i="9"/>
  <c r="G15" i="9"/>
  <c r="F15" i="9"/>
  <c r="F13" i="9"/>
  <c r="E13" i="9"/>
  <c r="G13" i="9" s="1"/>
  <c r="D13" i="9"/>
  <c r="C13" i="9"/>
  <c r="G12" i="9"/>
  <c r="F12" i="9"/>
  <c r="G11" i="9"/>
  <c r="F11" i="9"/>
  <c r="G10" i="9"/>
  <c r="F10" i="9"/>
  <c r="G9" i="9"/>
  <c r="F9" i="9"/>
  <c r="G8" i="9"/>
  <c r="F8" i="9"/>
  <c r="E6" i="9"/>
  <c r="G6" i="9" s="1"/>
  <c r="D6" i="9"/>
  <c r="C6" i="9"/>
  <c r="F47" i="8"/>
  <c r="F46" i="8"/>
  <c r="F45" i="8"/>
  <c r="F44" i="8"/>
  <c r="E42" i="8"/>
  <c r="F42" i="8" s="1"/>
  <c r="D42" i="8"/>
  <c r="C42" i="8"/>
  <c r="F41" i="8"/>
  <c r="F40" i="8"/>
  <c r="F39" i="8"/>
  <c r="F37" i="8"/>
  <c r="E37" i="8"/>
  <c r="D37" i="8"/>
  <c r="C37" i="8"/>
  <c r="F6" i="9" l="1"/>
  <c r="E29" i="7" l="1"/>
  <c r="D29" i="7"/>
  <c r="E13" i="7"/>
  <c r="D13" i="7"/>
  <c r="E7" i="7"/>
  <c r="D7" i="7"/>
  <c r="E5" i="7"/>
  <c r="D5" i="7"/>
  <c r="E22" i="6" l="1"/>
  <c r="D22" i="6"/>
  <c r="F22" i="6" s="1"/>
  <c r="B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B60" i="5"/>
  <c r="C57" i="5" s="1"/>
  <c r="C58" i="5"/>
  <c r="C56" i="5"/>
  <c r="C54" i="5"/>
  <c r="C52" i="5"/>
  <c r="C50" i="5"/>
  <c r="C48" i="5"/>
  <c r="C46" i="5"/>
  <c r="C44" i="5"/>
  <c r="C42" i="5"/>
  <c r="C41" i="5"/>
  <c r="C40" i="5"/>
  <c r="C39" i="5"/>
  <c r="O48" i="4"/>
  <c r="P48" i="4" s="1"/>
  <c r="N48" i="4"/>
  <c r="P47" i="4"/>
  <c r="O47" i="4"/>
  <c r="N47" i="4"/>
  <c r="O46" i="4"/>
  <c r="P46" i="4" s="1"/>
  <c r="N46" i="4"/>
  <c r="O45" i="4"/>
  <c r="N45" i="4"/>
  <c r="P45" i="4" s="1"/>
  <c r="O44" i="4"/>
  <c r="P44" i="4" s="1"/>
  <c r="N44" i="4"/>
  <c r="P43" i="4"/>
  <c r="O43" i="4"/>
  <c r="N43" i="4"/>
  <c r="O42" i="4"/>
  <c r="P42" i="4" s="1"/>
  <c r="N42" i="4"/>
  <c r="O41" i="4"/>
  <c r="N41" i="4"/>
  <c r="P41" i="4" s="1"/>
  <c r="F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D5" i="3"/>
  <c r="E5" i="3" s="1"/>
  <c r="C5" i="3"/>
  <c r="F22" i="2"/>
  <c r="G22" i="2" s="1"/>
  <c r="E22" i="2"/>
  <c r="D22" i="2"/>
  <c r="C22" i="2"/>
  <c r="B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  <c r="G35" i="1"/>
  <c r="F35" i="1"/>
  <c r="G32" i="1"/>
  <c r="F32" i="1"/>
  <c r="G31" i="1"/>
  <c r="F31" i="1"/>
  <c r="G30" i="1"/>
  <c r="F30" i="1"/>
  <c r="E29" i="1"/>
  <c r="G29" i="1" s="1"/>
  <c r="D29" i="1"/>
  <c r="G28" i="1"/>
  <c r="G27" i="1"/>
  <c r="F27" i="1"/>
  <c r="G26" i="1"/>
  <c r="E25" i="1"/>
  <c r="G25" i="1" s="1"/>
  <c r="D25" i="1"/>
  <c r="G24" i="1"/>
  <c r="F24" i="1"/>
  <c r="G20" i="1"/>
  <c r="F20" i="1"/>
  <c r="G19" i="1"/>
  <c r="G18" i="1"/>
  <c r="F18" i="1"/>
  <c r="G17" i="1"/>
  <c r="E17" i="1"/>
  <c r="F17" i="1" s="1"/>
  <c r="D17" i="1"/>
  <c r="G16" i="1"/>
  <c r="G15" i="1"/>
  <c r="F15" i="1"/>
  <c r="G13" i="1"/>
  <c r="F13" i="1"/>
  <c r="G9" i="1"/>
  <c r="F9" i="1"/>
  <c r="F8" i="1"/>
  <c r="E8" i="1"/>
  <c r="G8" i="1" s="1"/>
  <c r="D8" i="1"/>
  <c r="D7" i="1"/>
  <c r="D6" i="1" s="1"/>
  <c r="D5" i="1" s="1"/>
  <c r="D34" i="1" s="1"/>
  <c r="D36" i="1" s="1"/>
  <c r="C43" i="5" l="1"/>
  <c r="C60" i="5" s="1"/>
  <c r="C47" i="5"/>
  <c r="C51" i="5"/>
  <c r="C55" i="5"/>
  <c r="C59" i="5"/>
  <c r="C45" i="5"/>
  <c r="C49" i="5"/>
  <c r="C53" i="5"/>
  <c r="F25" i="1"/>
  <c r="F29" i="1"/>
  <c r="E7" i="1"/>
  <c r="E6" i="1" l="1"/>
  <c r="G7" i="1"/>
  <c r="F7" i="1"/>
  <c r="E5" i="1" l="1"/>
  <c r="G6" i="1"/>
  <c r="F6" i="1"/>
  <c r="E34" i="1" l="1"/>
  <c r="F5" i="1"/>
  <c r="G5" i="1"/>
  <c r="E36" i="1" l="1"/>
  <c r="G34" i="1"/>
  <c r="F34" i="1"/>
  <c r="G36" i="1" l="1"/>
  <c r="F36" i="1"/>
</calcChain>
</file>

<file path=xl/sharedStrings.xml><?xml version="1.0" encoding="utf-8"?>
<sst xmlns="http://schemas.openxmlformats.org/spreadsheetml/2006/main" count="969" uniqueCount="527">
  <si>
    <t>ÎÐÎÍ ÍÓÒÃÈÉÍ ÒªÑÂÈÉÍ ÎÐËÎÃÛÍ Ã¯ÉÖÝÒÃÝËÈÉÍ ÌÝÄÝÝ</t>
  </si>
  <si>
    <t xml:space="preserve">   2015.11.09</t>
  </si>
  <si>
    <t xml:space="preserve">        /ìÿí.òºã/</t>
  </si>
  <si>
    <t>¯ç¿¿ëýëò</t>
  </si>
  <si>
    <t>ìºð</t>
  </si>
  <si>
    <t>2013 îíû</t>
  </si>
  <si>
    <t>2014 îíû</t>
  </si>
  <si>
    <t xml:space="preserve"> 14/13</t>
  </si>
  <si>
    <t>ìºí ¿åä</t>
  </si>
  <si>
    <t>òºë</t>
  </si>
  <si>
    <t>ã¿éö</t>
  </si>
  <si>
    <t>õóâü</t>
  </si>
  <si>
    <t>Íèéò îðëîãî /òóñëàìæèéí ä¿í/</t>
  </si>
  <si>
    <t xml:space="preserve">  À.ÓÐÑÃÀË ÎÐËÎÃÎ</t>
  </si>
  <si>
    <t xml:space="preserve">   I.ÒÀÒÂÀÐÛÍ ÎÐËÎÃÎ </t>
  </si>
  <si>
    <t xml:space="preserve">   1.1 Õ¿í àìûí îðëîãûí àëáàí òàòâàð</t>
  </si>
  <si>
    <t xml:space="preserve">   1.1 Öàëèí õºëñ áîëîí ò¿¿íòýé àäèëòãàõ îðëîãûí òàòâàð </t>
  </si>
  <si>
    <t>Хувь хүний орлогын албан татварын буцаалт</t>
  </si>
  <si>
    <t xml:space="preserve">   1.2 Õóâèàðèà àæ àõóé ýðõýëñíèé                                    </t>
  </si>
  <si>
    <t xml:space="preserve">   1.3 Хөрөнгө борлуулсаны                                </t>
  </si>
  <si>
    <t xml:space="preserve">   1.4 Îðëîãûã íü òîäîðõîéëîõ áîëîìæã¿é      èðãýíèé  </t>
  </si>
  <si>
    <t xml:space="preserve">   1.5 Áóñàä òàòâàð</t>
  </si>
  <si>
    <t xml:space="preserve">  2.Хөрөнгийн òàòâàð/ҮХХболон буу/</t>
  </si>
  <si>
    <t xml:space="preserve">  3. Àâòî òýýâðèéí õýðýãñëèéí </t>
  </si>
  <si>
    <t xml:space="preserve">  4. Áóñàä  òàòâàð</t>
  </si>
  <si>
    <t xml:space="preserve">  4.1 Óëñûí òýìäýãòèéí</t>
  </si>
  <si>
    <t xml:space="preserve">  4.2 Àøèãò ìàëòìàë íººöèéí</t>
  </si>
  <si>
    <t xml:space="preserve">  4.3 Ãàçðûí òºëáºð</t>
  </si>
  <si>
    <t xml:space="preserve">  4.5 Хог хаягдалын үйлчилгээний</t>
  </si>
  <si>
    <t xml:space="preserve"> 4.6 Óñíû òºëáºð</t>
  </si>
  <si>
    <t xml:space="preserve"> 4.7 Ëèöåíöèéí òºëáºð</t>
  </si>
  <si>
    <t xml:space="preserve">  4.6.Áóñàä</t>
  </si>
  <si>
    <t>II.ÒÀÒÂÀÐÛÍ  ÁÓÑ ÎÐËÎÃÎ</t>
  </si>
  <si>
    <t xml:space="preserve">  2.1 Òºñºâò áàéãóóëëàãûí ººðèéí  îðëîãî </t>
  </si>
  <si>
    <t xml:space="preserve">  2.2 Áóñàä íýð çààãäààã¿é     </t>
  </si>
  <si>
    <t xml:space="preserve">   Á. ÕªÐªÍÃÈÉÍ ÎÐËÎÃÎ</t>
  </si>
  <si>
    <t>Â.ÒÓÑËÀÌÆÈÉÍ ÎÐËÎÃÎ</t>
  </si>
  <si>
    <t xml:space="preserve">   1.Óëñûí òºñâººñ àâñàí ñàíõ¿¿ãèéí äýìæëýã</t>
  </si>
  <si>
    <t xml:space="preserve">  Òóñãàé çîðèóëàëòûí øèëæ¿¿ëãýýñ ñàíõ¿¿æèõ</t>
  </si>
  <si>
    <t>Îðîí íóòãèéí õºãæëèéí íýãäñýí ñàíãèéí îðëîãûí øèëæ¿¿ëãýýñ ñàíõ¿¿æèõ</t>
  </si>
  <si>
    <t xml:space="preserve">   2. Àéìãààñ  àâñàí ñàíõ¿¿ãèéí äýìæëýã</t>
  </si>
  <si>
    <t xml:space="preserve">Îðîí íóòãèéí òºñâèéí îðëîãî /òóñëàìæèéí îðëîãî îðîîã¿é / </t>
  </si>
  <si>
    <t>Óëñûí òºñºâò òºâëºð¿¿ëæ  áàéãàà îðëîãî</t>
  </si>
  <si>
    <t xml:space="preserve">  Àéìãèéí íèéò îðëîãî </t>
  </si>
  <si>
    <t>.</t>
  </si>
  <si>
    <t>ÒªÑÂÈÉÍ ÎÐËÎÃÛÍ ÒªËªÂËªÃªªÍÈÉ ÁÈÅËÝËÒ</t>
  </si>
  <si>
    <t xml:space="preserve">                                    /ìÿí.òºã/</t>
  </si>
  <si>
    <t>Ñóìä</t>
  </si>
  <si>
    <t xml:space="preserve"> Æèëèéí ýõíýýñ</t>
  </si>
  <si>
    <t>10- ð ñàð</t>
  </si>
  <si>
    <t>Äýëãýðöîãò</t>
  </si>
  <si>
    <t xml:space="preserve">Äýðýí </t>
  </si>
  <si>
    <t>Ãîâü-Óãòààë</t>
  </si>
  <si>
    <t>Öàãààíäýëãýð</t>
  </si>
  <si>
    <t>Áàÿíæàðãàëàí</t>
  </si>
  <si>
    <t>ªíäºðøèë</t>
  </si>
  <si>
    <t>Ãóðâàíñàéõàí</t>
  </si>
  <si>
    <t>ªëçèéò</t>
  </si>
  <si>
    <t>Õóëä</t>
  </si>
  <si>
    <t>Ëóóñ</t>
  </si>
  <si>
    <t>Äýëãýðõàíãàé</t>
  </si>
  <si>
    <t>Ñàéõàí-Îâîî</t>
  </si>
  <si>
    <t>Ýðäýíýäàëàé</t>
  </si>
  <si>
    <t>Ñàéíöàãààí</t>
  </si>
  <si>
    <t>Àäààöàã</t>
  </si>
  <si>
    <t>Äóíäãîâü</t>
  </si>
  <si>
    <t>Ä¿í</t>
  </si>
  <si>
    <t>ÎÐÎÍ ÍÓÒÃÈÉÍ ÒªÑÂÈÉÍ ÇÀÐËÀÃÛÍ Ã¯ÉÖÝÒÃÝË</t>
  </si>
  <si>
    <t>2015.11.09                                                                                        /ìÿí.òºã/</t>
  </si>
  <si>
    <t>2014 îíû ìºí ¿åä</t>
  </si>
  <si>
    <t xml:space="preserve">      2015 îíû </t>
  </si>
  <si>
    <t>15/14 õóâü</t>
  </si>
  <si>
    <t>Òºë</t>
  </si>
  <si>
    <t>Ã¿éö</t>
  </si>
  <si>
    <t>Îðîí íóòãèéí òºñâèéí áàéãóóëëàãûí çàðëàãûí ä¿í</t>
  </si>
  <si>
    <t xml:space="preserve">        -Цалин хөлс болон нэмэгдэл урамшил</t>
  </si>
  <si>
    <t xml:space="preserve">         -Àæèë îëãîã÷îîñ íèéãìèéí äààòãàëä òºëºõ øèìòãýë</t>
  </si>
  <si>
    <t xml:space="preserve">      -Байр ашиглалттай холбоотой тогтмол зардал</t>
  </si>
  <si>
    <t xml:space="preserve">       -Хангамж бараа материалын зардал</t>
  </si>
  <si>
    <t xml:space="preserve">       -Норматив зардал</t>
  </si>
  <si>
    <t xml:space="preserve">       -Эд хогшил урсгал засварын зардал</t>
  </si>
  <si>
    <t xml:space="preserve">      -Томилолтын зардал</t>
  </si>
  <si>
    <t xml:space="preserve">      -Бусдаар гүйцэтгүүлсэн ажил үйлчилгээний төлбөр хураамж</t>
  </si>
  <si>
    <t xml:space="preserve">      -Бараа үйлчилгээний бусад зардал</t>
  </si>
  <si>
    <t xml:space="preserve">      -Засгийн газрын дотоод шилжүүлэг</t>
  </si>
  <si>
    <t xml:space="preserve">        -Бусад урсгал шилжүүлэг</t>
  </si>
  <si>
    <t>Хөрөнгийн зардал</t>
  </si>
  <si>
    <t xml:space="preserve">          Áàíêíû êàññûí îðëîãî, çàðëàãà, çýýë õàäãàëàìæèéí</t>
  </si>
  <si>
    <t xml:space="preserve">  ìýäýý</t>
  </si>
  <si>
    <t xml:space="preserve"> 2015-11-10                                                                                                                                   </t>
  </si>
  <si>
    <t>ä/ä</t>
  </si>
  <si>
    <t>Ìîíãîë áàíê</t>
  </si>
  <si>
    <t xml:space="preserve">ÕÀÀÍ áàíê </t>
  </si>
  <si>
    <t>ÕÀÑ áàíê</t>
  </si>
  <si>
    <t>Төрийн банк</t>
  </si>
  <si>
    <t>Капитал банк</t>
  </si>
  <si>
    <t>Ä¯Í</t>
  </si>
  <si>
    <t xml:space="preserve"> 15/14 õóâü</t>
  </si>
  <si>
    <t>Îðëîãî</t>
  </si>
  <si>
    <t>Ìîíãîë áàíêíààñ àâñàí</t>
  </si>
  <si>
    <t>Öýâýð îðëîãî</t>
  </si>
  <si>
    <t>Çàðëàãà</t>
  </si>
  <si>
    <t>Ìîíãîë áàíêèíä ºãñºí</t>
  </si>
  <si>
    <t>Öýâýð çàðëàãà</t>
  </si>
  <si>
    <t>Çýýëèéí ºðèéí ¿ëäýãäýë</t>
  </si>
  <si>
    <t>¯¿íýýñ: õóãàöàà õýòýðñýí çýýë</t>
  </si>
  <si>
    <t>×àíàðã¿é çýýë</t>
  </si>
  <si>
    <t>Èðãýäèéí õóâèéí õàäãàëàìæèéí ¿ëäýãäýë</t>
  </si>
  <si>
    <t xml:space="preserve"> Аæëûí áàéðíû çóó÷ëàë</t>
  </si>
  <si>
    <t xml:space="preserve"> 2015.11.04</t>
  </si>
  <si>
    <t>Ýäèéí çàñãèéí ñàëáàðûí àíãèëàë</t>
  </si>
  <si>
    <t>Зуучлагдан орсон àæëûí áàéðíû òîî</t>
  </si>
  <si>
    <t>Ýäèéí çàñãèéí ñàëáàðûí ýçëýõ õóâü</t>
  </si>
  <si>
    <t>ÕÀÀ, àí àãíóóð, îéí àæ àõóé</t>
  </si>
  <si>
    <t>Óóë óóðõàé îëáîðëîõ ¿éëäâýð</t>
  </si>
  <si>
    <t>Áîëîâñðóóëàõ àæ  ¿éëäâýð</t>
  </si>
  <si>
    <t>Öàõèëãààí ýð÷èì õ¿÷, õèé, уур агааржуулалт</t>
  </si>
  <si>
    <t>Усан хангамж, бохир ус, зайлуулах систем, хог</t>
  </si>
  <si>
    <t>Áàðèëãà</t>
  </si>
  <si>
    <t>Áººíèé áà æèæèãëýí õóäàëäàà</t>
  </si>
  <si>
    <t>Тээвэр ба агуулахын үйл ажиллагаа</t>
  </si>
  <si>
    <t>Çî÷èä áóóäàë, çîîãèéí ãàçàð</t>
  </si>
  <si>
    <t>Мэдээлэл холбоо</t>
  </si>
  <si>
    <t>Ñàíõ¿¿ãèéí áолон даатгалын үйл ажиллагаа</t>
  </si>
  <si>
    <t>¯ë õºäëºõ õºðºíãийн үйл ажиллагаа</t>
  </si>
  <si>
    <t>Мэргэжлийн шинжлэх ухаан болон техникийн үйл ажиллагаа</t>
  </si>
  <si>
    <t>Удирдлагын болон дэмжлэг үзүүлэх үйл ажиллагаа</t>
  </si>
  <si>
    <t>Төрийн удирдлага ба батлан хамгаалах үйл ажиллагаа</t>
  </si>
  <si>
    <t>Áîëîâñðîë</t>
  </si>
  <si>
    <t>Хүний эð¿¿ë ìýíä ба íèéãìèéí õàëàìæèéí ¿éë àæèëëàãàà</t>
  </si>
  <si>
    <t>Урлаг, үзвэр, тоглоом наадам</t>
  </si>
  <si>
    <t>Үйлчилгээний бусад үйл ажиллагаа</t>
  </si>
  <si>
    <t>Хүн хөлслөн ажиллуулдаг өрхийн үйл ажиллагаа</t>
  </si>
  <si>
    <t>Олон улсын байгууллага, суурин төлөөлөгчийн үйл ажиллагаа</t>
  </si>
  <si>
    <t>Á¿ãä</t>
  </si>
  <si>
    <t>ÀÉÌÃÈÉÍ Á¯ÐÒÃÝËÒÝÉ ÀÆÈËÃ¯É×¯¯ÄÈÉÍ ÌÝÄÝÝ</t>
  </si>
  <si>
    <t>2015.11.06</t>
  </si>
  <si>
    <t>Ñóì</t>
  </si>
  <si>
    <t>Îíû ýõíèé õºäºëìºðèéí íàñíû õ¿í àì</t>
  </si>
  <si>
    <t>Òàéëàíò ñàðûí ýõýíä áàéñàí àæèëã¿é÷¿¿ä</t>
  </si>
  <si>
    <t>Òàéëàíò ñàðûí ýöýñò áàéãàà àæèëã¿é÷¿¿ä</t>
  </si>
  <si>
    <t>¯¿íýýñ ýìýãòýé</t>
  </si>
  <si>
    <t>Õºäºëìºðèéí íàñíû 10000 õ¿íä íîãäîõ àæèëã¿é÷¿¿ä</t>
  </si>
  <si>
    <t>НИЙГМИЙН ХАЛАМЖИЙН САНГИЙН ҮЗҮҮЛЭЛТ               сая.төг</t>
  </si>
  <si>
    <t xml:space="preserve">                                     2015.11.09</t>
  </si>
  <si>
    <t>Үзүүлэлт</t>
  </si>
  <si>
    <t>2015 он I-VIII сар</t>
  </si>
  <si>
    <t>Хүн тоо</t>
  </si>
  <si>
    <t>зарлага сая.  төг</t>
  </si>
  <si>
    <t xml:space="preserve">                                                                                    Санхүүжилт                                                                                                                               </t>
  </si>
  <si>
    <t>Халамжийн сан</t>
  </si>
  <si>
    <t>1. Халамжийн тэтгэвэр</t>
  </si>
  <si>
    <t>2. Халамжийн тэтгэмж</t>
  </si>
  <si>
    <t xml:space="preserve">3 хүртэлх насны ихэр хүүхдэд жилд 1 удаа </t>
  </si>
  <si>
    <t>Байнгын асаргаа шаардлагатай иргэнд улиралд 1 удаа</t>
  </si>
  <si>
    <t>3 ба түүнээс дээш тооны хүүхэдтэй өрх толгойлсон эх, эцэгт жилд 1 удаа</t>
  </si>
  <si>
    <t>18 нас хүрээгүй байхдаа бүтэн өнчин болсон 18-24 насны иргэн</t>
  </si>
  <si>
    <t>Гэнэтийн аюулгүйн улмаас орон гэргүй болсон өрхөд 1 удаа</t>
  </si>
  <si>
    <t>3. Амжиргааг дэмжих нөхцөлт мөнгөн тэтгэмж</t>
  </si>
  <si>
    <t>Байнгын асаргаа шаардлагатай</t>
  </si>
  <si>
    <t>Ахмад настныг асарч байгаа иргэдэд олгох тэтгэмж</t>
  </si>
  <si>
    <t>Хөгжлийн бэрхшээлтэй иргэнийг асарч байгаа иргэнд олгох тэтгэмж</t>
  </si>
  <si>
    <t>Хөгжлийн бэрхшээлтэй хүүхдийг асарч байгаа иргэнд олгох тэтгэмж</t>
  </si>
  <si>
    <t>Бүтэн өнчин хүүхэд асран хамгаалж харгалзан дэмжигчид</t>
  </si>
  <si>
    <t>Гэр бүлийн хуулийн тухай хуулийн 25.5-д заасан хүүхдийг гэр бүлдээ авч асран хамгаалж байгаа</t>
  </si>
  <si>
    <t>Хүүхэд төрөл садангүй ганц бие ахмад настны  гэр бүлдээ асран хамгаалж байгаа өрх</t>
  </si>
  <si>
    <t>Хүүхэд төрөл садангүй ганц бие ХБ иргэнийг гэр бүлдээ асран хамгаалж байгаа өрх</t>
  </si>
  <si>
    <t>16 хүртэлх насны байнгын асаргаа шаардлагатай хүүхдэд олгох мөнгөн тэтгэмж</t>
  </si>
  <si>
    <t>4. Олон нийтийн оролцоонд түшиглэсэн халамжийн үйлчилгээ</t>
  </si>
  <si>
    <t>5. Ахмад настай иргэдийн хөнгөлөлт тусламж</t>
  </si>
  <si>
    <t>6.ХБ иргэнийг гэр бүлдээ авч асран хамгаалж байгаа</t>
  </si>
  <si>
    <t>Улсын төсвөөс</t>
  </si>
  <si>
    <t>1. Жирэмсэн болон хөхүүл хүүхэдтэй эхчүүдийн мөнгөн тэтгэмж</t>
  </si>
  <si>
    <t>2. Алдарт эхийн одонтой эхчүүдэд олгосон тусламж</t>
  </si>
  <si>
    <t>3. Алдар цолтой ахмадуудад олгосон хөнгөлөлт тусламж</t>
  </si>
  <si>
    <t>4. Хүний хөгжил сан</t>
  </si>
  <si>
    <t>Дун</t>
  </si>
  <si>
    <t>ÍÈÉÃÌÈÉÍ ÄÀÀÒÃÀËÄ ÇÀÀÂÀË ÄÀÀÒÃÓÓËÀÃ×ÈÉÍ ÒÎÎ, ÎËÃÎÑÎÍ ÒÝÒÃÝÂÝÐÈÉÍ ÕÝÌÆÝÝ</t>
  </si>
  <si>
    <t>2015.11.04</t>
  </si>
  <si>
    <t>Үзүүлэлтүүд</t>
  </si>
  <si>
    <t>2013 оны       X сар</t>
  </si>
  <si>
    <t>2014 оны       X сар</t>
  </si>
  <si>
    <t>2015 оны       X сар</t>
  </si>
  <si>
    <r>
      <rPr>
        <u/>
        <sz val="10"/>
        <color theme="1"/>
        <rFont val="Arial Mon"/>
        <family val="2"/>
      </rPr>
      <t>2015  X</t>
    </r>
    <r>
      <rPr>
        <sz val="10"/>
        <color theme="1"/>
        <rFont val="Arial Mon"/>
        <family val="2"/>
      </rPr>
      <t xml:space="preserve">     2014 X  хувь</t>
    </r>
  </si>
  <si>
    <t>Çààâàë äààòãóóëàã÷èéí òîî</t>
  </si>
  <si>
    <t>¯¿íýýñ:</t>
  </si>
  <si>
    <t>Àæ àõóé íýãæ, áàéãóóëëàãà</t>
  </si>
  <si>
    <t>Òºñºâò áàéãóóëëàãà</t>
  </si>
  <si>
    <t xml:space="preserve">Ñàéí äóðûí </t>
  </si>
  <si>
    <t>Îëãîñîí òýòãýâýð, ñàÿ.òºã</t>
  </si>
  <si>
    <t xml:space="preserve">ªíäºð íàñòíû </t>
  </si>
  <si>
    <t>Õºãæëèéí áýðõøýýëòýé èðãýäèéí</t>
  </si>
  <si>
    <t>Òýæýýã÷ýý àëäñàíû</t>
  </si>
  <si>
    <t>Öýðãèéí</t>
  </si>
  <si>
    <t>ÍÈÉÃÌÈÉÍ ÄÀÀÒÃÀËÛÍ ÑÀÍÃÈÉÍ ÎÐËÎÃÎ, ÇÀÐËÀÃÀ /ñàÿ.òºã/</t>
  </si>
  <si>
    <t>2014 оны                   X сар</t>
  </si>
  <si>
    <t>2015 оны X сар</t>
  </si>
  <si>
    <r>
      <rPr>
        <u/>
        <sz val="11"/>
        <color theme="1"/>
        <rFont val="Arial Mon"/>
        <family val="2"/>
      </rPr>
      <t xml:space="preserve">2015   X </t>
    </r>
    <r>
      <rPr>
        <sz val="11"/>
        <color theme="1"/>
        <rFont val="Arial Mon"/>
        <family val="2"/>
      </rPr>
      <t>2014   X хувь</t>
    </r>
  </si>
  <si>
    <t>Төлөвлөгөө</t>
  </si>
  <si>
    <t>Гүйцэтгэл</t>
  </si>
  <si>
    <t>Хувь</t>
  </si>
  <si>
    <t>Íèéãìèéí äààòãàëûí ñàíãèéí îðëîãî</t>
  </si>
  <si>
    <t>¯¿íýýñ</t>
  </si>
  <si>
    <t>Òýòãýâðèéí äààòãàëûí ñàíãèéí</t>
  </si>
  <si>
    <t>Òýòãýìæèéí äààòãàëûí ñàíãèéí</t>
  </si>
  <si>
    <t>Ýð¿¿ë ìýíäèéí äààòãàëûí ñàíãèéí</t>
  </si>
  <si>
    <t>¯ÎÌØª*-íèé äààòãàëûí ñàíãèéí</t>
  </si>
  <si>
    <t>Àæèëã¿éäëèéí äààòãàëûí ñàíãèéí</t>
  </si>
  <si>
    <t>Íèéãìèéí äààòãàëûí ñàíãèéí çàðëàãà</t>
  </si>
  <si>
    <t>Òàéëáàð: *¯éëäâýðëýëèéí îñîë, ìýðãýæëýýñ øàëòãààëàõ ºâ÷íèé äààòãàë</t>
  </si>
  <si>
    <t>ÍÈÉÃÌÈÉÍ ÄÀÀÒÃÀËÛÍ ØÈÌÒÃÝËÈÉÍ ÎÐËÎÃÎ, ÒÝÒÃÝÂÝÐÈÉÍ ÑÀÍÕ¯¯ÆÈËÒ</t>
  </si>
  <si>
    <t xml:space="preserve">   2015.11.04</t>
  </si>
  <si>
    <t>ìÿí.òºã</t>
  </si>
  <si>
    <t xml:space="preserve">Í.Ä.Øèìòãýëèéí îðëîãî </t>
  </si>
  <si>
    <t>Òýòãýâýðèéí ñàíõ¿¿æèëò</t>
  </si>
  <si>
    <t>îëãîõ</t>
  </si>
  <si>
    <t>îëãîñîí</t>
  </si>
  <si>
    <t>Äýðýí</t>
  </si>
  <si>
    <t xml:space="preserve"> ÀÉÌÃÈÉÍ ÕÝÐÝÃËÝÝÍÈÉ ¯ÍÈÉÍ ÈÍÄÅÊÑ</t>
  </si>
  <si>
    <t>Áàðààíû á¿ëãýýð</t>
  </si>
  <si>
    <t>2015-10</t>
  </si>
  <si>
    <t>2014-10</t>
  </si>
  <si>
    <t>2014-12</t>
  </si>
  <si>
    <t>2015-09</t>
  </si>
  <si>
    <t>ÅÐªÍÕÈÉ ÈÍÄÅÊÑ</t>
  </si>
  <si>
    <t>01.   ÕYÍÑÍÈÉ ÁÀÐÀÀ, ÑÎÃÒÓÓÐÓÓËÀÕ ÁÓÑ ÓÍÄÀÀ</t>
  </si>
  <si>
    <t>01.1 ÕYÍÑÍÈÉ ÁÀÐÀÀ</t>
  </si>
  <si>
    <t>01.1.1  ÒÀËÕ, ÃÓÐÈË, ÁÓÄÀÀ</t>
  </si>
  <si>
    <t>01.1.2  ÌÀÕ, ÌÀÕÀÍ ÁYÒÝÝÃÄÝÕYYÍ</t>
  </si>
  <si>
    <t>01.1.4  ÑYY, ÑYYÍ ÁYÒÝÝÃÄÝÕYYÍ, ªÍÄªÃ</t>
  </si>
  <si>
    <t>01.1.5  ÒªÐªË ÁYÐÈÉÍ ªªÕ, ÒÎÑ</t>
  </si>
  <si>
    <t>01.1.6  ÆÈÌÑ, ÆÈÌÑÃÝÍÝ</t>
  </si>
  <si>
    <t>01.1.7  ÕYÍÑÍÈÉ ÍÎÃÎÎ</t>
  </si>
  <si>
    <t>01.1.8  ÑÀÀÕÀÐ, ÆÈÌÑÍÈÉ ×ÀÍÀÌÀË, ÇªÃÈÉÍ ÁÀË, ×ÈÕÝÐ</t>
  </si>
  <si>
    <t>01.1.9  ÕYÍÑÍÈÉ ÁÓÑÀÄ ÁYÒÝÝÃÄÝÕYYÍ</t>
  </si>
  <si>
    <t>01.2 ÑÎÃÒÓÓÐÓÓËÀÕ ÁÓÑ ÓÍÄÀÀ</t>
  </si>
  <si>
    <t>02.   ÑÎÃÒÓÓÐÓÓËÀÕ ÓÍÄÀÀ, ÒÀÌÕÈ, ÌÀÍÑÓÓÐÓÓËÀÕ ÁÎÄÈÑ</t>
  </si>
  <si>
    <t>02.1 ÑÎÃÒÓÓÐÓÓËÀÕ ÓÍÄÀÀ</t>
  </si>
  <si>
    <t>02.2 ÒÀÌÕÈ</t>
  </si>
  <si>
    <t>03.    ÕÓÂÖÀÑ, ÁªÑ ÁÀÐÀÀ, ÃÓÒÀË</t>
  </si>
  <si>
    <t>03.1   ÕÓÂÖÀÑ, ÁªÑ ÁÀÐÀÀ</t>
  </si>
  <si>
    <t>03.1.1  ÕªÂªÍ, ÁªÑ ÁÀÐÀÀ</t>
  </si>
  <si>
    <t>03.1.2  ÁYÕ ÒªÐËÈÉÍ ÕÓÂÖÀÑ</t>
  </si>
  <si>
    <t>03.1.3  ÆÈÆÈÃ ÝÄËÝË, ÕÝÐÝÃÑÝË</t>
  </si>
  <si>
    <t>03.2  ÃÓÒÀË</t>
  </si>
  <si>
    <t>04.    ÎÐÎÍ ÑÓÓÖ, ÓÑ, ÖÀÕÈËÃÀÀÍ, ÕÈÉÍ ÁÎËÎÍ ÁÓÑÀÄ ÒYËØ</t>
  </si>
  <si>
    <t>04.1  ОРОН СУУЦНЫ БОДИТ ТYРЭЭС</t>
  </si>
  <si>
    <t>04.2  ÎÐÎÍ ÑÓÓÖÍÛ ÒÅÕÍÈÊÈÉÍ ÁÎËÎÍ ÇÀÑÂÀÐÛÍ YÉË×ÈËÃÝÝ</t>
  </si>
  <si>
    <t>04.3  ÓÑÀÍ ÕÀÍÃÀÌÆ ÁÎËÎÍ ÎÐÎÍ ÑÓÓÖÍÛ ÁÓÑÀÄ YÉË×ÈËÃÝÝ</t>
  </si>
  <si>
    <t>04.4  ÖÀÕÈËÃÀÀÍ, ÕÈÉÍ ÁÎËÎÍ ÁÓÑÀÄ ÒYËØ</t>
  </si>
  <si>
    <t>05.    ÃÝÐ ÀÕÓÉÍ ÒÀÂÈËÃÀ, ÃÝÐ ÀÕÓÉÍ ÁÀÐÀÀ</t>
  </si>
  <si>
    <t>05.1  ÃÝÐ ÀÕÓÉÍ ÒÀÂÈËÃÀ, ÕÝÐÝÃÑÝË, ÕÈÂÑ ÁÎËÎÍ ØÀËÍÛ ÁÓÑÀÄ ÄÝÂÑÃÝÐ</t>
  </si>
  <si>
    <t>05.2  ÃÝÐ ÀÕÓÉÍ Î¨ÌÎË, ÍÝÕÌÝË ÝÄËÝË</t>
  </si>
  <si>
    <t>05.3  ÃÝÐ ÀÕÓÉÍ ÖÀÕÈËÃÀÀÍ ÁÀÐÀÀ</t>
  </si>
  <si>
    <t>05.4  ÃÝÐ ÀÕÓÉÍ ØÈËÝÍ ÝÄËÝË, ÑÀÂ ÑÓÓËÃÀ</t>
  </si>
  <si>
    <t>05.5  ÃÝÐ ÀÕÓÉ, ÖÝÖÝÐËÝÃÈÉÍ ÇÎÐÈÓËÀËÒÒÀÉ ÕªÄªËÌªÐÈÉÍ ÁÀÃÀÆ ÕÝÐÝÃÑÝË</t>
  </si>
  <si>
    <t>05.6  ÃÝÐ ÀÕÓÉÍ ÖÝÂÝÐËÝÃÝÝÍÈÉ ÁÎËÎÍ ÁÓÑÀÄ ÆÈÆÈÃ ÁÀÐÀÀ, ÃÝÐÈÉÍ YÉË×ÈËÃÝÝ</t>
  </si>
  <si>
    <t>06.    ÝÌ, ÒÀÐÈÀ, ÝÌÍÝËÃÈÉÍ YÉË×ÈËÃÝÝ</t>
  </si>
  <si>
    <t>06.1  ÝÌ, ÒÀÐÈÀ, ÝÌÍÝËÃÈÉÍ ÕÝÐÝÃÑÝË</t>
  </si>
  <si>
    <t>06.2  ÀÌÁÓËÒÎÐÛÍ YÉË×ÈËÃÝÝ</t>
  </si>
  <si>
    <t>06.3  ÝÌÍÝËÝÃÒ ÕÝÂÒÝÆ YÇYYËÑÝÍ YÉË×ÈËÃÝÝ</t>
  </si>
  <si>
    <t>07.    ÒÝÝÂÝÐ</t>
  </si>
  <si>
    <t>07.1  ÒÝÝÂÐÈÉÍ ÕÝÐÝÃÑËÈÉÍ ÕÓÄÀËÄÀÍ ÀÂÀËÒ</t>
  </si>
  <si>
    <t>07.2  ÕÓÂÈÉÍ ÒÝÝÂÐÈÉÍ ÕÝÐÝÃÑËÈÉÍ ÇÀÑÂÀÐ, YÉË×ÈËÃÝÝ</t>
  </si>
  <si>
    <t>07.3  ÒÝÝÂÐÈÉÍ YÉË×ÈËÃÝÝ</t>
  </si>
  <si>
    <t>08.    ÕÎËÁÎÎÍÛ ÕÝÐÝÃÑÝË, ØÓÓÄÀÍÃÈÉÍ YÉË×ÈËÃÝÝ</t>
  </si>
  <si>
    <t>09.    ÀÌÐÀËÒ, ×ªËªªÒ ÖÀÃ, ÑÎ¨ËÛÍ ÁÀÐÀÀ, YÉË×ÈËÃÝÝ</t>
  </si>
  <si>
    <t>09.1   ÄÓÓ, ÄYÐÑ, ÃÝÐÝË ÇÓÐÀÃ, ÌÝÄÝÝËËÈÉÃ ÁÎËÎÂÑÐÓÓËÀÕ ÒÎÍÎÃ ÒªÕªªÐªÌÆ</t>
  </si>
  <si>
    <t>09.2   ×ªËªªÒ ÖÀÃ, ÑÎ¨ËÛÍ YÉË×ÈËÃÝÝ</t>
  </si>
  <si>
    <t>09.3   ÍÎÌ, ÑÎÍÈÍ, ÁÈ×ÃÈÉÍ ÕÝÐÝÃÑÝË</t>
  </si>
  <si>
    <t>10.    ÁÎËÎÂÑÐÎËÛÍ YÉË×ÈËÃÝÝ</t>
  </si>
  <si>
    <t>11.    ÇÎ×ÈÄ ÁÓÓÄÀË, ÍÈÉÒÈÉÍ ÕÎÎË, ÄÎÒÓÓÐ ÁÀÉÐÍÛ YÉË×ÈËÃÝÝ</t>
  </si>
  <si>
    <t>11.1   ÍÈÉÒÈÉÍ ÕÎÎËÍÛ YÉË×ÈËÃÝÝ</t>
  </si>
  <si>
    <t>11.2   ÇÎ×ÈÄ ÁÓÓÄÀË ÄÎÒÓÓÐ ÁÀÉÐÍÛ YÉË×ÈËÃÝÝ</t>
  </si>
  <si>
    <t>12.    ÁÓÑÀÄ ÁÀÐÀÀ, YÉË×ÈËÃÝÝ</t>
  </si>
  <si>
    <t>12.1   ÕÓÂÜ ÕYÍÄ ÕÀÍÄÑÀÍ YÉË×ÈËÃÝÝ</t>
  </si>
  <si>
    <t>12.2   ÕÓÂÜ ÕYÍÈÉ ÝÄ ÇYÉË, ÕÝÐÝÃËÝË</t>
  </si>
  <si>
    <t>12.3   ÑÀÍÕYYÃÈÉÍ YÉË×ÈËÃÝÝ</t>
  </si>
  <si>
    <t xml:space="preserve">  ÃÎË ÍÝÐ ÒªÐËÈÉÍ  Á¯ÒÝÝÃÄÝÕ¯¯ÍÈÉ  10-ð ÑÀÐÛÍ ¯ÍÈÉÍ ÌÝÄÝÝ</t>
  </si>
  <si>
    <t>¹</t>
  </si>
  <si>
    <t>ÍÝÐ ÒªÐªË</t>
  </si>
  <si>
    <t xml:space="preserve">Äóíäãîâü </t>
  </si>
  <si>
    <t>Òºâ</t>
  </si>
  <si>
    <t>ªìíºãîâü</t>
  </si>
  <si>
    <t>Äîðíîãîâü</t>
  </si>
  <si>
    <t>Ãóðèë, äýýä çýðýã   /Àëòàí òàðèà/</t>
  </si>
  <si>
    <t>Ãóðèë, 1-ð çýðýã    / Àëòàí òàðèà/ çàäãàé</t>
  </si>
  <si>
    <t>Ãóðèë, 2-ð çýðýã   / Àëòàí òàðèà/ çàäãàé</t>
  </si>
  <si>
    <t>Ãîéìîí, "Àëòàí òàðèà", òóóçàí 320 ãð-òàé</t>
  </si>
  <si>
    <t xml:space="preserve">Òàëõ, îðîí íóòãèéí ¿éëäâýðèéí, ø/òàëõ </t>
  </si>
  <si>
    <t>Ãóðèëàí áîîâ, 0.450êã     / àéìãèéí ¿éëäâýðèéí/</t>
  </si>
  <si>
    <t>Æèãíýìýã    /Þáèëåéíûå, 150-180 ãð, öàéíû /</t>
  </si>
  <si>
    <t>Öàãààí áóäàà, çàäãàé, êã</t>
  </si>
  <si>
    <t xml:space="preserve">Øàð áóäàà, çàäãàé, êã, </t>
  </si>
  <si>
    <t>Õîíèíû ìàõ, êã</t>
  </si>
  <si>
    <t>Àäóóíû ìàõ, êã</t>
  </si>
  <si>
    <t>ßìààíû ìàõ, êã</t>
  </si>
  <si>
    <t xml:space="preserve">Äîòîð ìàõ, öóâäàé, öóñã¿é, </t>
  </si>
  <si>
    <t>Õèàì, ÷àíàñàí, 1êã</t>
  </si>
  <si>
    <t>Ñ¿¿, çàäãàé, ëèòð</t>
  </si>
  <si>
    <t>Ñ¿¿, ñàâëàñàí, 1ë, Öýâýð ñ¿¿, ÀÏÓ ÕÕÊ</t>
  </si>
  <si>
    <t>Õîðõîé ààðóóë, çàäãàé, ÷èõýðòýé, êã</t>
  </si>
  <si>
    <t>ªíäºã, ø, äîòîîä</t>
  </si>
  <si>
    <t>Óðãàìëûí òîñ, 1 ëèòð/  Êëàðèíà/</t>
  </si>
  <si>
    <t>ªºõºí òîñ, êã</t>
  </si>
  <si>
    <t>Øàð òîñ, êã</t>
  </si>
  <si>
    <t>Öºöãèéí òîñ, çàäãàé, 1 êã</t>
  </si>
  <si>
    <t>Òºìñ, äîòîîä, êã</t>
  </si>
  <si>
    <t>Ëóóâàí Õÿòàä êã</t>
  </si>
  <si>
    <t>Áàéöàà, Õÿòàä  êã</t>
  </si>
  <si>
    <t>Ñîíãèíî, Õÿòàä, êã</t>
  </si>
  <si>
    <t>Ýëñýí ÷èõýð, êã, îðîñ</t>
  </si>
  <si>
    <t>Õàòóó ÷èõýð, îðîñ, 1 êã/ áàðáàðèñ/</t>
  </si>
  <si>
    <t>Çººëºí ÷èõýð, "Ìèøêà", êã</t>
  </si>
  <si>
    <t>Øîêîëàä, "Alpen Gold"</t>
  </si>
  <si>
    <t>Äàâñ, öàãààí, 1 êã, éîäæóóëñàí</t>
  </si>
  <si>
    <t>Ìàéîíåç,  / Çîëîòîé 500 ãð /</t>
  </si>
  <si>
    <t xml:space="preserve">Êåò÷óï, 900 ãð,  ×èëè, </t>
  </si>
  <si>
    <t>Íîãîîí öàé, Ã¿ðæ, 2 êã</t>
  </si>
  <si>
    <t>Áàéõóó öàé, Àêâàð, 20 øèðõýãòýé</t>
  </si>
  <si>
    <t>Öàãààí àðõè, 0.5ë / åðººë/</t>
  </si>
  <si>
    <t>Ïèâî, "Áîðãèî", 0.5 ë</t>
  </si>
  <si>
    <t>ßíæóóð òàìõè,  / west/ ñààðàë ºíãèéí</t>
  </si>
  <si>
    <t>ßíæóóð òàìõè, "Óëààí øîíõîð" Ìîíãîë òàìõè</t>
  </si>
  <si>
    <t>Бензин, А-80, 1 литр</t>
  </si>
  <si>
    <t>Бензин, А-92, 1 литр</t>
  </si>
  <si>
    <t>Дизелийн түлш, 1 литр</t>
  </si>
  <si>
    <t>Õ¯Í ÀÌÛÍ ÅÐÄÈÉÍ ÕªÄªËÃªªÍ, Õ¯¯ÕÄÈÉÍ ÝÍÄÝÃÄÝË</t>
  </si>
  <si>
    <t>2015.11.03</t>
  </si>
  <si>
    <t>ñóìä</t>
  </si>
  <si>
    <r>
      <t xml:space="preserve">òºðñºí </t>
    </r>
    <r>
      <rPr>
        <sz val="10"/>
        <rFont val="Arial"/>
        <family val="2"/>
      </rPr>
      <t xml:space="preserve"> эхийн </t>
    </r>
    <r>
      <rPr>
        <sz val="10"/>
        <rFont val="Arial Mon"/>
        <family val="2"/>
      </rPr>
      <t>тоо</t>
    </r>
  </si>
  <si>
    <r>
      <rPr>
        <sz val="10"/>
        <rFont val="Arial"/>
        <family val="2"/>
      </rPr>
      <t>амьд</t>
    </r>
    <r>
      <rPr>
        <sz val="10"/>
        <rFont val="Arial Mon"/>
        <family val="2"/>
      </rPr>
      <t xml:space="preserve"> òºðñºí  õ¿¿õýä</t>
    </r>
  </si>
  <si>
    <t>Á¿õ íàñ   áàðàëò</t>
  </si>
  <si>
    <t xml:space="preserve">¿¿íýýñ ýìíýëýãò </t>
  </si>
  <si>
    <t>0-1 íàñíû  õ¿¿õäèéí  ýíäýãäýë</t>
  </si>
  <si>
    <t>1-5 íàñíû  õ¿¿õäèéí  ýíäýãäýë</t>
  </si>
  <si>
    <t>ÝÐ¯¯Ë ÌÝÍÄÈÉÍ ¯ÉË ÀÆÈËËÀÃÀÀÍÛ ¯Ç¯¯ËÝËÒ¯¯Ä</t>
  </si>
  <si>
    <t xml:space="preserve">    Õýâòýæ</t>
  </si>
  <si>
    <t xml:space="preserve">  Õàëäâàðò </t>
  </si>
  <si>
    <t xml:space="preserve">                       ¿¿íýýñ /çàðèì ¿ç¿¿ëýëòýýð/</t>
  </si>
  <si>
    <t xml:space="preserve">  ýì÷ë¿¿ëñýí</t>
  </si>
  <si>
    <t xml:space="preserve">  Á¿ãä ¿çëýã</t>
  </si>
  <si>
    <t xml:space="preserve">    ºâ÷èí</t>
  </si>
  <si>
    <t>ñ¿ðüåý</t>
  </si>
  <si>
    <t xml:space="preserve">   âèðóñò</t>
  </si>
  <si>
    <t xml:space="preserve">   òýìá¿¿</t>
  </si>
  <si>
    <t>òðèõîìîíèàç</t>
  </si>
  <si>
    <t xml:space="preserve">   õ¿íèé òîî</t>
  </si>
  <si>
    <t xml:space="preserve">     á¿ãä</t>
  </si>
  <si>
    <t xml:space="preserve">  ãåïàòèò</t>
  </si>
  <si>
    <t>Äö</t>
  </si>
  <si>
    <t>Äí</t>
  </si>
  <si>
    <t>Ãó</t>
  </si>
  <si>
    <t>Öä</t>
  </si>
  <si>
    <t>Áæ</t>
  </si>
  <si>
    <t>ªø</t>
  </si>
  <si>
    <t>Ãñ</t>
  </si>
  <si>
    <t>ªò</t>
  </si>
  <si>
    <t>Õä</t>
  </si>
  <si>
    <t>Ëñ</t>
  </si>
  <si>
    <t>Äõ</t>
  </si>
  <si>
    <t>Ñî</t>
  </si>
  <si>
    <t>Ýä</t>
  </si>
  <si>
    <t>Àä</t>
  </si>
  <si>
    <t>Сц</t>
  </si>
  <si>
    <t>Мд</t>
  </si>
  <si>
    <t>Эб</t>
  </si>
  <si>
    <t>ÌÓÝ òºâ</t>
  </si>
  <si>
    <t>Халдварт өвчнөөр өвчлөгчдийн тоо, эзлэх хувь онуудаар</t>
  </si>
  <si>
    <t>2013 оны X сар</t>
  </si>
  <si>
    <t>2014 оны X сар</t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</si>
  <si>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 2014 он</t>
    </r>
  </si>
  <si>
    <r>
      <rPr>
        <u/>
        <sz val="10"/>
        <color indexed="8"/>
        <rFont val="Arial Mon"/>
        <family val="2"/>
      </rPr>
      <t>2015 он</t>
    </r>
    <r>
      <rPr>
        <sz val="10"/>
        <color indexed="8"/>
        <rFont val="Arial Mon"/>
        <family val="2"/>
      </rPr>
      <t xml:space="preserve">        2013он</t>
    </r>
  </si>
  <si>
    <t>тоо</t>
  </si>
  <si>
    <t>хувийн жин</t>
  </si>
  <si>
    <t>БҮГД  / TOTAL/</t>
  </si>
  <si>
    <t>ҮҮНЭЭС</t>
  </si>
  <si>
    <t xml:space="preserve">Вируст гепатит                          </t>
  </si>
  <si>
    <t>Гонококкт халдвар</t>
  </si>
  <si>
    <t>Гар хөл амны өвчин</t>
  </si>
  <si>
    <t xml:space="preserve">Гахай хавдар                         </t>
  </si>
  <si>
    <t xml:space="preserve">Салхин цэцэг                          </t>
  </si>
  <si>
    <t xml:space="preserve">Сальмоналлоёз                        </t>
  </si>
  <si>
    <t>Улаанууд</t>
  </si>
  <si>
    <t>Агааргүйтэнт үжил</t>
  </si>
  <si>
    <t xml:space="preserve">Елом                                             </t>
  </si>
  <si>
    <t xml:space="preserve">Сүрьеэ                                   </t>
  </si>
  <si>
    <t xml:space="preserve">Тэмбүү                                   </t>
  </si>
  <si>
    <t>Трихомониаз</t>
  </si>
  <si>
    <t xml:space="preserve">Бруцеллёз                  </t>
  </si>
  <si>
    <t>Цусан суулга</t>
  </si>
  <si>
    <t>Улаан эсэргэнэ</t>
  </si>
  <si>
    <t>Бактерийн гаралтай хоолны хордлого</t>
  </si>
  <si>
    <t>Улаан бурхан</t>
  </si>
  <si>
    <t>Менингококкт халдвар</t>
  </si>
  <si>
    <t xml:space="preserve">ÃÎË ÍÝÐ ÒªÐËÈÉÍ Á¯ÒÝÝÃÄÝÕ¯¯Í ¯ÉËÄÂÝÐËÝËÒ                                                      </t>
  </si>
  <si>
    <t xml:space="preserve"> ÃÎË ÍÝÐ ÒªÐËÈÉÍ Á¯ÒÝÝÃÄÝÕ¯¯Í   </t>
  </si>
  <si>
    <t xml:space="preserve">õýìæèõ íýãæ </t>
  </si>
  <si>
    <t xml:space="preserve">2015 îíä </t>
  </si>
  <si>
    <t>2015/2014 õóâü</t>
  </si>
  <si>
    <t xml:space="preserve">Õ¿ðýí í¿¿ðñ                       </t>
  </si>
  <si>
    <t xml:space="preserve">ìÿí,òí </t>
  </si>
  <si>
    <t xml:space="preserve">     Æîíø</t>
  </si>
  <si>
    <t xml:space="preserve">     Гөлтгөнө</t>
  </si>
  <si>
    <t>-</t>
  </si>
  <si>
    <t xml:space="preserve">     Äóëààíû ýð÷èì õ¿÷</t>
  </si>
  <si>
    <t>ìÿí.ãêàë</t>
  </si>
  <si>
    <t xml:space="preserve">    Õ¿ñíýãò, Ìàÿãò</t>
  </si>
  <si>
    <t>ì,õ,ä,õ</t>
  </si>
  <si>
    <t xml:space="preserve">    Òàëõ</t>
  </si>
  <si>
    <t xml:space="preserve">òí                  </t>
  </si>
  <si>
    <t xml:space="preserve">    Íàðèéí áîîâ          </t>
  </si>
  <si>
    <t xml:space="preserve">     Чихэр</t>
  </si>
  <si>
    <t xml:space="preserve">     Àðõè                         </t>
  </si>
  <si>
    <t xml:space="preserve">ìÿí.ë </t>
  </si>
  <si>
    <t xml:space="preserve">     Õèàìíû ç¿éë                 </t>
  </si>
  <si>
    <t xml:space="preserve">     Ñ¿¿,òàðàã</t>
  </si>
  <si>
    <t xml:space="preserve">     Õîîðìîã</t>
  </si>
  <si>
    <t xml:space="preserve">     Ààðóóë</t>
  </si>
  <si>
    <t>Âàêóì öîíõ</t>
  </si>
  <si>
    <t>ì2</t>
  </si>
  <si>
    <t>Âàêóì õààëãà</t>
  </si>
  <si>
    <t>Ìîäîí ýäëýë</t>
  </si>
  <si>
    <t xml:space="preserve">     Ò¿ãýýñýí öýâýð óñ,</t>
  </si>
  <si>
    <t xml:space="preserve">     Ñóâàãæóóëàëò          </t>
  </si>
  <si>
    <t xml:space="preserve">     Î¸äîë ýñã¿¿ð</t>
  </si>
  <si>
    <t xml:space="preserve">     Áëîê</t>
  </si>
  <si>
    <t>ìÿí.ø</t>
  </si>
  <si>
    <r>
      <t>ìÿí.ì</t>
    </r>
    <r>
      <rPr>
        <i/>
        <vertAlign val="superscript"/>
        <sz val="10"/>
        <rFont val="Arial Mon"/>
        <family val="2"/>
      </rPr>
      <t xml:space="preserve">3 </t>
    </r>
  </si>
  <si>
    <r>
      <t xml:space="preserve">      ÀÆ ¯ÉËÄÂÝÐÈÉÍ ÍÈÉÒ Á¯ÒÝÝÃÄÝÕ¯¯Í ¯ÉËÄÂÝÐËÝËÒ (</t>
    </r>
    <r>
      <rPr>
        <i/>
        <sz val="8"/>
        <rFont val="Arial Mon"/>
        <family val="2"/>
      </rPr>
      <t xml:space="preserve">îíû ¿íýýð </t>
    </r>
    <r>
      <rPr>
        <sz val="8"/>
        <rFont val="Arial Mon"/>
        <family val="2"/>
      </rPr>
      <t xml:space="preserve">)                        </t>
    </r>
  </si>
  <si>
    <t xml:space="preserve">ìÿí.òºã </t>
  </si>
  <si>
    <t xml:space="preserve">Àæ ¿éëäâýðèéí ñàëáàð                                                 </t>
  </si>
  <si>
    <t xml:space="preserve">Íèéò ä¿í    </t>
  </si>
  <si>
    <t xml:space="preserve">Óóë óóðõàéí îëáîðëîõ àæ  ¿éëäâýð                        </t>
  </si>
  <si>
    <t xml:space="preserve">        Í¿¿ðñ îëáîðëîëò                                                </t>
  </si>
  <si>
    <t xml:space="preserve">        Гөлтгөнө</t>
  </si>
  <si>
    <t xml:space="preserve">       Æîíø îëáîðëîëò</t>
  </si>
  <si>
    <t xml:space="preserve">Áîëîâñðóóëàõ àæ ¿éëäâýð                                       </t>
  </si>
  <si>
    <t xml:space="preserve">    Õ¿íñíèé á¿òýýãäýõ¿¿í óíäàà ¿éëäâýðëýë </t>
  </si>
  <si>
    <t xml:space="preserve">       Õ¿ñíýãò ìàÿãò ¿éëäâýðëýë
</t>
  </si>
  <si>
    <t>Áîëîâñðóóëàõ ¿éëäâýðèéí áóñàä</t>
  </si>
  <si>
    <t xml:space="preserve">Öàõèëãààí äóëààíû ýð÷èì õ¿÷ ¿éëäâýðëýëò, óñàí õàíãàìæ                                                              </t>
  </si>
  <si>
    <t xml:space="preserve">Öàõèëãààí, äóëààí óóð ¿éëäâýðëýë </t>
  </si>
  <si>
    <t xml:space="preserve">       Óñ àðèóòãàë, óñàí õàíãàìæ                     </t>
  </si>
  <si>
    <t>ÃÝÌÒ ÕÝÐÝÃ ÇªÐ×ËÈÉÍ ÌÝÄÝÝ</t>
  </si>
  <si>
    <t>2015.11.09</t>
  </si>
  <si>
    <t>18 áà ò¿¿íýýñ äýýø íàñíû õ¿í</t>
  </si>
  <si>
    <t xml:space="preserve">18 -ààñ äýýø  íàñíû 10000 õ¿íä íîãäîõ  </t>
  </si>
  <si>
    <t>Á¿õ õýðýã</t>
  </si>
  <si>
    <t>Õîëáîãäîã÷</t>
  </si>
  <si>
    <t>Õîõèðîë /ìÿí.òºã/</t>
  </si>
  <si>
    <t>Çîëã¿é ó÷ðàë</t>
  </si>
  <si>
    <t>Õ¿í àìü</t>
  </si>
  <si>
    <t>õ¿÷èí</t>
  </si>
  <si>
    <t>äýýðýì</t>
  </si>
  <si>
    <t>òàíõàé</t>
  </si>
  <si>
    <t xml:space="preserve">áóñäûí áèå ìàõáîäüä ãýìòýë ó÷ðóóëñàí </t>
  </si>
  <si>
    <t>áóñäûí ºì÷èéí õóëãàé</t>
  </si>
  <si>
    <t xml:space="preserve"> ìàëûí õóëãàé</t>
  </si>
  <si>
    <t>Òýýâðèéí õýðýãñ-ëèéí õºäºëãººíèé àþóëã¿é áàéäëûí ýñðýã õýðýã</t>
  </si>
  <si>
    <t>ãàë ò¿éìýð</t>
  </si>
  <si>
    <t>àëáàí òóøààë</t>
  </si>
  <si>
    <t>Çàëèëàí</t>
  </si>
  <si>
    <t>áóñàä</t>
  </si>
  <si>
    <t>ñóì</t>
  </si>
  <si>
    <t>áóëààëò</t>
  </si>
  <si>
    <t>Áóñàä</t>
  </si>
  <si>
    <t>ÃÝÌÒ ÕÝÐÃÈÉÍ ÌÝÄÝÝ</t>
  </si>
  <si>
    <t>Îíû ýõíèé 18 áà ò¿¿íýýñ äýýø íàñíû õ¿íèé òîî</t>
  </si>
  <si>
    <t xml:space="preserve">              Á¿õ õýðýã</t>
  </si>
  <si>
    <t>Õýðãèéí ºíãº</t>
  </si>
  <si>
    <t>Õ¿í àìèíû õýðýã</t>
  </si>
  <si>
    <t>Õ¿÷èíãèéí õýðýã</t>
  </si>
  <si>
    <t>Äýýðìèéí õýðýã</t>
  </si>
  <si>
    <t>Áóëààëò</t>
  </si>
  <si>
    <t>Òàíõàéí õýðýã</t>
  </si>
  <si>
    <t>Áóñäûí áèå ìàõáîäèä ãýìòýë ó÷ðóóëàõ</t>
  </si>
  <si>
    <t xml:space="preserve">Áóñäûí ºì÷èéí õóëãàé </t>
  </si>
  <si>
    <t>Màëûí õóëãàé</t>
  </si>
  <si>
    <t xml:space="preserve"> Òýýâðèéí õýðýãñëèéí õºäºëãººíèé àþóëã¿é áàéäàë, àøèãëàëòûí æóðìûí ýñðýã  õýðýã</t>
  </si>
  <si>
    <t>Àøèãëàëûí õýðýã</t>
  </si>
  <si>
    <t>Çàëèëàíãèéí õýðýã</t>
  </si>
  <si>
    <t>Àëáàí òóøààë</t>
  </si>
  <si>
    <t>Ãàë ò¿éìýð</t>
  </si>
  <si>
    <t>íºõöºë</t>
  </si>
  <si>
    <t xml:space="preserve">      Ñîãòóóãààð</t>
  </si>
  <si>
    <t xml:space="preserve">      Á¿ëýãëýæ</t>
  </si>
  <si>
    <t xml:space="preserve">      ÍÕÕ ýýñ</t>
  </si>
  <si>
    <t xml:space="preserve">      Èëðýýã¿é õýðýã</t>
  </si>
  <si>
    <t xml:space="preserve">      Ãýð á¿ëèéí õ¿÷èðõèéëëèéí óëìààñ</t>
  </si>
  <si>
    <t>õýðãèéí àíãèëàë</t>
  </si>
  <si>
    <t>Õºíãºí</t>
  </si>
  <si>
    <t>Õ¿íäýâòýð</t>
  </si>
  <si>
    <t>Õ¿íä</t>
  </si>
  <si>
    <t>Îíö õ¿íä</t>
  </si>
  <si>
    <t xml:space="preserve">Ãýìò õýðýãò õîëáîãäîãñîä </t>
  </si>
  <si>
    <t>Ó÷èðñàí á¿õ õîõèðîë /ñàÿ.òºã/</t>
  </si>
  <si>
    <t>Íºõºí òºë¿¿ëñýí õîõèðîë /ñàÿ.òºã/</t>
  </si>
  <si>
    <t>Èëð¿¿ëýëòèéí õóâü</t>
  </si>
  <si>
    <t>18 ààñ äýýø íàñíû 10000 õ¿íä íîãäîõ á¿ðòãýãäñýí ãýìò õýðãèéí òîî /àéìàã/</t>
  </si>
  <si>
    <t>Òàðèàëñàí òàëáàé , ургац хураалтын мэдээ</t>
  </si>
  <si>
    <t>2015.11.07</t>
  </si>
  <si>
    <t>Ñóìäûí íýð</t>
  </si>
  <si>
    <t>Тэжээлийн ургамал  (тонн)</t>
  </si>
  <si>
    <t>Өөрийн хүчээр бэлтгэсэн өвс   (тонн)</t>
  </si>
  <si>
    <t>Бэлтгэсэн гар тэжээл (тонн)</t>
  </si>
  <si>
    <t>Ногоон тэжээл</t>
  </si>
  <si>
    <t>Төмс</t>
  </si>
  <si>
    <t>Хүнсний ногоо</t>
  </si>
  <si>
    <t xml:space="preserve">нийт тариалсан талбай (га) </t>
  </si>
  <si>
    <t>нийт хураасан ургац (тонн)</t>
  </si>
  <si>
    <t>Адаацаг сум</t>
  </si>
  <si>
    <t>Баянжаргалан сум</t>
  </si>
  <si>
    <t>Говь-Угтаал сум</t>
  </si>
  <si>
    <t>Гурвансайхан сум</t>
  </si>
  <si>
    <t>Дэлгэрхангай сум</t>
  </si>
  <si>
    <t>Дэлгэрцогт сум</t>
  </si>
  <si>
    <t>Дэрэн сум</t>
  </si>
  <si>
    <t>Луус сум</t>
  </si>
  <si>
    <t>Өндөршил сум</t>
  </si>
  <si>
    <t>Өлзийт</t>
  </si>
  <si>
    <t xml:space="preserve">Сайнцагаан сум </t>
  </si>
  <si>
    <t>Сайхан-Овоо сум</t>
  </si>
  <si>
    <t>Хулд сум</t>
  </si>
  <si>
    <t>Цагаандэлгэр сум</t>
  </si>
  <si>
    <t>Эрдэнэдалай сум</t>
  </si>
  <si>
    <t>Зөвхөн Адаацаг хадлангийн өвс бэлддэг ба үүнийг бэлтгэсэн гар тэжээл дээр нэмэв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</si>
</sst>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0.0"/>
    <numFmt numFmtId="165" formatCode="0.0000_)"/>
    <numFmt numFmtId="166" formatCode="0.0_)"/>
    <numFmt numFmtId="167" formatCode="0.0000"/>
    <numFmt numFmtId="168" formatCode="#\ ###.0"/>
    <numFmt numFmtId="169" formatCode="_(* #,##0_);_(* \(#,##0\);_(* &quot;-&quot;??_);_(@_)"/>
    <numFmt numFmtId="170" formatCode="##########0.00"/>
    <numFmt numFmtId="171" formatCode="_(* #,##0.0_);_(* \(#,##0.0\);_(* &quot;-&quot;??_);_(@_)"/>
    <numFmt numFmtId="172" formatCode="#,##0;[Red]\-#,##0"/>
    <numFmt numFmtId="173" formatCode="#,##0.0;[Red]\-#,##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Mon"/>
      <family val="2"/>
    </font>
    <font>
      <sz val="8"/>
      <name val="Arial Mon"/>
      <family val="2"/>
    </font>
    <font>
      <sz val="10"/>
      <name val="Arial Mon"/>
      <family val="2"/>
    </font>
    <font>
      <sz val="10"/>
      <name val="Arial"/>
    </font>
    <font>
      <sz val="8"/>
      <name val="Arial"/>
      <family val="2"/>
    </font>
    <font>
      <sz val="12"/>
      <name val="Arial Mon"/>
      <family val="2"/>
    </font>
    <font>
      <sz val="9"/>
      <name val="Arial"/>
      <family val="2"/>
      <charset val="204"/>
    </font>
    <font>
      <sz val="9"/>
      <name val="Arial Mon"/>
      <family val="2"/>
    </font>
    <font>
      <b/>
      <sz val="10"/>
      <name val="Arial Mon"/>
      <family val="2"/>
    </font>
    <font>
      <sz val="8"/>
      <name val="Dutch Mon"/>
      <charset val="204"/>
    </font>
    <font>
      <i/>
      <sz val="10"/>
      <name val="Arial Mon"/>
      <family val="2"/>
    </font>
    <font>
      <i/>
      <sz val="8"/>
      <name val="Arial Mon"/>
      <family val="2"/>
    </font>
    <font>
      <i/>
      <sz val="10"/>
      <name val="Dutch Mon"/>
    </font>
    <font>
      <sz val="11"/>
      <name val="Dutch Mon"/>
      <family val="2"/>
    </font>
    <font>
      <sz val="11"/>
      <color theme="1"/>
      <name val="Arial"/>
      <family val="2"/>
    </font>
    <font>
      <sz val="8"/>
      <color theme="1"/>
      <name val="Arial Mon"/>
      <family val="2"/>
    </font>
    <font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Arial Mon"/>
      <family val="2"/>
    </font>
    <font>
      <b/>
      <sz val="9"/>
      <name val="Times New Roman"/>
      <family val="1"/>
    </font>
    <font>
      <b/>
      <sz val="9"/>
      <name val="Arial Mon"/>
      <family val="2"/>
    </font>
    <font>
      <sz val="9"/>
      <name val="Times New Roman"/>
      <family val="1"/>
    </font>
    <font>
      <b/>
      <i/>
      <sz val="9"/>
      <name val="Times New Roman"/>
      <family val="1"/>
      <charset val="204"/>
    </font>
    <font>
      <sz val="16"/>
      <name val="Times New Roman"/>
      <family val="1"/>
      <charset val="204"/>
    </font>
    <font>
      <sz val="10"/>
      <color theme="1"/>
      <name val="Arial Mon"/>
      <family val="2"/>
    </font>
    <font>
      <u/>
      <sz val="10"/>
      <color theme="1"/>
      <name val="Arial Mon"/>
      <family val="2"/>
    </font>
    <font>
      <sz val="11"/>
      <color theme="1"/>
      <name val="Arial Mon"/>
      <family val="2"/>
    </font>
    <font>
      <u/>
      <sz val="11"/>
      <color theme="1"/>
      <name val="Arial Mon"/>
      <family val="2"/>
    </font>
    <font>
      <sz val="10"/>
      <name val="Courier"/>
      <family val="1"/>
      <charset val="204"/>
    </font>
    <font>
      <b/>
      <sz val="8"/>
      <name val="Arial Mon"/>
      <family val="2"/>
    </font>
    <font>
      <b/>
      <sz val="8"/>
      <color indexed="10"/>
      <name val="Arial Mon"/>
      <family val="2"/>
    </font>
    <font>
      <b/>
      <sz val="10"/>
      <color indexed="10"/>
      <name val="Arial Mon"/>
      <family val="2"/>
    </font>
    <font>
      <sz val="10"/>
      <name val="Arial"/>
      <family val="2"/>
    </font>
    <font>
      <sz val="10"/>
      <color indexed="17"/>
      <name val="Arial Mon"/>
      <family val="2"/>
    </font>
    <font>
      <sz val="10"/>
      <color indexed="12"/>
      <name val="Arial Mon"/>
      <family val="2"/>
    </font>
    <font>
      <b/>
      <i/>
      <sz val="8"/>
      <name val="Arial Mon"/>
      <family val="2"/>
    </font>
    <font>
      <sz val="8"/>
      <name val="Arial"/>
      <family val="2"/>
      <charset val="204"/>
    </font>
    <font>
      <sz val="8"/>
      <color indexed="8"/>
      <name val="Arial Mon"/>
      <family val="2"/>
    </font>
    <font>
      <sz val="8"/>
      <color rgb="FF000000"/>
      <name val="Arial Mon"/>
      <family val="2"/>
    </font>
    <font>
      <sz val="10"/>
      <color indexed="8"/>
      <name val="Arial Mon"/>
      <family val="2"/>
    </font>
    <font>
      <u/>
      <sz val="10"/>
      <color indexed="8"/>
      <name val="Arial Mon"/>
      <family val="2"/>
    </font>
    <font>
      <b/>
      <sz val="10"/>
      <color theme="1"/>
      <name val="Arial Mon"/>
      <family val="2"/>
    </font>
    <font>
      <i/>
      <vertAlign val="superscript"/>
      <sz val="10"/>
      <name val="Arial Mon"/>
      <family val="2"/>
    </font>
    <font>
      <i/>
      <sz val="9"/>
      <name val="Arial Mon"/>
      <family val="2"/>
    </font>
    <font>
      <b/>
      <sz val="11"/>
      <color theme="1"/>
      <name val="Arial Mon"/>
      <family val="2"/>
    </font>
    <font>
      <i/>
      <sz val="10"/>
      <name val="Arial"/>
      <family val="2"/>
    </font>
    <font>
      <sz val="10"/>
      <name val="Dutch Mon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9A6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5" fontId="32" fillId="0" borderId="0"/>
    <xf numFmtId="165" fontId="32" fillId="0" borderId="0"/>
    <xf numFmtId="0" fontId="36" fillId="0" borderId="0"/>
    <xf numFmtId="0" fontId="3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73" fontId="50" fillId="0" borderId="0"/>
  </cellStyleXfs>
  <cellXfs count="635">
    <xf numFmtId="0" fontId="0" fillId="0" borderId="0" xfId="0"/>
    <xf numFmtId="0" fontId="3" fillId="0" borderId="0" xfId="0" applyFont="1"/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64" fontId="3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3" borderId="0" xfId="2" applyNumberFormat="1" applyFont="1" applyFill="1" applyBorder="1" applyAlignment="1" applyProtection="1">
      <alignment horizontal="right" vertical="center"/>
    </xf>
    <xf numFmtId="164" fontId="3" fillId="0" borderId="0" xfId="0" applyNumberFormat="1" applyFont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8" fillId="0" borderId="0" xfId="2" applyNumberFormat="1" applyFont="1" applyBorder="1" applyProtection="1">
      <protection locked="0"/>
    </xf>
    <xf numFmtId="164" fontId="9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Fill="1" applyBorder="1" applyAlignment="1">
      <alignment vertical="center"/>
    </xf>
    <xf numFmtId="164" fontId="9" fillId="0" borderId="7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" fontId="4" fillId="0" borderId="8" xfId="0" applyNumberFormat="1" applyFont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15" fillId="0" borderId="0" xfId="0" applyNumberFormat="1" applyFont="1"/>
    <xf numFmtId="1" fontId="2" fillId="2" borderId="0" xfId="0" applyNumberFormat="1" applyFont="1" applyFill="1"/>
    <xf numFmtId="1" fontId="15" fillId="0" borderId="0" xfId="0" applyNumberFormat="1" applyFont="1" applyAlignment="1">
      <alignment horizontal="center" vertical="center" textRotation="90" wrapText="1"/>
    </xf>
    <xf numFmtId="1" fontId="15" fillId="0" borderId="0" xfId="0" applyNumberFormat="1" applyFont="1" applyAlignment="1">
      <alignment horizontal="center"/>
    </xf>
    <xf numFmtId="1" fontId="2" fillId="2" borderId="6" xfId="0" applyNumberFormat="1" applyFont="1" applyFill="1" applyBorder="1" applyAlignment="1">
      <alignment vertical="center"/>
    </xf>
    <xf numFmtId="0" fontId="2" fillId="2" borderId="6" xfId="2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NumberFormat="1" applyBorder="1"/>
    <xf numFmtId="1" fontId="2" fillId="2" borderId="0" xfId="0" applyNumberFormat="1" applyFont="1" applyFill="1" applyBorder="1" applyAlignment="1">
      <alignment vertical="center"/>
    </xf>
    <xf numFmtId="0" fontId="16" fillId="0" borderId="0" xfId="0" applyNumberFormat="1" applyFont="1" applyAlignment="1">
      <alignment horizontal="center"/>
    </xf>
    <xf numFmtId="0" fontId="2" fillId="2" borderId="0" xfId="2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1" fontId="2" fillId="0" borderId="0" xfId="0" applyNumberFormat="1" applyFont="1"/>
    <xf numFmtId="0" fontId="16" fillId="0" borderId="0" xfId="0" applyNumberFormat="1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8" xfId="0" applyFont="1" applyBorder="1" applyAlignment="1">
      <alignment horizontal="center" vertical="center" wrapText="1"/>
    </xf>
    <xf numFmtId="1" fontId="17" fillId="0" borderId="8" xfId="0" applyNumberFormat="1" applyFont="1" applyBorder="1" applyAlignment="1">
      <alignment horizontal="center" vertical="center"/>
    </xf>
    <xf numFmtId="164" fontId="17" fillId="0" borderId="8" xfId="0" applyNumberFormat="1" applyFont="1" applyBorder="1" applyAlignment="1">
      <alignment vertical="center"/>
    </xf>
    <xf numFmtId="0" fontId="21" fillId="0" borderId="0" xfId="0" applyFont="1"/>
    <xf numFmtId="0" fontId="22" fillId="2" borderId="8" xfId="0" applyFont="1" applyFill="1" applyBorder="1" applyAlignment="1">
      <alignment horizontal="center" vertical="center"/>
    </xf>
    <xf numFmtId="164" fontId="22" fillId="2" borderId="8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64" fontId="22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/>
    <xf numFmtId="0" fontId="17" fillId="0" borderId="8" xfId="0" applyFont="1" applyBorder="1" applyAlignment="1">
      <alignment horizontal="left" vertical="center" wrapText="1"/>
    </xf>
    <xf numFmtId="0" fontId="21" fillId="0" borderId="0" xfId="0" applyFont="1" applyBorder="1"/>
    <xf numFmtId="164" fontId="17" fillId="2" borderId="8" xfId="0" applyNumberFormat="1" applyFont="1" applyFill="1" applyBorder="1" applyAlignment="1">
      <alignment horizontal="center" vertical="center"/>
    </xf>
    <xf numFmtId="0" fontId="22" fillId="0" borderId="8" xfId="0" applyNumberFormat="1" applyFont="1" applyBorder="1" applyAlignment="1">
      <alignment horizontal="center" vertical="center"/>
    </xf>
    <xf numFmtId="164" fontId="22" fillId="0" borderId="8" xfId="1" applyNumberFormat="1" applyFont="1" applyBorder="1" applyAlignment="1">
      <alignment horizontal="center" vertical="center"/>
    </xf>
    <xf numFmtId="0" fontId="20" fillId="0" borderId="0" xfId="0" applyFont="1" applyBorder="1"/>
    <xf numFmtId="0" fontId="17" fillId="0" borderId="0" xfId="0" applyFont="1" applyBorder="1" applyAlignment="1">
      <alignment horizontal="center" vertical="center"/>
    </xf>
    <xf numFmtId="0" fontId="21" fillId="5" borderId="0" xfId="0" applyFont="1" applyFill="1" applyBorder="1"/>
    <xf numFmtId="0" fontId="25" fillId="5" borderId="0" xfId="0" applyFont="1" applyFill="1" applyBorder="1" applyAlignment="1">
      <alignment horizontal="right" wrapText="1"/>
    </xf>
    <xf numFmtId="0" fontId="25" fillId="5" borderId="0" xfId="0" applyFont="1" applyFill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0" fontId="28" fillId="0" borderId="0" xfId="0" applyFont="1"/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0" xfId="0" applyFont="1" applyFill="1" applyBorder="1"/>
    <xf numFmtId="164" fontId="28" fillId="0" borderId="0" xfId="0" applyNumberFormat="1" applyFont="1"/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right" vertical="center"/>
    </xf>
    <xf numFmtId="164" fontId="28" fillId="0" borderId="0" xfId="0" applyNumberFormat="1" applyFont="1" applyFill="1" applyBorder="1"/>
    <xf numFmtId="164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 wrapText="1"/>
    </xf>
    <xf numFmtId="0" fontId="28" fillId="0" borderId="7" xfId="0" applyFont="1" applyFill="1" applyBorder="1"/>
    <xf numFmtId="164" fontId="28" fillId="0" borderId="7" xfId="0" applyNumberFormat="1" applyFont="1" applyFill="1" applyBorder="1" applyAlignment="1">
      <alignment horizontal="right" vertical="center"/>
    </xf>
    <xf numFmtId="164" fontId="28" fillId="0" borderId="7" xfId="0" applyNumberFormat="1" applyFont="1" applyFill="1" applyBorder="1"/>
    <xf numFmtId="164" fontId="28" fillId="0" borderId="7" xfId="0" applyNumberFormat="1" applyFont="1" applyBorder="1"/>
    <xf numFmtId="0" fontId="30" fillId="0" borderId="0" xfId="0" applyFont="1" applyAlignment="1">
      <alignment vertical="center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0" xfId="0" applyFont="1" applyFill="1" applyBorder="1" applyAlignment="1">
      <alignment vertical="center"/>
    </xf>
    <xf numFmtId="164" fontId="28" fillId="0" borderId="0" xfId="0" applyNumberFormat="1" applyFont="1" applyFill="1" applyBorder="1" applyAlignment="1">
      <alignment vertical="center"/>
    </xf>
    <xf numFmtId="0" fontId="28" fillId="0" borderId="7" xfId="0" applyFont="1" applyBorder="1" applyAlignment="1">
      <alignment vertical="center"/>
    </xf>
    <xf numFmtId="164" fontId="28" fillId="0" borderId="7" xfId="0" applyNumberFormat="1" applyFont="1" applyBorder="1" applyAlignment="1">
      <alignment vertical="center"/>
    </xf>
    <xf numFmtId="164" fontId="28" fillId="0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4" fillId="0" borderId="15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0" borderId="6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textRotation="90" wrapText="1"/>
    </xf>
    <xf numFmtId="0" fontId="7" fillId="2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 vertical="center" textRotation="90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/>
    </xf>
    <xf numFmtId="0" fontId="21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0" fontId="26" fillId="0" borderId="0" xfId="0" applyFont="1" applyBorder="1" applyAlignment="1">
      <alignment wrapText="1"/>
    </xf>
    <xf numFmtId="0" fontId="2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0" fontId="23" fillId="0" borderId="0" xfId="0" applyFont="1" applyBorder="1"/>
    <xf numFmtId="0" fontId="17" fillId="0" borderId="1" xfId="0" applyFont="1" applyBorder="1" applyAlignment="1">
      <alignment horizontal="center" vertical="center" textRotation="90"/>
    </xf>
    <xf numFmtId="0" fontId="17" fillId="0" borderId="5" xfId="0" applyFont="1" applyBorder="1" applyAlignment="1">
      <alignment horizontal="center" vertical="center" textRotation="90"/>
    </xf>
    <xf numFmtId="0" fontId="17" fillId="0" borderId="10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wrapText="1"/>
    </xf>
    <xf numFmtId="0" fontId="17" fillId="0" borderId="2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textRotation="90" wrapText="1"/>
    </xf>
    <xf numFmtId="0" fontId="17" fillId="0" borderId="5" xfId="0" applyFont="1" applyBorder="1" applyAlignment="1">
      <alignment horizontal="center" vertical="center" textRotation="90" wrapText="1"/>
    </xf>
    <xf numFmtId="0" fontId="17" fillId="0" borderId="10" xfId="0" applyFont="1" applyBorder="1" applyAlignment="1">
      <alignment horizontal="center" vertical="center" textRotation="90" wrapText="1"/>
    </xf>
    <xf numFmtId="0" fontId="20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textRotation="90" wrapText="1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17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/>
    </xf>
    <xf numFmtId="0" fontId="28" fillId="0" borderId="2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5" fontId="33" fillId="0" borderId="0" xfId="3" applyFont="1" applyFill="1" applyBorder="1" applyAlignment="1" applyProtection="1">
      <alignment horizontal="center" vertical="center"/>
      <protection locked="0"/>
    </xf>
    <xf numFmtId="165" fontId="33" fillId="0" borderId="0" xfId="3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2" fontId="24" fillId="6" borderId="6" xfId="4" applyNumberFormat="1" applyFont="1" applyFill="1" applyBorder="1" applyAlignment="1">
      <alignment horizontal="center" vertical="center"/>
    </xf>
    <xf numFmtId="49" fontId="4" fillId="7" borderId="0" xfId="0" applyNumberFormat="1" applyFont="1" applyFill="1" applyBorder="1"/>
    <xf numFmtId="2" fontId="24" fillId="6" borderId="7" xfId="4" applyNumberFormat="1" applyFont="1" applyFill="1" applyBorder="1" applyAlignment="1">
      <alignment horizontal="center" vertical="center"/>
    </xf>
    <xf numFmtId="49" fontId="4" fillId="7" borderId="9" xfId="0" applyNumberFormat="1" applyFont="1" applyFill="1" applyBorder="1"/>
    <xf numFmtId="0" fontId="3" fillId="0" borderId="0" xfId="0" applyFont="1" applyFill="1" applyBorder="1"/>
    <xf numFmtId="166" fontId="34" fillId="0" borderId="0" xfId="0" applyNumberFormat="1" applyFont="1" applyFill="1" applyBorder="1"/>
    <xf numFmtId="167" fontId="3" fillId="0" borderId="0" xfId="0" applyNumberFormat="1" applyFont="1" applyFill="1" applyBorder="1"/>
    <xf numFmtId="168" fontId="35" fillId="0" borderId="0" xfId="0" applyNumberFormat="1" applyFont="1" applyFill="1" applyBorder="1" applyAlignment="1">
      <alignment horizontal="right"/>
    </xf>
    <xf numFmtId="168" fontId="35" fillId="0" borderId="0" xfId="5" applyNumberFormat="1" applyFont="1" applyFill="1" applyBorder="1" applyAlignment="1">
      <alignment horizontal="right"/>
    </xf>
    <xf numFmtId="0" fontId="33" fillId="0" borderId="0" xfId="0" applyFont="1" applyFill="1" applyBorder="1"/>
    <xf numFmtId="0" fontId="33" fillId="0" borderId="0" xfId="0" applyFont="1" applyFill="1" applyBorder="1" applyAlignment="1">
      <alignment horizontal="center"/>
    </xf>
    <xf numFmtId="168" fontId="10" fillId="0" borderId="0" xfId="0" applyNumberFormat="1" applyFont="1" applyFill="1" applyBorder="1" applyAlignment="1">
      <alignment horizontal="right"/>
    </xf>
    <xf numFmtId="168" fontId="10" fillId="0" borderId="0" xfId="5" applyNumberFormat="1" applyFont="1" applyFill="1" applyBorder="1" applyAlignment="1">
      <alignment horizontal="right"/>
    </xf>
    <xf numFmtId="168" fontId="37" fillId="0" borderId="0" xfId="0" applyNumberFormat="1" applyFont="1" applyFill="1" applyBorder="1" applyAlignment="1">
      <alignment horizontal="right"/>
    </xf>
    <xf numFmtId="168" fontId="37" fillId="0" borderId="0" xfId="5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168" fontId="38" fillId="0" borderId="0" xfId="0" applyNumberFormat="1" applyFont="1" applyFill="1" applyBorder="1" applyAlignment="1">
      <alignment horizontal="right"/>
    </xf>
    <xf numFmtId="168" fontId="38" fillId="0" borderId="0" xfId="5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13" fillId="0" borderId="0" xfId="0" applyFont="1" applyFill="1" applyBorder="1"/>
    <xf numFmtId="168" fontId="38" fillId="0" borderId="0" xfId="0" applyNumberFormat="1" applyFont="1" applyFill="1" applyBorder="1" applyAlignment="1">
      <alignment horizontal="right" vertical="top"/>
    </xf>
    <xf numFmtId="168" fontId="38" fillId="0" borderId="0" xfId="5" applyNumberFormat="1" applyFont="1" applyFill="1" applyBorder="1" applyAlignment="1">
      <alignment horizontal="right" vertical="top"/>
    </xf>
    <xf numFmtId="0" fontId="3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39" fillId="0" borderId="7" xfId="0" applyFont="1" applyFill="1" applyBorder="1"/>
    <xf numFmtId="0" fontId="3" fillId="0" borderId="7" xfId="0" applyFont="1" applyFill="1" applyBorder="1" applyAlignment="1">
      <alignment horizontal="left"/>
    </xf>
    <xf numFmtId="0" fontId="3" fillId="0" borderId="7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/>
    <xf numFmtId="167" fontId="3" fillId="0" borderId="7" xfId="0" applyNumberFormat="1" applyFont="1" applyFill="1" applyBorder="1"/>
    <xf numFmtId="168" fontId="3" fillId="0" borderId="0" xfId="0" applyNumberFormat="1" applyFont="1" applyFill="1" applyBorder="1" applyAlignment="1">
      <alignment horizontal="center"/>
    </xf>
    <xf numFmtId="49" fontId="4" fillId="7" borderId="0" xfId="5" applyNumberFormat="1" applyFont="1" applyFill="1" applyBorder="1"/>
    <xf numFmtId="2" fontId="24" fillId="6" borderId="9" xfId="4" applyNumberFormat="1" applyFont="1" applyFill="1" applyBorder="1" applyAlignment="1">
      <alignment horizontal="center" vertical="center"/>
    </xf>
    <xf numFmtId="49" fontId="4" fillId="7" borderId="9" xfId="5" applyNumberFormat="1" applyFont="1" applyFill="1" applyBorder="1"/>
    <xf numFmtId="0" fontId="3" fillId="0" borderId="0" xfId="0" applyFont="1" applyFill="1" applyBorder="1" applyAlignment="1">
      <alignment vertical="top" wrapText="1"/>
    </xf>
    <xf numFmtId="168" fontId="37" fillId="0" borderId="0" xfId="5" applyNumberFormat="1" applyFont="1" applyFill="1" applyBorder="1" applyAlignment="1">
      <alignment horizontal="right" vertical="top"/>
    </xf>
    <xf numFmtId="0" fontId="40" fillId="0" borderId="0" xfId="6" applyFont="1" applyFill="1" applyBorder="1"/>
    <xf numFmtId="0" fontId="3" fillId="0" borderId="0" xfId="6" applyFont="1" applyFill="1" applyBorder="1" applyAlignment="1"/>
    <xf numFmtId="0" fontId="3" fillId="0" borderId="0" xfId="6" applyFont="1" applyFill="1" applyBorder="1"/>
    <xf numFmtId="0" fontId="3" fillId="0" borderId="0" xfId="6" applyFont="1" applyFill="1" applyBorder="1" applyAlignment="1">
      <alignment vertical="top"/>
    </xf>
    <xf numFmtId="0" fontId="3" fillId="0" borderId="0" xfId="6" applyFont="1" applyFill="1" applyBorder="1" applyAlignment="1">
      <alignment wrapText="1"/>
    </xf>
    <xf numFmtId="168" fontId="37" fillId="0" borderId="0" xfId="6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 wrapText="1"/>
    </xf>
    <xf numFmtId="0" fontId="33" fillId="0" borderId="7" xfId="0" applyFont="1" applyFill="1" applyBorder="1"/>
    <xf numFmtId="0" fontId="3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left" wrapText="1"/>
    </xf>
    <xf numFmtId="168" fontId="37" fillId="0" borderId="7" xfId="5" applyNumberFormat="1" applyFont="1" applyFill="1" applyBorder="1" applyAlignment="1">
      <alignment horizontal="right"/>
    </xf>
    <xf numFmtId="0" fontId="0" fillId="0" borderId="0" xfId="0" applyFill="1"/>
    <xf numFmtId="0" fontId="9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169" fontId="3" fillId="0" borderId="8" xfId="1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1" fillId="0" borderId="8" xfId="0" applyFont="1" applyBorder="1" applyAlignment="1">
      <alignment horizontal="left" vertical="center" wrapText="1"/>
    </xf>
    <xf numFmtId="164" fontId="41" fillId="0" borderId="8" xfId="0" applyNumberFormat="1" applyFont="1" applyFill="1" applyBorder="1" applyAlignment="1">
      <alignment horizontal="center" vertical="center"/>
    </xf>
    <xf numFmtId="170" fontId="3" fillId="0" borderId="8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1" fontId="41" fillId="0" borderId="8" xfId="0" applyNumberFormat="1" applyFont="1" applyFill="1" applyBorder="1" applyAlignment="1">
      <alignment horizontal="center" vertical="center"/>
    </xf>
    <xf numFmtId="0" fontId="41" fillId="0" borderId="8" xfId="0" applyFont="1" applyBorder="1" applyAlignment="1">
      <alignment horizontal="left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42" fillId="0" borderId="8" xfId="0" applyFont="1" applyBorder="1" applyAlignment="1">
      <alignment wrapText="1"/>
    </xf>
    <xf numFmtId="171" fontId="3" fillId="0" borderId="8" xfId="7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textRotation="90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38" fontId="4" fillId="2" borderId="6" xfId="0" applyNumberFormat="1" applyFont="1" applyFill="1" applyBorder="1" applyAlignment="1">
      <alignment vertical="center"/>
    </xf>
    <xf numFmtId="38" fontId="4" fillId="0" borderId="6" xfId="0" applyNumberFormat="1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38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" fontId="4" fillId="2" borderId="7" xfId="0" applyNumberFormat="1" applyFont="1" applyFill="1" applyBorder="1" applyAlignment="1">
      <alignment vertical="center"/>
    </xf>
    <xf numFmtId="1" fontId="4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28" fillId="0" borderId="7" xfId="0" applyNumberFormat="1" applyFont="1" applyBorder="1" applyAlignment="1">
      <alignment vertical="center"/>
    </xf>
    <xf numFmtId="1" fontId="4" fillId="0" borderId="7" xfId="0" applyNumberFormat="1" applyFont="1" applyFill="1" applyBorder="1" applyAlignment="1">
      <alignment vertical="center"/>
    </xf>
    <xf numFmtId="172" fontId="28" fillId="0" borderId="3" xfId="0" applyNumberFormat="1" applyFont="1" applyFill="1" applyBorder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vertical="center"/>
    </xf>
    <xf numFmtId="0" fontId="4" fillId="0" borderId="12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16" xfId="0" applyNumberFormat="1" applyFont="1" applyBorder="1" applyAlignment="1">
      <alignment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/>
    </xf>
    <xf numFmtId="0" fontId="4" fillId="0" borderId="14" xfId="0" applyNumberFormat="1" applyFont="1" applyBorder="1" applyAlignment="1">
      <alignment horizontal="center" vertical="center"/>
    </xf>
    <xf numFmtId="0" fontId="4" fillId="0" borderId="13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right"/>
    </xf>
    <xf numFmtId="0" fontId="4" fillId="0" borderId="6" xfId="0" applyNumberFormat="1" applyFont="1" applyFill="1" applyBorder="1" applyAlignment="1">
      <alignment horizontal="right"/>
    </xf>
    <xf numFmtId="0" fontId="4" fillId="0" borderId="6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/>
    <xf numFmtId="0" fontId="30" fillId="0" borderId="0" xfId="0" applyNumberFormat="1" applyFont="1"/>
    <xf numFmtId="0" fontId="3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/>
    </xf>
    <xf numFmtId="14" fontId="28" fillId="0" borderId="2" xfId="0" applyNumberFormat="1" applyFont="1" applyBorder="1" applyAlignment="1">
      <alignment horizontal="center"/>
    </xf>
    <xf numFmtId="14" fontId="28" fillId="0" borderId="4" xfId="0" applyNumberFormat="1" applyFont="1" applyBorder="1" applyAlignment="1">
      <alignment horizontal="center"/>
    </xf>
    <xf numFmtId="0" fontId="4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/>
    </xf>
    <xf numFmtId="0" fontId="45" fillId="0" borderId="6" xfId="0" applyFont="1" applyBorder="1" applyAlignment="1">
      <alignment horizontal="center"/>
    </xf>
    <xf numFmtId="172" fontId="28" fillId="0" borderId="6" xfId="0" applyNumberFormat="1" applyFont="1" applyFill="1" applyBorder="1"/>
    <xf numFmtId="164" fontId="28" fillId="0" borderId="6" xfId="0" applyNumberFormat="1" applyFont="1" applyBorder="1"/>
    <xf numFmtId="172" fontId="28" fillId="0" borderId="6" xfId="0" applyNumberFormat="1" applyFont="1" applyBorder="1"/>
    <xf numFmtId="164" fontId="28" fillId="0" borderId="3" xfId="0" applyNumberFormat="1" applyFont="1" applyBorder="1"/>
    <xf numFmtId="164" fontId="28" fillId="0" borderId="4" xfId="0" applyNumberFormat="1" applyFont="1" applyBorder="1"/>
    <xf numFmtId="0" fontId="28" fillId="0" borderId="6" xfId="0" applyFont="1" applyBorder="1" applyAlignment="1">
      <alignment horizontal="center" vertical="center" textRotation="255" wrapText="1"/>
    </xf>
    <xf numFmtId="0" fontId="28" fillId="0" borderId="11" xfId="0" applyFont="1" applyBorder="1" applyAlignment="1">
      <alignment horizontal="left" wrapText="1"/>
    </xf>
    <xf numFmtId="0" fontId="4" fillId="0" borderId="6" xfId="0" applyNumberFormat="1" applyFont="1" applyFill="1" applyBorder="1"/>
    <xf numFmtId="0" fontId="28" fillId="0" borderId="6" xfId="0" applyNumberFormat="1" applyFont="1" applyFill="1" applyBorder="1"/>
    <xf numFmtId="164" fontId="28" fillId="0" borderId="0" xfId="0" applyNumberFormat="1" applyFont="1" applyBorder="1"/>
    <xf numFmtId="0" fontId="28" fillId="0" borderId="0" xfId="0" applyFont="1" applyBorder="1" applyAlignment="1">
      <alignment horizontal="center" vertical="center" textRotation="255" wrapText="1"/>
    </xf>
    <xf numFmtId="0" fontId="28" fillId="0" borderId="15" xfId="0" applyFont="1" applyBorder="1" applyAlignment="1">
      <alignment horizontal="left" wrapText="1"/>
    </xf>
    <xf numFmtId="0" fontId="4" fillId="0" borderId="0" xfId="0" applyNumberFormat="1" applyFont="1" applyFill="1" applyBorder="1"/>
    <xf numFmtId="0" fontId="28" fillId="0" borderId="0" xfId="0" applyNumberFormat="1" applyFont="1" applyFill="1" applyBorder="1"/>
    <xf numFmtId="172" fontId="28" fillId="0" borderId="0" xfId="0" applyNumberFormat="1" applyFont="1" applyFill="1" applyBorder="1"/>
    <xf numFmtId="0" fontId="28" fillId="0" borderId="15" xfId="0" applyFont="1" applyBorder="1" applyAlignment="1">
      <alignment horizontal="left"/>
    </xf>
    <xf numFmtId="0" fontId="28" fillId="0" borderId="0" xfId="0" applyNumberFormat="1" applyFont="1" applyBorder="1"/>
    <xf numFmtId="172" fontId="28" fillId="0" borderId="0" xfId="0" applyNumberFormat="1" applyFont="1" applyBorder="1"/>
    <xf numFmtId="0" fontId="28" fillId="0" borderId="7" xfId="0" applyFont="1" applyBorder="1" applyAlignment="1">
      <alignment horizontal="center" vertical="center" textRotation="255" wrapText="1"/>
    </xf>
    <xf numFmtId="0" fontId="28" fillId="0" borderId="13" xfId="0" applyFont="1" applyBorder="1" applyAlignment="1">
      <alignment horizontal="left" wrapText="1"/>
    </xf>
    <xf numFmtId="0" fontId="28" fillId="0" borderId="7" xfId="0" applyNumberFormat="1" applyFont="1" applyBorder="1"/>
    <xf numFmtId="172" fontId="28" fillId="0" borderId="7" xfId="0" applyNumberFormat="1" applyFont="1" applyBorder="1"/>
    <xf numFmtId="172" fontId="28" fillId="0" borderId="7" xfId="0" applyNumberFormat="1" applyFont="1" applyFill="1" applyBorder="1"/>
    <xf numFmtId="0" fontId="2" fillId="0" borderId="0" xfId="0" applyNumberFormat="1" applyFont="1" applyFill="1"/>
    <xf numFmtId="0" fontId="30" fillId="0" borderId="0" xfId="0" applyNumberFormat="1" applyFont="1" applyFill="1"/>
    <xf numFmtId="172" fontId="30" fillId="0" borderId="0" xfId="0" applyNumberFormat="1" applyFont="1" applyFill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/>
    <xf numFmtId="0" fontId="12" fillId="0" borderId="6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4" fontId="4" fillId="4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8" borderId="0" xfId="0" applyFill="1" applyBorder="1"/>
    <xf numFmtId="0" fontId="3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0" fontId="1" fillId="0" borderId="0" xfId="8"/>
    <xf numFmtId="164" fontId="0" fillId="2" borderId="0" xfId="0" applyNumberFormat="1" applyFill="1" applyBorder="1"/>
    <xf numFmtId="0" fontId="9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47" fillId="0" borderId="0" xfId="0" applyFont="1" applyBorder="1" applyAlignment="1">
      <alignment horizontal="left" vertical="center" wrapText="1"/>
    </xf>
    <xf numFmtId="0" fontId="48" fillId="0" borderId="0" xfId="0" applyFont="1"/>
    <xf numFmtId="0" fontId="4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164" fontId="9" fillId="2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justify"/>
    </xf>
    <xf numFmtId="0" fontId="13" fillId="0" borderId="0" xfId="0" applyFont="1" applyBorder="1" applyAlignment="1">
      <alignment horizontal="left" vertical="center" wrapText="1"/>
    </xf>
    <xf numFmtId="0" fontId="9" fillId="0" borderId="0" xfId="0" applyFont="1" applyBorder="1"/>
    <xf numFmtId="0" fontId="47" fillId="0" borderId="0" xfId="0" applyFont="1" applyBorder="1" applyAlignment="1">
      <alignment vertical="center" wrapText="1"/>
    </xf>
    <xf numFmtId="0" fontId="47" fillId="0" borderId="7" xfId="0" applyFont="1" applyBorder="1" applyAlignment="1">
      <alignment horizontal="left" vertical="center" wrapText="1"/>
    </xf>
    <xf numFmtId="164" fontId="9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50" fillId="4" borderId="0" xfId="0" applyFont="1" applyFill="1"/>
    <xf numFmtId="0" fontId="50" fillId="4" borderId="0" xfId="0" applyFont="1" applyFill="1" applyAlignment="1">
      <alignment horizontal="center"/>
    </xf>
    <xf numFmtId="164" fontId="50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textRotation="90" wrapText="1"/>
    </xf>
    <xf numFmtId="164" fontId="4" fillId="4" borderId="1" xfId="0" applyNumberFormat="1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textRotation="90"/>
    </xf>
    <xf numFmtId="0" fontId="3" fillId="0" borderId="12" xfId="0" applyFont="1" applyFill="1" applyBorder="1" applyAlignment="1">
      <alignment horizontal="center" vertical="center" textRotation="90" wrapText="1"/>
    </xf>
    <xf numFmtId="0" fontId="50" fillId="4" borderId="0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164" fontId="4" fillId="4" borderId="5" xfId="0" applyNumberFormat="1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textRotation="90"/>
    </xf>
    <xf numFmtId="0" fontId="3" fillId="0" borderId="16" xfId="0" applyFont="1" applyFill="1" applyBorder="1" applyAlignment="1">
      <alignment horizontal="center" vertical="center" textRotation="90" wrapText="1"/>
    </xf>
    <xf numFmtId="0" fontId="36" fillId="0" borderId="6" xfId="0" applyFont="1" applyBorder="1"/>
    <xf numFmtId="1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36" fillId="0" borderId="0" xfId="0" applyFont="1" applyBorder="1"/>
    <xf numFmtId="1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36" fillId="4" borderId="0" xfId="0" applyFont="1" applyFill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textRotation="1"/>
    </xf>
    <xf numFmtId="0" fontId="4" fillId="2" borderId="7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4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ont="1"/>
    <xf numFmtId="14" fontId="28" fillId="0" borderId="7" xfId="0" applyNumberFormat="1" applyFont="1" applyBorder="1" applyAlignment="1">
      <alignment horizontal="left" vertical="center" wrapText="1"/>
    </xf>
    <xf numFmtId="0" fontId="48" fillId="0" borderId="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10" xfId="0" applyFont="1" applyBorder="1" applyAlignment="1">
      <alignment horizontal="center" vertical="center" textRotation="90" wrapText="1"/>
    </xf>
    <xf numFmtId="0" fontId="0" fillId="0" borderId="10" xfId="0" applyFont="1" applyBorder="1" applyAlignment="1">
      <alignment horizontal="center" vertical="center" textRotation="90" wrapText="1"/>
    </xf>
    <xf numFmtId="49" fontId="30" fillId="0" borderId="8" xfId="0" applyNumberFormat="1" applyFont="1" applyBorder="1"/>
    <xf numFmtId="164" fontId="30" fillId="2" borderId="8" xfId="0" applyNumberFormat="1" applyFont="1" applyFill="1" applyBorder="1" applyAlignment="1">
      <alignment horizontal="center"/>
    </xf>
    <xf numFmtId="164" fontId="30" fillId="0" borderId="8" xfId="0" applyNumberFormat="1" applyFont="1" applyBorder="1" applyAlignment="1">
      <alignment horizontal="center"/>
    </xf>
    <xf numFmtId="164" fontId="16" fillId="0" borderId="8" xfId="0" applyNumberFormat="1" applyFont="1" applyBorder="1" applyAlignment="1">
      <alignment horizontal="center"/>
    </xf>
    <xf numFmtId="2" fontId="0" fillId="0" borderId="0" xfId="0" applyNumberFormat="1" applyFont="1"/>
    <xf numFmtId="2" fontId="30" fillId="0" borderId="8" xfId="0" applyNumberFormat="1" applyFont="1" applyBorder="1"/>
    <xf numFmtId="2" fontId="30" fillId="9" borderId="8" xfId="0" applyNumberFormat="1" applyFont="1" applyFill="1" applyBorder="1"/>
    <xf numFmtId="164" fontId="16" fillId="2" borderId="8" xfId="0" applyNumberFormat="1" applyFont="1" applyFill="1" applyBorder="1" applyAlignment="1">
      <alignment horizontal="center"/>
    </xf>
    <xf numFmtId="0" fontId="48" fillId="0" borderId="8" xfId="0" applyFont="1" applyBorder="1" applyAlignment="1">
      <alignment vertical="center"/>
    </xf>
    <xf numFmtId="164" fontId="48" fillId="2" borderId="8" xfId="0" applyNumberFormat="1" applyFont="1" applyFill="1" applyBorder="1" applyAlignment="1">
      <alignment horizontal="center"/>
    </xf>
    <xf numFmtId="164" fontId="48" fillId="0" borderId="8" xfId="0" applyNumberFormat="1" applyFont="1" applyBorder="1" applyAlignment="1">
      <alignment horizontal="center"/>
    </xf>
    <xf numFmtId="2" fontId="48" fillId="0" borderId="8" xfId="0" applyNumberFormat="1" applyFont="1" applyBorder="1"/>
    <xf numFmtId="0" fontId="30" fillId="0" borderId="5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" fontId="7" fillId="2" borderId="0" xfId="9" applyNumberFormat="1" applyFont="1" applyFill="1" applyAlignment="1">
      <alignment horizontal="center"/>
    </xf>
    <xf numFmtId="173" fontId="4" fillId="2" borderId="0" xfId="9" applyFont="1" applyFill="1"/>
    <xf numFmtId="173" fontId="50" fillId="0" borderId="0" xfId="9"/>
    <xf numFmtId="173" fontId="4" fillId="2" borderId="8" xfId="9" applyFont="1" applyFill="1" applyBorder="1" applyAlignment="1">
      <alignment horizontal="center" vertical="center" wrapText="1"/>
    </xf>
    <xf numFmtId="1" fontId="4" fillId="2" borderId="8" xfId="9" applyNumberFormat="1" applyFont="1" applyFill="1" applyBorder="1" applyAlignment="1">
      <alignment horizontal="center" vertical="center" wrapText="1"/>
    </xf>
    <xf numFmtId="1" fontId="4" fillId="2" borderId="2" xfId="9" applyNumberFormat="1" applyFont="1" applyFill="1" applyBorder="1" applyAlignment="1">
      <alignment horizontal="center" vertical="center" wrapText="1"/>
    </xf>
    <xf numFmtId="1" fontId="4" fillId="2" borderId="4" xfId="9" applyNumberFormat="1" applyFont="1" applyFill="1" applyBorder="1" applyAlignment="1">
      <alignment horizontal="center" vertical="center" wrapText="1"/>
    </xf>
    <xf numFmtId="173" fontId="4" fillId="2" borderId="1" xfId="9" applyFont="1" applyFill="1" applyBorder="1" applyAlignment="1">
      <alignment horizontal="center" vertical="center" wrapText="1"/>
    </xf>
    <xf numFmtId="1" fontId="4" fillId="2" borderId="1" xfId="9" applyNumberFormat="1" applyFont="1" applyFill="1" applyBorder="1" applyAlignment="1">
      <alignment horizontal="center" vertical="center"/>
    </xf>
    <xf numFmtId="173" fontId="4" fillId="2" borderId="6" xfId="9" applyFont="1" applyFill="1" applyBorder="1" applyAlignment="1">
      <alignment horizontal="left" vertical="center"/>
    </xf>
    <xf numFmtId="38" fontId="4" fillId="2" borderId="6" xfId="9" applyNumberFormat="1" applyFont="1" applyFill="1" applyBorder="1" applyAlignment="1">
      <alignment vertical="center"/>
    </xf>
    <xf numFmtId="38" fontId="4" fillId="0" borderId="6" xfId="9" applyNumberFormat="1" applyFont="1" applyFill="1" applyBorder="1" applyAlignment="1">
      <alignment vertical="center"/>
    </xf>
    <xf numFmtId="1" fontId="4" fillId="0" borderId="6" xfId="9" applyNumberFormat="1" applyFont="1" applyFill="1" applyBorder="1" applyAlignment="1">
      <alignment vertical="center"/>
    </xf>
    <xf numFmtId="1" fontId="4" fillId="0" borderId="6" xfId="9" applyNumberFormat="1" applyFont="1" applyFill="1" applyBorder="1" applyAlignment="1">
      <alignment horizontal="right" vertical="center"/>
    </xf>
    <xf numFmtId="173" fontId="4" fillId="2" borderId="0" xfId="9" applyFont="1" applyFill="1" applyBorder="1" applyAlignment="1">
      <alignment horizontal="left" vertical="center"/>
    </xf>
    <xf numFmtId="38" fontId="4" fillId="2" borderId="0" xfId="9" applyNumberFormat="1" applyFont="1" applyFill="1" applyBorder="1" applyAlignment="1">
      <alignment vertical="center"/>
    </xf>
    <xf numFmtId="1" fontId="4" fillId="2" borderId="0" xfId="9" applyNumberFormat="1" applyFont="1" applyFill="1" applyBorder="1" applyAlignment="1">
      <alignment vertical="center"/>
    </xf>
    <xf numFmtId="1" fontId="4" fillId="2" borderId="0" xfId="9" applyNumberFormat="1" applyFont="1" applyFill="1" applyBorder="1" applyAlignment="1">
      <alignment horizontal="right" vertical="center"/>
    </xf>
    <xf numFmtId="1" fontId="4" fillId="0" borderId="0" xfId="9" applyNumberFormat="1" applyFont="1" applyFill="1" applyBorder="1" applyAlignment="1">
      <alignment horizontal="right" vertical="center"/>
    </xf>
    <xf numFmtId="1" fontId="4" fillId="0" borderId="0" xfId="9" applyNumberFormat="1" applyFont="1" applyFill="1" applyBorder="1" applyAlignment="1">
      <alignment vertical="center"/>
    </xf>
    <xf numFmtId="173" fontId="4" fillId="2" borderId="7" xfId="9" applyFont="1" applyFill="1" applyBorder="1" applyAlignment="1">
      <alignment horizontal="left" vertical="center"/>
    </xf>
    <xf numFmtId="1" fontId="4" fillId="2" borderId="7" xfId="9" applyNumberFormat="1" applyFont="1" applyFill="1" applyBorder="1" applyAlignment="1">
      <alignment vertical="center"/>
    </xf>
    <xf numFmtId="1" fontId="4" fillId="2" borderId="7" xfId="9" applyNumberFormat="1" applyFont="1" applyFill="1" applyBorder="1" applyAlignment="1">
      <alignment horizontal="right" vertical="center"/>
    </xf>
    <xf numFmtId="173" fontId="4" fillId="2" borderId="7" xfId="9" applyFont="1" applyFill="1" applyBorder="1" applyAlignment="1">
      <alignment horizontal="center" vertical="center"/>
    </xf>
    <xf numFmtId="0" fontId="28" fillId="0" borderId="7" xfId="9" applyNumberFormat="1" applyFont="1" applyBorder="1" applyAlignment="1">
      <alignment vertical="center"/>
    </xf>
    <xf numFmtId="1" fontId="4" fillId="0" borderId="7" xfId="9" applyNumberFormat="1" applyFont="1" applyFill="1" applyBorder="1" applyAlignment="1">
      <alignment vertical="center"/>
    </xf>
    <xf numFmtId="172" fontId="28" fillId="0" borderId="3" xfId="9" applyNumberFormat="1" applyFont="1" applyFill="1" applyBorder="1" applyAlignment="1">
      <alignment vertical="center"/>
    </xf>
  </cellXfs>
  <cellStyles count="10">
    <cellStyle name="Comma" xfId="1" builtinId="3"/>
    <cellStyle name="Comma 3" xfId="7"/>
    <cellStyle name="Normal" xfId="0" builtinId="0"/>
    <cellStyle name="Normal 2" xfId="2"/>
    <cellStyle name="Normal 2 2" xfId="5"/>
    <cellStyle name="Normal 3" xfId="9"/>
    <cellStyle name="Normal 5" xfId="8"/>
    <cellStyle name="Normal_AR-00-01" xfId="3"/>
    <cellStyle name="Normal_UB2000-12" xfId="4"/>
    <cellStyle name="RowLevel_3" xfId="6" builtinId="1" iLevel="2"/>
  </cellStyles>
  <dxfs count="8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5" sqref="J5"/>
    </sheetView>
  </sheetViews>
  <sheetFormatPr defaultRowHeight="11.25"/>
  <cols>
    <col min="1" max="1" width="27" style="32" customWidth="1"/>
    <col min="2" max="2" width="4.7109375" style="4" customWidth="1"/>
    <col min="3" max="3" width="8.85546875" style="4" customWidth="1"/>
    <col min="4" max="4" width="9.5703125" style="4" customWidth="1"/>
    <col min="5" max="5" width="8.85546875" style="4" customWidth="1"/>
    <col min="6" max="6" width="5.85546875" style="4" customWidth="1"/>
    <col min="7" max="7" width="5.5703125" style="4" customWidth="1"/>
    <col min="8" max="8" width="8.85546875" style="1" customWidth="1"/>
    <col min="9" max="256" width="9.140625" style="1"/>
    <col min="257" max="257" width="27" style="1" customWidth="1"/>
    <col min="258" max="258" width="4.7109375" style="1" customWidth="1"/>
    <col min="259" max="259" width="8.85546875" style="1" customWidth="1"/>
    <col min="260" max="260" width="9.5703125" style="1" customWidth="1"/>
    <col min="261" max="261" width="8.85546875" style="1" customWidth="1"/>
    <col min="262" max="262" width="5.85546875" style="1" customWidth="1"/>
    <col min="263" max="263" width="5.5703125" style="1" customWidth="1"/>
    <col min="264" max="264" width="8.85546875" style="1" customWidth="1"/>
    <col min="265" max="512" width="9.140625" style="1"/>
    <col min="513" max="513" width="27" style="1" customWidth="1"/>
    <col min="514" max="514" width="4.7109375" style="1" customWidth="1"/>
    <col min="515" max="515" width="8.85546875" style="1" customWidth="1"/>
    <col min="516" max="516" width="9.5703125" style="1" customWidth="1"/>
    <col min="517" max="517" width="8.85546875" style="1" customWidth="1"/>
    <col min="518" max="518" width="5.85546875" style="1" customWidth="1"/>
    <col min="519" max="519" width="5.5703125" style="1" customWidth="1"/>
    <col min="520" max="520" width="8.85546875" style="1" customWidth="1"/>
    <col min="521" max="768" width="9.140625" style="1"/>
    <col min="769" max="769" width="27" style="1" customWidth="1"/>
    <col min="770" max="770" width="4.7109375" style="1" customWidth="1"/>
    <col min="771" max="771" width="8.85546875" style="1" customWidth="1"/>
    <col min="772" max="772" width="9.5703125" style="1" customWidth="1"/>
    <col min="773" max="773" width="8.85546875" style="1" customWidth="1"/>
    <col min="774" max="774" width="5.85546875" style="1" customWidth="1"/>
    <col min="775" max="775" width="5.5703125" style="1" customWidth="1"/>
    <col min="776" max="776" width="8.85546875" style="1" customWidth="1"/>
    <col min="777" max="1024" width="9.140625" style="1"/>
    <col min="1025" max="1025" width="27" style="1" customWidth="1"/>
    <col min="1026" max="1026" width="4.7109375" style="1" customWidth="1"/>
    <col min="1027" max="1027" width="8.85546875" style="1" customWidth="1"/>
    <col min="1028" max="1028" width="9.5703125" style="1" customWidth="1"/>
    <col min="1029" max="1029" width="8.85546875" style="1" customWidth="1"/>
    <col min="1030" max="1030" width="5.85546875" style="1" customWidth="1"/>
    <col min="1031" max="1031" width="5.5703125" style="1" customWidth="1"/>
    <col min="1032" max="1032" width="8.85546875" style="1" customWidth="1"/>
    <col min="1033" max="1280" width="9.140625" style="1"/>
    <col min="1281" max="1281" width="27" style="1" customWidth="1"/>
    <col min="1282" max="1282" width="4.7109375" style="1" customWidth="1"/>
    <col min="1283" max="1283" width="8.85546875" style="1" customWidth="1"/>
    <col min="1284" max="1284" width="9.5703125" style="1" customWidth="1"/>
    <col min="1285" max="1285" width="8.85546875" style="1" customWidth="1"/>
    <col min="1286" max="1286" width="5.85546875" style="1" customWidth="1"/>
    <col min="1287" max="1287" width="5.5703125" style="1" customWidth="1"/>
    <col min="1288" max="1288" width="8.85546875" style="1" customWidth="1"/>
    <col min="1289" max="1536" width="9.140625" style="1"/>
    <col min="1537" max="1537" width="27" style="1" customWidth="1"/>
    <col min="1538" max="1538" width="4.7109375" style="1" customWidth="1"/>
    <col min="1539" max="1539" width="8.85546875" style="1" customWidth="1"/>
    <col min="1540" max="1540" width="9.5703125" style="1" customWidth="1"/>
    <col min="1541" max="1541" width="8.85546875" style="1" customWidth="1"/>
    <col min="1542" max="1542" width="5.85546875" style="1" customWidth="1"/>
    <col min="1543" max="1543" width="5.5703125" style="1" customWidth="1"/>
    <col min="1544" max="1544" width="8.85546875" style="1" customWidth="1"/>
    <col min="1545" max="1792" width="9.140625" style="1"/>
    <col min="1793" max="1793" width="27" style="1" customWidth="1"/>
    <col min="1794" max="1794" width="4.7109375" style="1" customWidth="1"/>
    <col min="1795" max="1795" width="8.85546875" style="1" customWidth="1"/>
    <col min="1796" max="1796" width="9.5703125" style="1" customWidth="1"/>
    <col min="1797" max="1797" width="8.85546875" style="1" customWidth="1"/>
    <col min="1798" max="1798" width="5.85546875" style="1" customWidth="1"/>
    <col min="1799" max="1799" width="5.5703125" style="1" customWidth="1"/>
    <col min="1800" max="1800" width="8.85546875" style="1" customWidth="1"/>
    <col min="1801" max="2048" width="9.140625" style="1"/>
    <col min="2049" max="2049" width="27" style="1" customWidth="1"/>
    <col min="2050" max="2050" width="4.7109375" style="1" customWidth="1"/>
    <col min="2051" max="2051" width="8.85546875" style="1" customWidth="1"/>
    <col min="2052" max="2052" width="9.5703125" style="1" customWidth="1"/>
    <col min="2053" max="2053" width="8.85546875" style="1" customWidth="1"/>
    <col min="2054" max="2054" width="5.85546875" style="1" customWidth="1"/>
    <col min="2055" max="2055" width="5.5703125" style="1" customWidth="1"/>
    <col min="2056" max="2056" width="8.85546875" style="1" customWidth="1"/>
    <col min="2057" max="2304" width="9.140625" style="1"/>
    <col min="2305" max="2305" width="27" style="1" customWidth="1"/>
    <col min="2306" max="2306" width="4.7109375" style="1" customWidth="1"/>
    <col min="2307" max="2307" width="8.85546875" style="1" customWidth="1"/>
    <col min="2308" max="2308" width="9.5703125" style="1" customWidth="1"/>
    <col min="2309" max="2309" width="8.85546875" style="1" customWidth="1"/>
    <col min="2310" max="2310" width="5.85546875" style="1" customWidth="1"/>
    <col min="2311" max="2311" width="5.5703125" style="1" customWidth="1"/>
    <col min="2312" max="2312" width="8.85546875" style="1" customWidth="1"/>
    <col min="2313" max="2560" width="9.140625" style="1"/>
    <col min="2561" max="2561" width="27" style="1" customWidth="1"/>
    <col min="2562" max="2562" width="4.7109375" style="1" customWidth="1"/>
    <col min="2563" max="2563" width="8.85546875" style="1" customWidth="1"/>
    <col min="2564" max="2564" width="9.5703125" style="1" customWidth="1"/>
    <col min="2565" max="2565" width="8.85546875" style="1" customWidth="1"/>
    <col min="2566" max="2566" width="5.85546875" style="1" customWidth="1"/>
    <col min="2567" max="2567" width="5.5703125" style="1" customWidth="1"/>
    <col min="2568" max="2568" width="8.85546875" style="1" customWidth="1"/>
    <col min="2569" max="2816" width="9.140625" style="1"/>
    <col min="2817" max="2817" width="27" style="1" customWidth="1"/>
    <col min="2818" max="2818" width="4.7109375" style="1" customWidth="1"/>
    <col min="2819" max="2819" width="8.85546875" style="1" customWidth="1"/>
    <col min="2820" max="2820" width="9.5703125" style="1" customWidth="1"/>
    <col min="2821" max="2821" width="8.85546875" style="1" customWidth="1"/>
    <col min="2822" max="2822" width="5.85546875" style="1" customWidth="1"/>
    <col min="2823" max="2823" width="5.5703125" style="1" customWidth="1"/>
    <col min="2824" max="2824" width="8.85546875" style="1" customWidth="1"/>
    <col min="2825" max="3072" width="9.140625" style="1"/>
    <col min="3073" max="3073" width="27" style="1" customWidth="1"/>
    <col min="3074" max="3074" width="4.7109375" style="1" customWidth="1"/>
    <col min="3075" max="3075" width="8.85546875" style="1" customWidth="1"/>
    <col min="3076" max="3076" width="9.5703125" style="1" customWidth="1"/>
    <col min="3077" max="3077" width="8.85546875" style="1" customWidth="1"/>
    <col min="3078" max="3078" width="5.85546875" style="1" customWidth="1"/>
    <col min="3079" max="3079" width="5.5703125" style="1" customWidth="1"/>
    <col min="3080" max="3080" width="8.85546875" style="1" customWidth="1"/>
    <col min="3081" max="3328" width="9.140625" style="1"/>
    <col min="3329" max="3329" width="27" style="1" customWidth="1"/>
    <col min="3330" max="3330" width="4.7109375" style="1" customWidth="1"/>
    <col min="3331" max="3331" width="8.85546875" style="1" customWidth="1"/>
    <col min="3332" max="3332" width="9.5703125" style="1" customWidth="1"/>
    <col min="3333" max="3333" width="8.85546875" style="1" customWidth="1"/>
    <col min="3334" max="3334" width="5.85546875" style="1" customWidth="1"/>
    <col min="3335" max="3335" width="5.5703125" style="1" customWidth="1"/>
    <col min="3336" max="3336" width="8.85546875" style="1" customWidth="1"/>
    <col min="3337" max="3584" width="9.140625" style="1"/>
    <col min="3585" max="3585" width="27" style="1" customWidth="1"/>
    <col min="3586" max="3586" width="4.7109375" style="1" customWidth="1"/>
    <col min="3587" max="3587" width="8.85546875" style="1" customWidth="1"/>
    <col min="3588" max="3588" width="9.5703125" style="1" customWidth="1"/>
    <col min="3589" max="3589" width="8.85546875" style="1" customWidth="1"/>
    <col min="3590" max="3590" width="5.85546875" style="1" customWidth="1"/>
    <col min="3591" max="3591" width="5.5703125" style="1" customWidth="1"/>
    <col min="3592" max="3592" width="8.85546875" style="1" customWidth="1"/>
    <col min="3593" max="3840" width="9.140625" style="1"/>
    <col min="3841" max="3841" width="27" style="1" customWidth="1"/>
    <col min="3842" max="3842" width="4.7109375" style="1" customWidth="1"/>
    <col min="3843" max="3843" width="8.85546875" style="1" customWidth="1"/>
    <col min="3844" max="3844" width="9.5703125" style="1" customWidth="1"/>
    <col min="3845" max="3845" width="8.85546875" style="1" customWidth="1"/>
    <col min="3846" max="3846" width="5.85546875" style="1" customWidth="1"/>
    <col min="3847" max="3847" width="5.5703125" style="1" customWidth="1"/>
    <col min="3848" max="3848" width="8.85546875" style="1" customWidth="1"/>
    <col min="3849" max="4096" width="9.140625" style="1"/>
    <col min="4097" max="4097" width="27" style="1" customWidth="1"/>
    <col min="4098" max="4098" width="4.7109375" style="1" customWidth="1"/>
    <col min="4099" max="4099" width="8.85546875" style="1" customWidth="1"/>
    <col min="4100" max="4100" width="9.5703125" style="1" customWidth="1"/>
    <col min="4101" max="4101" width="8.85546875" style="1" customWidth="1"/>
    <col min="4102" max="4102" width="5.85546875" style="1" customWidth="1"/>
    <col min="4103" max="4103" width="5.5703125" style="1" customWidth="1"/>
    <col min="4104" max="4104" width="8.85546875" style="1" customWidth="1"/>
    <col min="4105" max="4352" width="9.140625" style="1"/>
    <col min="4353" max="4353" width="27" style="1" customWidth="1"/>
    <col min="4354" max="4354" width="4.7109375" style="1" customWidth="1"/>
    <col min="4355" max="4355" width="8.85546875" style="1" customWidth="1"/>
    <col min="4356" max="4356" width="9.5703125" style="1" customWidth="1"/>
    <col min="4357" max="4357" width="8.85546875" style="1" customWidth="1"/>
    <col min="4358" max="4358" width="5.85546875" style="1" customWidth="1"/>
    <col min="4359" max="4359" width="5.5703125" style="1" customWidth="1"/>
    <col min="4360" max="4360" width="8.85546875" style="1" customWidth="1"/>
    <col min="4361" max="4608" width="9.140625" style="1"/>
    <col min="4609" max="4609" width="27" style="1" customWidth="1"/>
    <col min="4610" max="4610" width="4.7109375" style="1" customWidth="1"/>
    <col min="4611" max="4611" width="8.85546875" style="1" customWidth="1"/>
    <col min="4612" max="4612" width="9.5703125" style="1" customWidth="1"/>
    <col min="4613" max="4613" width="8.85546875" style="1" customWidth="1"/>
    <col min="4614" max="4614" width="5.85546875" style="1" customWidth="1"/>
    <col min="4615" max="4615" width="5.5703125" style="1" customWidth="1"/>
    <col min="4616" max="4616" width="8.85546875" style="1" customWidth="1"/>
    <col min="4617" max="4864" width="9.140625" style="1"/>
    <col min="4865" max="4865" width="27" style="1" customWidth="1"/>
    <col min="4866" max="4866" width="4.7109375" style="1" customWidth="1"/>
    <col min="4867" max="4867" width="8.85546875" style="1" customWidth="1"/>
    <col min="4868" max="4868" width="9.5703125" style="1" customWidth="1"/>
    <col min="4869" max="4869" width="8.85546875" style="1" customWidth="1"/>
    <col min="4870" max="4870" width="5.85546875" style="1" customWidth="1"/>
    <col min="4871" max="4871" width="5.5703125" style="1" customWidth="1"/>
    <col min="4872" max="4872" width="8.85546875" style="1" customWidth="1"/>
    <col min="4873" max="5120" width="9.140625" style="1"/>
    <col min="5121" max="5121" width="27" style="1" customWidth="1"/>
    <col min="5122" max="5122" width="4.7109375" style="1" customWidth="1"/>
    <col min="5123" max="5123" width="8.85546875" style="1" customWidth="1"/>
    <col min="5124" max="5124" width="9.5703125" style="1" customWidth="1"/>
    <col min="5125" max="5125" width="8.85546875" style="1" customWidth="1"/>
    <col min="5126" max="5126" width="5.85546875" style="1" customWidth="1"/>
    <col min="5127" max="5127" width="5.5703125" style="1" customWidth="1"/>
    <col min="5128" max="5128" width="8.85546875" style="1" customWidth="1"/>
    <col min="5129" max="5376" width="9.140625" style="1"/>
    <col min="5377" max="5377" width="27" style="1" customWidth="1"/>
    <col min="5378" max="5378" width="4.7109375" style="1" customWidth="1"/>
    <col min="5379" max="5379" width="8.85546875" style="1" customWidth="1"/>
    <col min="5380" max="5380" width="9.5703125" style="1" customWidth="1"/>
    <col min="5381" max="5381" width="8.85546875" style="1" customWidth="1"/>
    <col min="5382" max="5382" width="5.85546875" style="1" customWidth="1"/>
    <col min="5383" max="5383" width="5.5703125" style="1" customWidth="1"/>
    <col min="5384" max="5384" width="8.85546875" style="1" customWidth="1"/>
    <col min="5385" max="5632" width="9.140625" style="1"/>
    <col min="5633" max="5633" width="27" style="1" customWidth="1"/>
    <col min="5634" max="5634" width="4.7109375" style="1" customWidth="1"/>
    <col min="5635" max="5635" width="8.85546875" style="1" customWidth="1"/>
    <col min="5636" max="5636" width="9.5703125" style="1" customWidth="1"/>
    <col min="5637" max="5637" width="8.85546875" style="1" customWidth="1"/>
    <col min="5638" max="5638" width="5.85546875" style="1" customWidth="1"/>
    <col min="5639" max="5639" width="5.5703125" style="1" customWidth="1"/>
    <col min="5640" max="5640" width="8.85546875" style="1" customWidth="1"/>
    <col min="5641" max="5888" width="9.140625" style="1"/>
    <col min="5889" max="5889" width="27" style="1" customWidth="1"/>
    <col min="5890" max="5890" width="4.7109375" style="1" customWidth="1"/>
    <col min="5891" max="5891" width="8.85546875" style="1" customWidth="1"/>
    <col min="5892" max="5892" width="9.5703125" style="1" customWidth="1"/>
    <col min="5893" max="5893" width="8.85546875" style="1" customWidth="1"/>
    <col min="5894" max="5894" width="5.85546875" style="1" customWidth="1"/>
    <col min="5895" max="5895" width="5.5703125" style="1" customWidth="1"/>
    <col min="5896" max="5896" width="8.85546875" style="1" customWidth="1"/>
    <col min="5897" max="6144" width="9.140625" style="1"/>
    <col min="6145" max="6145" width="27" style="1" customWidth="1"/>
    <col min="6146" max="6146" width="4.7109375" style="1" customWidth="1"/>
    <col min="6147" max="6147" width="8.85546875" style="1" customWidth="1"/>
    <col min="6148" max="6148" width="9.5703125" style="1" customWidth="1"/>
    <col min="6149" max="6149" width="8.85546875" style="1" customWidth="1"/>
    <col min="6150" max="6150" width="5.85546875" style="1" customWidth="1"/>
    <col min="6151" max="6151" width="5.5703125" style="1" customWidth="1"/>
    <col min="6152" max="6152" width="8.85546875" style="1" customWidth="1"/>
    <col min="6153" max="6400" width="9.140625" style="1"/>
    <col min="6401" max="6401" width="27" style="1" customWidth="1"/>
    <col min="6402" max="6402" width="4.7109375" style="1" customWidth="1"/>
    <col min="6403" max="6403" width="8.85546875" style="1" customWidth="1"/>
    <col min="6404" max="6404" width="9.5703125" style="1" customWidth="1"/>
    <col min="6405" max="6405" width="8.85546875" style="1" customWidth="1"/>
    <col min="6406" max="6406" width="5.85546875" style="1" customWidth="1"/>
    <col min="6407" max="6407" width="5.5703125" style="1" customWidth="1"/>
    <col min="6408" max="6408" width="8.85546875" style="1" customWidth="1"/>
    <col min="6409" max="6656" width="9.140625" style="1"/>
    <col min="6657" max="6657" width="27" style="1" customWidth="1"/>
    <col min="6658" max="6658" width="4.7109375" style="1" customWidth="1"/>
    <col min="6659" max="6659" width="8.85546875" style="1" customWidth="1"/>
    <col min="6660" max="6660" width="9.5703125" style="1" customWidth="1"/>
    <col min="6661" max="6661" width="8.85546875" style="1" customWidth="1"/>
    <col min="6662" max="6662" width="5.85546875" style="1" customWidth="1"/>
    <col min="6663" max="6663" width="5.5703125" style="1" customWidth="1"/>
    <col min="6664" max="6664" width="8.85546875" style="1" customWidth="1"/>
    <col min="6665" max="6912" width="9.140625" style="1"/>
    <col min="6913" max="6913" width="27" style="1" customWidth="1"/>
    <col min="6914" max="6914" width="4.7109375" style="1" customWidth="1"/>
    <col min="6915" max="6915" width="8.85546875" style="1" customWidth="1"/>
    <col min="6916" max="6916" width="9.5703125" style="1" customWidth="1"/>
    <col min="6917" max="6917" width="8.85546875" style="1" customWidth="1"/>
    <col min="6918" max="6918" width="5.85546875" style="1" customWidth="1"/>
    <col min="6919" max="6919" width="5.5703125" style="1" customWidth="1"/>
    <col min="6920" max="6920" width="8.85546875" style="1" customWidth="1"/>
    <col min="6921" max="7168" width="9.140625" style="1"/>
    <col min="7169" max="7169" width="27" style="1" customWidth="1"/>
    <col min="7170" max="7170" width="4.7109375" style="1" customWidth="1"/>
    <col min="7171" max="7171" width="8.85546875" style="1" customWidth="1"/>
    <col min="7172" max="7172" width="9.5703125" style="1" customWidth="1"/>
    <col min="7173" max="7173" width="8.85546875" style="1" customWidth="1"/>
    <col min="7174" max="7174" width="5.85546875" style="1" customWidth="1"/>
    <col min="7175" max="7175" width="5.5703125" style="1" customWidth="1"/>
    <col min="7176" max="7176" width="8.85546875" style="1" customWidth="1"/>
    <col min="7177" max="7424" width="9.140625" style="1"/>
    <col min="7425" max="7425" width="27" style="1" customWidth="1"/>
    <col min="7426" max="7426" width="4.7109375" style="1" customWidth="1"/>
    <col min="7427" max="7427" width="8.85546875" style="1" customWidth="1"/>
    <col min="7428" max="7428" width="9.5703125" style="1" customWidth="1"/>
    <col min="7429" max="7429" width="8.85546875" style="1" customWidth="1"/>
    <col min="7430" max="7430" width="5.85546875" style="1" customWidth="1"/>
    <col min="7431" max="7431" width="5.5703125" style="1" customWidth="1"/>
    <col min="7432" max="7432" width="8.85546875" style="1" customWidth="1"/>
    <col min="7433" max="7680" width="9.140625" style="1"/>
    <col min="7681" max="7681" width="27" style="1" customWidth="1"/>
    <col min="7682" max="7682" width="4.7109375" style="1" customWidth="1"/>
    <col min="7683" max="7683" width="8.85546875" style="1" customWidth="1"/>
    <col min="7684" max="7684" width="9.5703125" style="1" customWidth="1"/>
    <col min="7685" max="7685" width="8.85546875" style="1" customWidth="1"/>
    <col min="7686" max="7686" width="5.85546875" style="1" customWidth="1"/>
    <col min="7687" max="7687" width="5.5703125" style="1" customWidth="1"/>
    <col min="7688" max="7688" width="8.85546875" style="1" customWidth="1"/>
    <col min="7689" max="7936" width="9.140625" style="1"/>
    <col min="7937" max="7937" width="27" style="1" customWidth="1"/>
    <col min="7938" max="7938" width="4.7109375" style="1" customWidth="1"/>
    <col min="7939" max="7939" width="8.85546875" style="1" customWidth="1"/>
    <col min="7940" max="7940" width="9.5703125" style="1" customWidth="1"/>
    <col min="7941" max="7941" width="8.85546875" style="1" customWidth="1"/>
    <col min="7942" max="7942" width="5.85546875" style="1" customWidth="1"/>
    <col min="7943" max="7943" width="5.5703125" style="1" customWidth="1"/>
    <col min="7944" max="7944" width="8.85546875" style="1" customWidth="1"/>
    <col min="7945" max="8192" width="9.140625" style="1"/>
    <col min="8193" max="8193" width="27" style="1" customWidth="1"/>
    <col min="8194" max="8194" width="4.7109375" style="1" customWidth="1"/>
    <col min="8195" max="8195" width="8.85546875" style="1" customWidth="1"/>
    <col min="8196" max="8196" width="9.5703125" style="1" customWidth="1"/>
    <col min="8197" max="8197" width="8.85546875" style="1" customWidth="1"/>
    <col min="8198" max="8198" width="5.85546875" style="1" customWidth="1"/>
    <col min="8199" max="8199" width="5.5703125" style="1" customWidth="1"/>
    <col min="8200" max="8200" width="8.85546875" style="1" customWidth="1"/>
    <col min="8201" max="8448" width="9.140625" style="1"/>
    <col min="8449" max="8449" width="27" style="1" customWidth="1"/>
    <col min="8450" max="8450" width="4.7109375" style="1" customWidth="1"/>
    <col min="8451" max="8451" width="8.85546875" style="1" customWidth="1"/>
    <col min="8452" max="8452" width="9.5703125" style="1" customWidth="1"/>
    <col min="8453" max="8453" width="8.85546875" style="1" customWidth="1"/>
    <col min="8454" max="8454" width="5.85546875" style="1" customWidth="1"/>
    <col min="8455" max="8455" width="5.5703125" style="1" customWidth="1"/>
    <col min="8456" max="8456" width="8.85546875" style="1" customWidth="1"/>
    <col min="8457" max="8704" width="9.140625" style="1"/>
    <col min="8705" max="8705" width="27" style="1" customWidth="1"/>
    <col min="8706" max="8706" width="4.7109375" style="1" customWidth="1"/>
    <col min="8707" max="8707" width="8.85546875" style="1" customWidth="1"/>
    <col min="8708" max="8708" width="9.5703125" style="1" customWidth="1"/>
    <col min="8709" max="8709" width="8.85546875" style="1" customWidth="1"/>
    <col min="8710" max="8710" width="5.85546875" style="1" customWidth="1"/>
    <col min="8711" max="8711" width="5.5703125" style="1" customWidth="1"/>
    <col min="8712" max="8712" width="8.85546875" style="1" customWidth="1"/>
    <col min="8713" max="8960" width="9.140625" style="1"/>
    <col min="8961" max="8961" width="27" style="1" customWidth="1"/>
    <col min="8962" max="8962" width="4.7109375" style="1" customWidth="1"/>
    <col min="8963" max="8963" width="8.85546875" style="1" customWidth="1"/>
    <col min="8964" max="8964" width="9.5703125" style="1" customWidth="1"/>
    <col min="8965" max="8965" width="8.85546875" style="1" customWidth="1"/>
    <col min="8966" max="8966" width="5.85546875" style="1" customWidth="1"/>
    <col min="8967" max="8967" width="5.5703125" style="1" customWidth="1"/>
    <col min="8968" max="8968" width="8.85546875" style="1" customWidth="1"/>
    <col min="8969" max="9216" width="9.140625" style="1"/>
    <col min="9217" max="9217" width="27" style="1" customWidth="1"/>
    <col min="9218" max="9218" width="4.7109375" style="1" customWidth="1"/>
    <col min="9219" max="9219" width="8.85546875" style="1" customWidth="1"/>
    <col min="9220" max="9220" width="9.5703125" style="1" customWidth="1"/>
    <col min="9221" max="9221" width="8.85546875" style="1" customWidth="1"/>
    <col min="9222" max="9222" width="5.85546875" style="1" customWidth="1"/>
    <col min="9223" max="9223" width="5.5703125" style="1" customWidth="1"/>
    <col min="9224" max="9224" width="8.85546875" style="1" customWidth="1"/>
    <col min="9225" max="9472" width="9.140625" style="1"/>
    <col min="9473" max="9473" width="27" style="1" customWidth="1"/>
    <col min="9474" max="9474" width="4.7109375" style="1" customWidth="1"/>
    <col min="9475" max="9475" width="8.85546875" style="1" customWidth="1"/>
    <col min="9476" max="9476" width="9.5703125" style="1" customWidth="1"/>
    <col min="9477" max="9477" width="8.85546875" style="1" customWidth="1"/>
    <col min="9478" max="9478" width="5.85546875" style="1" customWidth="1"/>
    <col min="9479" max="9479" width="5.5703125" style="1" customWidth="1"/>
    <col min="9480" max="9480" width="8.85546875" style="1" customWidth="1"/>
    <col min="9481" max="9728" width="9.140625" style="1"/>
    <col min="9729" max="9729" width="27" style="1" customWidth="1"/>
    <col min="9730" max="9730" width="4.7109375" style="1" customWidth="1"/>
    <col min="9731" max="9731" width="8.85546875" style="1" customWidth="1"/>
    <col min="9732" max="9732" width="9.5703125" style="1" customWidth="1"/>
    <col min="9733" max="9733" width="8.85546875" style="1" customWidth="1"/>
    <col min="9734" max="9734" width="5.85546875" style="1" customWidth="1"/>
    <col min="9735" max="9735" width="5.5703125" style="1" customWidth="1"/>
    <col min="9736" max="9736" width="8.85546875" style="1" customWidth="1"/>
    <col min="9737" max="9984" width="9.140625" style="1"/>
    <col min="9985" max="9985" width="27" style="1" customWidth="1"/>
    <col min="9986" max="9986" width="4.7109375" style="1" customWidth="1"/>
    <col min="9987" max="9987" width="8.85546875" style="1" customWidth="1"/>
    <col min="9988" max="9988" width="9.5703125" style="1" customWidth="1"/>
    <col min="9989" max="9989" width="8.85546875" style="1" customWidth="1"/>
    <col min="9990" max="9990" width="5.85546875" style="1" customWidth="1"/>
    <col min="9991" max="9991" width="5.5703125" style="1" customWidth="1"/>
    <col min="9992" max="9992" width="8.85546875" style="1" customWidth="1"/>
    <col min="9993" max="10240" width="9.140625" style="1"/>
    <col min="10241" max="10241" width="27" style="1" customWidth="1"/>
    <col min="10242" max="10242" width="4.7109375" style="1" customWidth="1"/>
    <col min="10243" max="10243" width="8.85546875" style="1" customWidth="1"/>
    <col min="10244" max="10244" width="9.5703125" style="1" customWidth="1"/>
    <col min="10245" max="10245" width="8.85546875" style="1" customWidth="1"/>
    <col min="10246" max="10246" width="5.85546875" style="1" customWidth="1"/>
    <col min="10247" max="10247" width="5.5703125" style="1" customWidth="1"/>
    <col min="10248" max="10248" width="8.85546875" style="1" customWidth="1"/>
    <col min="10249" max="10496" width="9.140625" style="1"/>
    <col min="10497" max="10497" width="27" style="1" customWidth="1"/>
    <col min="10498" max="10498" width="4.7109375" style="1" customWidth="1"/>
    <col min="10499" max="10499" width="8.85546875" style="1" customWidth="1"/>
    <col min="10500" max="10500" width="9.5703125" style="1" customWidth="1"/>
    <col min="10501" max="10501" width="8.85546875" style="1" customWidth="1"/>
    <col min="10502" max="10502" width="5.85546875" style="1" customWidth="1"/>
    <col min="10503" max="10503" width="5.5703125" style="1" customWidth="1"/>
    <col min="10504" max="10504" width="8.85546875" style="1" customWidth="1"/>
    <col min="10505" max="10752" width="9.140625" style="1"/>
    <col min="10753" max="10753" width="27" style="1" customWidth="1"/>
    <col min="10754" max="10754" width="4.7109375" style="1" customWidth="1"/>
    <col min="10755" max="10755" width="8.85546875" style="1" customWidth="1"/>
    <col min="10756" max="10756" width="9.5703125" style="1" customWidth="1"/>
    <col min="10757" max="10757" width="8.85546875" style="1" customWidth="1"/>
    <col min="10758" max="10758" width="5.85546875" style="1" customWidth="1"/>
    <col min="10759" max="10759" width="5.5703125" style="1" customWidth="1"/>
    <col min="10760" max="10760" width="8.85546875" style="1" customWidth="1"/>
    <col min="10761" max="11008" width="9.140625" style="1"/>
    <col min="11009" max="11009" width="27" style="1" customWidth="1"/>
    <col min="11010" max="11010" width="4.7109375" style="1" customWidth="1"/>
    <col min="11011" max="11011" width="8.85546875" style="1" customWidth="1"/>
    <col min="11012" max="11012" width="9.5703125" style="1" customWidth="1"/>
    <col min="11013" max="11013" width="8.85546875" style="1" customWidth="1"/>
    <col min="11014" max="11014" width="5.85546875" style="1" customWidth="1"/>
    <col min="11015" max="11015" width="5.5703125" style="1" customWidth="1"/>
    <col min="11016" max="11016" width="8.85546875" style="1" customWidth="1"/>
    <col min="11017" max="11264" width="9.140625" style="1"/>
    <col min="11265" max="11265" width="27" style="1" customWidth="1"/>
    <col min="11266" max="11266" width="4.7109375" style="1" customWidth="1"/>
    <col min="11267" max="11267" width="8.85546875" style="1" customWidth="1"/>
    <col min="11268" max="11268" width="9.5703125" style="1" customWidth="1"/>
    <col min="11269" max="11269" width="8.85546875" style="1" customWidth="1"/>
    <col min="11270" max="11270" width="5.85546875" style="1" customWidth="1"/>
    <col min="11271" max="11271" width="5.5703125" style="1" customWidth="1"/>
    <col min="11272" max="11272" width="8.85546875" style="1" customWidth="1"/>
    <col min="11273" max="11520" width="9.140625" style="1"/>
    <col min="11521" max="11521" width="27" style="1" customWidth="1"/>
    <col min="11522" max="11522" width="4.7109375" style="1" customWidth="1"/>
    <col min="11523" max="11523" width="8.85546875" style="1" customWidth="1"/>
    <col min="11524" max="11524" width="9.5703125" style="1" customWidth="1"/>
    <col min="11525" max="11525" width="8.85546875" style="1" customWidth="1"/>
    <col min="11526" max="11526" width="5.85546875" style="1" customWidth="1"/>
    <col min="11527" max="11527" width="5.5703125" style="1" customWidth="1"/>
    <col min="11528" max="11528" width="8.85546875" style="1" customWidth="1"/>
    <col min="11529" max="11776" width="9.140625" style="1"/>
    <col min="11777" max="11777" width="27" style="1" customWidth="1"/>
    <col min="11778" max="11778" width="4.7109375" style="1" customWidth="1"/>
    <col min="11779" max="11779" width="8.85546875" style="1" customWidth="1"/>
    <col min="11780" max="11780" width="9.5703125" style="1" customWidth="1"/>
    <col min="11781" max="11781" width="8.85546875" style="1" customWidth="1"/>
    <col min="11782" max="11782" width="5.85546875" style="1" customWidth="1"/>
    <col min="11783" max="11783" width="5.5703125" style="1" customWidth="1"/>
    <col min="11784" max="11784" width="8.85546875" style="1" customWidth="1"/>
    <col min="11785" max="12032" width="9.140625" style="1"/>
    <col min="12033" max="12033" width="27" style="1" customWidth="1"/>
    <col min="12034" max="12034" width="4.7109375" style="1" customWidth="1"/>
    <col min="12035" max="12035" width="8.85546875" style="1" customWidth="1"/>
    <col min="12036" max="12036" width="9.5703125" style="1" customWidth="1"/>
    <col min="12037" max="12037" width="8.85546875" style="1" customWidth="1"/>
    <col min="12038" max="12038" width="5.85546875" style="1" customWidth="1"/>
    <col min="12039" max="12039" width="5.5703125" style="1" customWidth="1"/>
    <col min="12040" max="12040" width="8.85546875" style="1" customWidth="1"/>
    <col min="12041" max="12288" width="9.140625" style="1"/>
    <col min="12289" max="12289" width="27" style="1" customWidth="1"/>
    <col min="12290" max="12290" width="4.7109375" style="1" customWidth="1"/>
    <col min="12291" max="12291" width="8.85546875" style="1" customWidth="1"/>
    <col min="12292" max="12292" width="9.5703125" style="1" customWidth="1"/>
    <col min="12293" max="12293" width="8.85546875" style="1" customWidth="1"/>
    <col min="12294" max="12294" width="5.85546875" style="1" customWidth="1"/>
    <col min="12295" max="12295" width="5.5703125" style="1" customWidth="1"/>
    <col min="12296" max="12296" width="8.85546875" style="1" customWidth="1"/>
    <col min="12297" max="12544" width="9.140625" style="1"/>
    <col min="12545" max="12545" width="27" style="1" customWidth="1"/>
    <col min="12546" max="12546" width="4.7109375" style="1" customWidth="1"/>
    <col min="12547" max="12547" width="8.85546875" style="1" customWidth="1"/>
    <col min="12548" max="12548" width="9.5703125" style="1" customWidth="1"/>
    <col min="12549" max="12549" width="8.85546875" style="1" customWidth="1"/>
    <col min="12550" max="12550" width="5.85546875" style="1" customWidth="1"/>
    <col min="12551" max="12551" width="5.5703125" style="1" customWidth="1"/>
    <col min="12552" max="12552" width="8.85546875" style="1" customWidth="1"/>
    <col min="12553" max="12800" width="9.140625" style="1"/>
    <col min="12801" max="12801" width="27" style="1" customWidth="1"/>
    <col min="12802" max="12802" width="4.7109375" style="1" customWidth="1"/>
    <col min="12803" max="12803" width="8.85546875" style="1" customWidth="1"/>
    <col min="12804" max="12804" width="9.5703125" style="1" customWidth="1"/>
    <col min="12805" max="12805" width="8.85546875" style="1" customWidth="1"/>
    <col min="12806" max="12806" width="5.85546875" style="1" customWidth="1"/>
    <col min="12807" max="12807" width="5.5703125" style="1" customWidth="1"/>
    <col min="12808" max="12808" width="8.85546875" style="1" customWidth="1"/>
    <col min="12809" max="13056" width="9.140625" style="1"/>
    <col min="13057" max="13057" width="27" style="1" customWidth="1"/>
    <col min="13058" max="13058" width="4.7109375" style="1" customWidth="1"/>
    <col min="13059" max="13059" width="8.85546875" style="1" customWidth="1"/>
    <col min="13060" max="13060" width="9.5703125" style="1" customWidth="1"/>
    <col min="13061" max="13061" width="8.85546875" style="1" customWidth="1"/>
    <col min="13062" max="13062" width="5.85546875" style="1" customWidth="1"/>
    <col min="13063" max="13063" width="5.5703125" style="1" customWidth="1"/>
    <col min="13064" max="13064" width="8.85546875" style="1" customWidth="1"/>
    <col min="13065" max="13312" width="9.140625" style="1"/>
    <col min="13313" max="13313" width="27" style="1" customWidth="1"/>
    <col min="13314" max="13314" width="4.7109375" style="1" customWidth="1"/>
    <col min="13315" max="13315" width="8.85546875" style="1" customWidth="1"/>
    <col min="13316" max="13316" width="9.5703125" style="1" customWidth="1"/>
    <col min="13317" max="13317" width="8.85546875" style="1" customWidth="1"/>
    <col min="13318" max="13318" width="5.85546875" style="1" customWidth="1"/>
    <col min="13319" max="13319" width="5.5703125" style="1" customWidth="1"/>
    <col min="13320" max="13320" width="8.85546875" style="1" customWidth="1"/>
    <col min="13321" max="13568" width="9.140625" style="1"/>
    <col min="13569" max="13569" width="27" style="1" customWidth="1"/>
    <col min="13570" max="13570" width="4.7109375" style="1" customWidth="1"/>
    <col min="13571" max="13571" width="8.85546875" style="1" customWidth="1"/>
    <col min="13572" max="13572" width="9.5703125" style="1" customWidth="1"/>
    <col min="13573" max="13573" width="8.85546875" style="1" customWidth="1"/>
    <col min="13574" max="13574" width="5.85546875" style="1" customWidth="1"/>
    <col min="13575" max="13575" width="5.5703125" style="1" customWidth="1"/>
    <col min="13576" max="13576" width="8.85546875" style="1" customWidth="1"/>
    <col min="13577" max="13824" width="9.140625" style="1"/>
    <col min="13825" max="13825" width="27" style="1" customWidth="1"/>
    <col min="13826" max="13826" width="4.7109375" style="1" customWidth="1"/>
    <col min="13827" max="13827" width="8.85546875" style="1" customWidth="1"/>
    <col min="13828" max="13828" width="9.5703125" style="1" customWidth="1"/>
    <col min="13829" max="13829" width="8.85546875" style="1" customWidth="1"/>
    <col min="13830" max="13830" width="5.85546875" style="1" customWidth="1"/>
    <col min="13831" max="13831" width="5.5703125" style="1" customWidth="1"/>
    <col min="13832" max="13832" width="8.85546875" style="1" customWidth="1"/>
    <col min="13833" max="14080" width="9.140625" style="1"/>
    <col min="14081" max="14081" width="27" style="1" customWidth="1"/>
    <col min="14082" max="14082" width="4.7109375" style="1" customWidth="1"/>
    <col min="14083" max="14083" width="8.85546875" style="1" customWidth="1"/>
    <col min="14084" max="14084" width="9.5703125" style="1" customWidth="1"/>
    <col min="14085" max="14085" width="8.85546875" style="1" customWidth="1"/>
    <col min="14086" max="14086" width="5.85546875" style="1" customWidth="1"/>
    <col min="14087" max="14087" width="5.5703125" style="1" customWidth="1"/>
    <col min="14088" max="14088" width="8.85546875" style="1" customWidth="1"/>
    <col min="14089" max="14336" width="9.140625" style="1"/>
    <col min="14337" max="14337" width="27" style="1" customWidth="1"/>
    <col min="14338" max="14338" width="4.7109375" style="1" customWidth="1"/>
    <col min="14339" max="14339" width="8.85546875" style="1" customWidth="1"/>
    <col min="14340" max="14340" width="9.5703125" style="1" customWidth="1"/>
    <col min="14341" max="14341" width="8.85546875" style="1" customWidth="1"/>
    <col min="14342" max="14342" width="5.85546875" style="1" customWidth="1"/>
    <col min="14343" max="14343" width="5.5703125" style="1" customWidth="1"/>
    <col min="14344" max="14344" width="8.85546875" style="1" customWidth="1"/>
    <col min="14345" max="14592" width="9.140625" style="1"/>
    <col min="14593" max="14593" width="27" style="1" customWidth="1"/>
    <col min="14594" max="14594" width="4.7109375" style="1" customWidth="1"/>
    <col min="14595" max="14595" width="8.85546875" style="1" customWidth="1"/>
    <col min="14596" max="14596" width="9.5703125" style="1" customWidth="1"/>
    <col min="14597" max="14597" width="8.85546875" style="1" customWidth="1"/>
    <col min="14598" max="14598" width="5.85546875" style="1" customWidth="1"/>
    <col min="14599" max="14599" width="5.5703125" style="1" customWidth="1"/>
    <col min="14600" max="14600" width="8.85546875" style="1" customWidth="1"/>
    <col min="14601" max="14848" width="9.140625" style="1"/>
    <col min="14849" max="14849" width="27" style="1" customWidth="1"/>
    <col min="14850" max="14850" width="4.7109375" style="1" customWidth="1"/>
    <col min="14851" max="14851" width="8.85546875" style="1" customWidth="1"/>
    <col min="14852" max="14852" width="9.5703125" style="1" customWidth="1"/>
    <col min="14853" max="14853" width="8.85546875" style="1" customWidth="1"/>
    <col min="14854" max="14854" width="5.85546875" style="1" customWidth="1"/>
    <col min="14855" max="14855" width="5.5703125" style="1" customWidth="1"/>
    <col min="14856" max="14856" width="8.85546875" style="1" customWidth="1"/>
    <col min="14857" max="15104" width="9.140625" style="1"/>
    <col min="15105" max="15105" width="27" style="1" customWidth="1"/>
    <col min="15106" max="15106" width="4.7109375" style="1" customWidth="1"/>
    <col min="15107" max="15107" width="8.85546875" style="1" customWidth="1"/>
    <col min="15108" max="15108" width="9.5703125" style="1" customWidth="1"/>
    <col min="15109" max="15109" width="8.85546875" style="1" customWidth="1"/>
    <col min="15110" max="15110" width="5.85546875" style="1" customWidth="1"/>
    <col min="15111" max="15111" width="5.5703125" style="1" customWidth="1"/>
    <col min="15112" max="15112" width="8.85546875" style="1" customWidth="1"/>
    <col min="15113" max="15360" width="9.140625" style="1"/>
    <col min="15361" max="15361" width="27" style="1" customWidth="1"/>
    <col min="15362" max="15362" width="4.7109375" style="1" customWidth="1"/>
    <col min="15363" max="15363" width="8.85546875" style="1" customWidth="1"/>
    <col min="15364" max="15364" width="9.5703125" style="1" customWidth="1"/>
    <col min="15365" max="15365" width="8.85546875" style="1" customWidth="1"/>
    <col min="15366" max="15366" width="5.85546875" style="1" customWidth="1"/>
    <col min="15367" max="15367" width="5.5703125" style="1" customWidth="1"/>
    <col min="15368" max="15368" width="8.85546875" style="1" customWidth="1"/>
    <col min="15369" max="15616" width="9.140625" style="1"/>
    <col min="15617" max="15617" width="27" style="1" customWidth="1"/>
    <col min="15618" max="15618" width="4.7109375" style="1" customWidth="1"/>
    <col min="15619" max="15619" width="8.85546875" style="1" customWidth="1"/>
    <col min="15620" max="15620" width="9.5703125" style="1" customWidth="1"/>
    <col min="15621" max="15621" width="8.85546875" style="1" customWidth="1"/>
    <col min="15622" max="15622" width="5.85546875" style="1" customWidth="1"/>
    <col min="15623" max="15623" width="5.5703125" style="1" customWidth="1"/>
    <col min="15624" max="15624" width="8.85546875" style="1" customWidth="1"/>
    <col min="15625" max="15872" width="9.140625" style="1"/>
    <col min="15873" max="15873" width="27" style="1" customWidth="1"/>
    <col min="15874" max="15874" width="4.7109375" style="1" customWidth="1"/>
    <col min="15875" max="15875" width="8.85546875" style="1" customWidth="1"/>
    <col min="15876" max="15876" width="9.5703125" style="1" customWidth="1"/>
    <col min="15877" max="15877" width="8.85546875" style="1" customWidth="1"/>
    <col min="15878" max="15878" width="5.85546875" style="1" customWidth="1"/>
    <col min="15879" max="15879" width="5.5703125" style="1" customWidth="1"/>
    <col min="15880" max="15880" width="8.85546875" style="1" customWidth="1"/>
    <col min="15881" max="16128" width="9.140625" style="1"/>
    <col min="16129" max="16129" width="27" style="1" customWidth="1"/>
    <col min="16130" max="16130" width="4.7109375" style="1" customWidth="1"/>
    <col min="16131" max="16131" width="8.85546875" style="1" customWidth="1"/>
    <col min="16132" max="16132" width="9.5703125" style="1" customWidth="1"/>
    <col min="16133" max="16133" width="8.85546875" style="1" customWidth="1"/>
    <col min="16134" max="16134" width="5.85546875" style="1" customWidth="1"/>
    <col min="16135" max="16135" width="5.5703125" style="1" customWidth="1"/>
    <col min="16136" max="16136" width="8.85546875" style="1" customWidth="1"/>
    <col min="16137" max="16384" width="9.140625" style="1"/>
  </cols>
  <sheetData>
    <row r="1" spans="1:7" ht="15.75" customHeight="1">
      <c r="A1" s="175" t="s">
        <v>0</v>
      </c>
      <c r="B1" s="175"/>
      <c r="C1" s="175"/>
      <c r="D1" s="175"/>
      <c r="E1" s="175"/>
      <c r="F1" s="175"/>
      <c r="G1" s="175"/>
    </row>
    <row r="2" spans="1:7" ht="13.5" customHeight="1">
      <c r="A2" s="2" t="s">
        <v>1</v>
      </c>
      <c r="B2" s="3"/>
      <c r="E2" s="5" t="s">
        <v>2</v>
      </c>
      <c r="F2" s="3"/>
    </row>
    <row r="3" spans="1:7" ht="15.75" customHeight="1">
      <c r="A3" s="176" t="s">
        <v>3</v>
      </c>
      <c r="B3" s="178" t="s">
        <v>4</v>
      </c>
      <c r="C3" s="6" t="s">
        <v>5</v>
      </c>
      <c r="D3" s="180" t="s">
        <v>6</v>
      </c>
      <c r="E3" s="181"/>
      <c r="F3" s="182"/>
      <c r="G3" s="6" t="s">
        <v>7</v>
      </c>
    </row>
    <row r="4" spans="1:7" ht="14.25" customHeight="1">
      <c r="A4" s="177"/>
      <c r="B4" s="179"/>
      <c r="C4" s="7" t="s">
        <v>8</v>
      </c>
      <c r="D4" s="6" t="s">
        <v>9</v>
      </c>
      <c r="E4" s="6" t="s">
        <v>10</v>
      </c>
      <c r="F4" s="6" t="s">
        <v>11</v>
      </c>
      <c r="G4" s="7" t="s">
        <v>11</v>
      </c>
    </row>
    <row r="5" spans="1:7" s="11" customFormat="1" ht="21" customHeight="1">
      <c r="A5" s="8" t="s">
        <v>12</v>
      </c>
      <c r="B5" s="9">
        <v>1</v>
      </c>
      <c r="C5" s="10">
        <v>33570824.200000003</v>
      </c>
      <c r="D5" s="10">
        <f>SUM(D6+D28+D29)</f>
        <v>30839822.100000001</v>
      </c>
      <c r="E5" s="10">
        <f>SUM(E6+E28+E29)</f>
        <v>29769364.599999998</v>
      </c>
      <c r="F5" s="10">
        <f>(E5/D5)*100</f>
        <v>96.528976410664825</v>
      </c>
      <c r="G5" s="10">
        <f t="shared" ref="G5:G20" si="0">(E5/C5)*100</f>
        <v>88.6762994636277</v>
      </c>
    </row>
    <row r="6" spans="1:7" ht="13.5" customHeight="1">
      <c r="A6" s="12" t="s">
        <v>13</v>
      </c>
      <c r="B6" s="13">
        <v>2</v>
      </c>
      <c r="C6" s="14">
        <v>3154753.9</v>
      </c>
      <c r="D6" s="14">
        <f>D7+D25</f>
        <v>3059522.1999999997</v>
      </c>
      <c r="E6" s="14">
        <f>E7+E25</f>
        <v>3612777.4</v>
      </c>
      <c r="F6" s="14">
        <f>(E6/D6)*100</f>
        <v>118.08305885147688</v>
      </c>
      <c r="G6" s="14">
        <f t="shared" si="0"/>
        <v>114.51851759340086</v>
      </c>
    </row>
    <row r="7" spans="1:7" ht="15" customHeight="1">
      <c r="A7" s="12" t="s">
        <v>14</v>
      </c>
      <c r="B7" s="13">
        <v>3</v>
      </c>
      <c r="C7" s="14">
        <v>2604300.1</v>
      </c>
      <c r="D7" s="14">
        <f>SUM(D8+D15+D16+D17)</f>
        <v>2793334.1999999997</v>
      </c>
      <c r="E7" s="14">
        <f>SUM(E8+E15+E16+E17)</f>
        <v>2975747.3</v>
      </c>
      <c r="F7" s="14">
        <f>(E7/D7)*100</f>
        <v>106.53029988320051</v>
      </c>
      <c r="G7" s="14">
        <f t="shared" si="0"/>
        <v>114.2628416748131</v>
      </c>
    </row>
    <row r="8" spans="1:7" ht="21" customHeight="1">
      <c r="A8" s="12" t="s">
        <v>15</v>
      </c>
      <c r="B8" s="13">
        <v>4</v>
      </c>
      <c r="C8" s="14">
        <v>2092131.9</v>
      </c>
      <c r="D8" s="14">
        <f>SUM(D9:D14)</f>
        <v>2185162.7999999998</v>
      </c>
      <c r="E8" s="14">
        <f>SUM(E9:E14)</f>
        <v>2462894.0999999996</v>
      </c>
      <c r="F8" s="14">
        <f>(E8/D8)*100</f>
        <v>112.7098676583731</v>
      </c>
      <c r="G8" s="14">
        <f t="shared" si="0"/>
        <v>117.72174115790691</v>
      </c>
    </row>
    <row r="9" spans="1:7" ht="21.75" customHeight="1">
      <c r="A9" s="15" t="s">
        <v>16</v>
      </c>
      <c r="B9" s="16"/>
      <c r="C9" s="17">
        <v>2196040.2999999998</v>
      </c>
      <c r="D9" s="17">
        <v>2292956.7999999998</v>
      </c>
      <c r="E9" s="17">
        <v>2451217.7999999998</v>
      </c>
      <c r="F9" s="17">
        <f>(E9/D9)*100</f>
        <v>106.90204891779906</v>
      </c>
      <c r="G9" s="17">
        <f t="shared" si="0"/>
        <v>111.61989149288381</v>
      </c>
    </row>
    <row r="10" spans="1:7" ht="21.75" customHeight="1">
      <c r="A10" s="15" t="s">
        <v>17</v>
      </c>
      <c r="B10" s="16"/>
      <c r="C10" s="17">
        <v>-328874</v>
      </c>
      <c r="D10" s="17">
        <v>-380000</v>
      </c>
      <c r="E10" s="17">
        <v>-348233.7</v>
      </c>
      <c r="F10" s="17">
        <v>0</v>
      </c>
      <c r="G10" s="17">
        <v>0</v>
      </c>
    </row>
    <row r="11" spans="1:7" ht="15.75" customHeight="1">
      <c r="A11" s="18" t="s">
        <v>18</v>
      </c>
      <c r="B11" s="16">
        <v>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ht="15" customHeight="1">
      <c r="A12" s="18" t="s">
        <v>19</v>
      </c>
      <c r="B12" s="16">
        <v>6</v>
      </c>
      <c r="C12" s="17">
        <v>0</v>
      </c>
      <c r="D12" s="17">
        <v>105000</v>
      </c>
      <c r="E12" s="17">
        <v>108151.1</v>
      </c>
      <c r="F12" s="17">
        <v>0</v>
      </c>
      <c r="G12" s="17">
        <v>0</v>
      </c>
    </row>
    <row r="13" spans="1:7" ht="21.75" customHeight="1">
      <c r="A13" s="18" t="s">
        <v>20</v>
      </c>
      <c r="B13" s="16">
        <v>7</v>
      </c>
      <c r="C13" s="17">
        <v>224965.7</v>
      </c>
      <c r="D13" s="17">
        <v>167206</v>
      </c>
      <c r="E13" s="17">
        <v>251758.9</v>
      </c>
      <c r="F13" s="17">
        <f>(E13/D13)*100</f>
        <v>150.5681016231475</v>
      </c>
      <c r="G13" s="17">
        <f t="shared" si="0"/>
        <v>111.90990448766189</v>
      </c>
    </row>
    <row r="14" spans="1:7" ht="13.5" customHeight="1">
      <c r="A14" s="18" t="s">
        <v>21</v>
      </c>
      <c r="B14" s="16">
        <v>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s="11" customFormat="1" ht="30.75" customHeight="1">
      <c r="A15" s="19" t="s">
        <v>22</v>
      </c>
      <c r="B15" s="13">
        <v>9</v>
      </c>
      <c r="C15" s="14">
        <v>59630.9</v>
      </c>
      <c r="D15" s="14">
        <v>59784</v>
      </c>
      <c r="E15" s="14">
        <v>54159.199999999997</v>
      </c>
      <c r="F15" s="14">
        <f>(E15/D15)*100</f>
        <v>90.591462598688608</v>
      </c>
      <c r="G15" s="14">
        <f>(E15/C15)*100</f>
        <v>90.824052630431524</v>
      </c>
    </row>
    <row r="16" spans="1:7" ht="15" customHeight="1">
      <c r="A16" s="19" t="s">
        <v>23</v>
      </c>
      <c r="B16" s="13">
        <v>12</v>
      </c>
      <c r="C16" s="14">
        <v>231781.9</v>
      </c>
      <c r="D16" s="14">
        <v>179350</v>
      </c>
      <c r="E16" s="14">
        <v>180949.8</v>
      </c>
      <c r="F16" s="14">
        <v>0</v>
      </c>
      <c r="G16" s="14">
        <f t="shared" si="0"/>
        <v>78.068995033693312</v>
      </c>
    </row>
    <row r="17" spans="1:7" ht="11.25" customHeight="1">
      <c r="A17" s="19" t="s">
        <v>24</v>
      </c>
      <c r="B17" s="13">
        <v>13</v>
      </c>
      <c r="C17" s="20">
        <v>220755.4</v>
      </c>
      <c r="D17" s="20">
        <f>SUM(D18:D24)</f>
        <v>369037.4</v>
      </c>
      <c r="E17" s="20">
        <f>SUM(E18:E24)</f>
        <v>277744.2</v>
      </c>
      <c r="F17" s="14">
        <f>(E17/D17)*100</f>
        <v>75.2618027332731</v>
      </c>
      <c r="G17" s="14">
        <f t="shared" si="0"/>
        <v>125.81535944307592</v>
      </c>
    </row>
    <row r="18" spans="1:7" ht="12.75" customHeight="1">
      <c r="A18" s="21" t="s">
        <v>25</v>
      </c>
      <c r="B18" s="22">
        <v>14</v>
      </c>
      <c r="C18" s="23">
        <v>58838.9</v>
      </c>
      <c r="D18" s="23">
        <v>55655</v>
      </c>
      <c r="E18" s="23">
        <v>76298.899999999994</v>
      </c>
      <c r="F18" s="23">
        <f>(E18/D18)*100</f>
        <v>137.0926242026772</v>
      </c>
      <c r="G18" s="23">
        <f t="shared" si="0"/>
        <v>129.67424611948897</v>
      </c>
    </row>
    <row r="19" spans="1:7" ht="12.75" customHeight="1">
      <c r="A19" s="21" t="s">
        <v>26</v>
      </c>
      <c r="B19" s="22">
        <v>15</v>
      </c>
      <c r="C19" s="23">
        <v>20621.66</v>
      </c>
      <c r="D19" s="4">
        <v>35770</v>
      </c>
      <c r="E19" s="4">
        <v>32928.400000000001</v>
      </c>
      <c r="F19" s="23">
        <v>0</v>
      </c>
      <c r="G19" s="23">
        <f>(E22/C19)*100</f>
        <v>105.19279243281095</v>
      </c>
    </row>
    <row r="20" spans="1:7" ht="12.75" customHeight="1">
      <c r="A20" s="21" t="s">
        <v>27</v>
      </c>
      <c r="B20" s="22">
        <v>16</v>
      </c>
      <c r="C20" s="23">
        <v>111288.9</v>
      </c>
      <c r="D20" s="23">
        <v>173197.4</v>
      </c>
      <c r="E20" s="23">
        <v>95544.5</v>
      </c>
      <c r="F20" s="23">
        <f>(E20/D20)*100</f>
        <v>55.165089083323423</v>
      </c>
      <c r="G20" s="23">
        <f t="shared" si="0"/>
        <v>85.852677131322181</v>
      </c>
    </row>
    <row r="21" spans="1:7" ht="15.75" customHeight="1">
      <c r="A21" s="21" t="s">
        <v>28</v>
      </c>
      <c r="B21" s="22">
        <v>17</v>
      </c>
      <c r="C21" s="23">
        <v>6400</v>
      </c>
      <c r="D21" s="23">
        <v>42055</v>
      </c>
      <c r="E21" s="23">
        <v>6177.2</v>
      </c>
      <c r="F21" s="23">
        <v>0</v>
      </c>
      <c r="G21" s="23">
        <v>0</v>
      </c>
    </row>
    <row r="22" spans="1:7" ht="12.75" customHeight="1">
      <c r="A22" s="21" t="s">
        <v>29</v>
      </c>
      <c r="B22" s="22">
        <v>18</v>
      </c>
      <c r="C22" s="23">
        <v>12687.3</v>
      </c>
      <c r="D22" s="23">
        <v>31360</v>
      </c>
      <c r="E22" s="23">
        <v>21692.5</v>
      </c>
      <c r="F22" s="23">
        <v>0</v>
      </c>
      <c r="G22" s="23">
        <v>0</v>
      </c>
    </row>
    <row r="23" spans="1:7" ht="12.75" customHeight="1">
      <c r="A23" s="21" t="s">
        <v>30</v>
      </c>
      <c r="B23" s="22">
        <v>19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ht="12.75" customHeight="1">
      <c r="A24" s="18" t="s">
        <v>31</v>
      </c>
      <c r="B24" s="16">
        <v>20</v>
      </c>
      <c r="C24" s="17">
        <v>10918.6</v>
      </c>
      <c r="D24" s="17">
        <v>31000</v>
      </c>
      <c r="E24" s="17">
        <v>45102.7</v>
      </c>
      <c r="F24" s="23">
        <f>(E24/D24)*100</f>
        <v>145.4925806451613</v>
      </c>
      <c r="G24" s="23">
        <f>(E24/C24)*100</f>
        <v>413.08134742549407</v>
      </c>
    </row>
    <row r="25" spans="1:7" ht="18.75" customHeight="1">
      <c r="A25" s="19" t="s">
        <v>32</v>
      </c>
      <c r="B25" s="13">
        <v>19</v>
      </c>
      <c r="C25" s="14">
        <v>550453.80000000005</v>
      </c>
      <c r="D25" s="14">
        <f>SUM(D26:D27)</f>
        <v>266188</v>
      </c>
      <c r="E25" s="14">
        <f>SUM(E26:E27)</f>
        <v>637030.1</v>
      </c>
      <c r="F25" s="14">
        <f>(E25/D25)*100</f>
        <v>239.31585946774462</v>
      </c>
      <c r="G25" s="14">
        <f>(E25/C25)*100</f>
        <v>115.72816828587611</v>
      </c>
    </row>
    <row r="26" spans="1:7" ht="21.75" customHeight="1">
      <c r="A26" s="21" t="s">
        <v>33</v>
      </c>
      <c r="B26" s="22">
        <v>22</v>
      </c>
      <c r="C26" s="23">
        <v>388932.6</v>
      </c>
      <c r="D26" s="23">
        <v>115647</v>
      </c>
      <c r="E26" s="23">
        <v>185751.5</v>
      </c>
      <c r="F26" s="17">
        <v>0</v>
      </c>
      <c r="G26" s="23">
        <f>(E26/C26)*100</f>
        <v>47.759303282882435</v>
      </c>
    </row>
    <row r="27" spans="1:7" ht="15" customHeight="1">
      <c r="A27" s="18" t="s">
        <v>34</v>
      </c>
      <c r="B27" s="16">
        <v>23</v>
      </c>
      <c r="C27" s="23">
        <v>161521.20000000001</v>
      </c>
      <c r="D27" s="17">
        <v>150541</v>
      </c>
      <c r="E27" s="17">
        <v>451278.6</v>
      </c>
      <c r="F27" s="23">
        <f>(E27/D27)*100</f>
        <v>299.77122511475278</v>
      </c>
      <c r="G27" s="23">
        <f>(E27/C27)*100</f>
        <v>279.39279797326913</v>
      </c>
    </row>
    <row r="28" spans="1:7" s="11" customFormat="1" ht="15" customHeight="1">
      <c r="A28" s="18" t="s">
        <v>35</v>
      </c>
      <c r="B28" s="16">
        <v>24</v>
      </c>
      <c r="C28" s="17">
        <v>296155</v>
      </c>
      <c r="D28" s="17">
        <v>0</v>
      </c>
      <c r="E28" s="17">
        <v>0</v>
      </c>
      <c r="F28" s="23">
        <v>0</v>
      </c>
      <c r="G28" s="23">
        <f>(E28/C28)*100</f>
        <v>0</v>
      </c>
    </row>
    <row r="29" spans="1:7" ht="15.75" customHeight="1">
      <c r="A29" s="19" t="s">
        <v>36</v>
      </c>
      <c r="B29" s="13">
        <v>26</v>
      </c>
      <c r="C29" s="14">
        <v>30119915.300000001</v>
      </c>
      <c r="D29" s="14">
        <f>SUM(D30:D33)</f>
        <v>27780299.900000002</v>
      </c>
      <c r="E29" s="14">
        <f>SUM(E30:E33)</f>
        <v>26156587.199999999</v>
      </c>
      <c r="F29" s="14">
        <f t="shared" ref="F29:F36" si="1">(E29/D29)*100</f>
        <v>94.15516496997931</v>
      </c>
      <c r="G29" s="14">
        <f t="shared" ref="G29:G36" si="2">(E29/C29)*100</f>
        <v>86.841503169831284</v>
      </c>
    </row>
    <row r="30" spans="1:7" ht="22.5" customHeight="1">
      <c r="A30" s="21" t="s">
        <v>37</v>
      </c>
      <c r="B30" s="22">
        <v>28</v>
      </c>
      <c r="C30" s="23">
        <v>7000521.2999999998</v>
      </c>
      <c r="D30" s="23">
        <v>6715002</v>
      </c>
      <c r="E30" s="23">
        <v>6199197.4000000004</v>
      </c>
      <c r="F30" s="23">
        <f t="shared" si="1"/>
        <v>92.318623285592466</v>
      </c>
      <c r="G30" s="23">
        <f t="shared" si="2"/>
        <v>88.553368161311084</v>
      </c>
    </row>
    <row r="31" spans="1:7" ht="22.5" customHeight="1">
      <c r="A31" s="21" t="s">
        <v>38</v>
      </c>
      <c r="B31" s="22"/>
      <c r="C31" s="23">
        <v>16618752.699999999</v>
      </c>
      <c r="D31" s="23">
        <v>17367397.300000001</v>
      </c>
      <c r="E31" s="23">
        <v>16996151.600000001</v>
      </c>
      <c r="F31" s="23">
        <f t="shared" si="1"/>
        <v>97.862398760233347</v>
      </c>
      <c r="G31" s="23">
        <f t="shared" si="2"/>
        <v>102.27092193266706</v>
      </c>
    </row>
    <row r="32" spans="1:7" ht="28.5" customHeight="1">
      <c r="A32" s="21" t="s">
        <v>39</v>
      </c>
      <c r="B32" s="22"/>
      <c r="C32" s="23">
        <v>6500641.2999999998</v>
      </c>
      <c r="D32" s="23">
        <v>3697900.6</v>
      </c>
      <c r="E32" s="24">
        <v>2961238.2</v>
      </c>
      <c r="F32" s="23">
        <f t="shared" si="1"/>
        <v>80.07890206675647</v>
      </c>
      <c r="G32" s="23">
        <f t="shared" si="2"/>
        <v>45.553016438547381</v>
      </c>
    </row>
    <row r="33" spans="1:8" ht="24" customHeight="1">
      <c r="A33" s="21" t="s">
        <v>40</v>
      </c>
      <c r="B33" s="22"/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4" spans="1:8" ht="26.25" customHeight="1">
      <c r="A34" s="19" t="s">
        <v>41</v>
      </c>
      <c r="B34" s="13">
        <v>29</v>
      </c>
      <c r="C34" s="14">
        <v>3450908.9</v>
      </c>
      <c r="D34" s="14">
        <f>D5-D29</f>
        <v>3059522.1999999993</v>
      </c>
      <c r="E34" s="14">
        <f>E5-E29</f>
        <v>3612777.3999999985</v>
      </c>
      <c r="F34" s="14">
        <f t="shared" si="1"/>
        <v>118.08305885147685</v>
      </c>
      <c r="G34" s="14">
        <f t="shared" si="2"/>
        <v>104.69060484326313</v>
      </c>
    </row>
    <row r="35" spans="1:8" ht="24.75" customHeight="1">
      <c r="A35" s="21" t="s">
        <v>42</v>
      </c>
      <c r="B35" s="22">
        <v>30</v>
      </c>
      <c r="C35" s="17">
        <v>1377355.5</v>
      </c>
      <c r="D35" s="25">
        <v>1576137</v>
      </c>
      <c r="E35" s="25">
        <v>2318455.9</v>
      </c>
      <c r="F35" s="23">
        <f t="shared" si="1"/>
        <v>147.09735892247943</v>
      </c>
      <c r="G35" s="23">
        <f t="shared" si="2"/>
        <v>168.32661575025475</v>
      </c>
      <c r="H35" s="26"/>
    </row>
    <row r="36" spans="1:8" ht="18.75" customHeight="1">
      <c r="A36" s="27" t="s">
        <v>43</v>
      </c>
      <c r="B36" s="28">
        <v>31</v>
      </c>
      <c r="C36" s="29">
        <v>4828264.4000000004</v>
      </c>
      <c r="D36" s="29">
        <f>D34+D35</f>
        <v>4635659.1999999993</v>
      </c>
      <c r="E36" s="29">
        <f>E34+E35</f>
        <v>5931233.2999999989</v>
      </c>
      <c r="F36" s="29">
        <f t="shared" si="1"/>
        <v>127.9480014406581</v>
      </c>
      <c r="G36" s="29">
        <f t="shared" si="2"/>
        <v>122.84400373765776</v>
      </c>
    </row>
    <row r="37" spans="1:8" ht="30.75" customHeight="1">
      <c r="A37" s="183" t="s">
        <v>44</v>
      </c>
      <c r="B37" s="183"/>
      <c r="C37" s="183"/>
      <c r="D37" s="183"/>
      <c r="E37" s="183"/>
      <c r="F37" s="183"/>
      <c r="G37" s="183"/>
    </row>
    <row r="38" spans="1:8">
      <c r="A38" s="31"/>
      <c r="B38" s="31"/>
      <c r="C38" s="31"/>
      <c r="E38" s="31"/>
      <c r="F38" s="31"/>
      <c r="G38" s="31"/>
    </row>
    <row r="39" spans="1:8" ht="23.25" customHeight="1">
      <c r="D39" s="33"/>
      <c r="E39" s="33"/>
    </row>
    <row r="40" spans="1:8" ht="10.5" customHeight="1">
      <c r="D40" s="33"/>
      <c r="E40" s="33"/>
    </row>
    <row r="41" spans="1:8" ht="38.25" customHeight="1">
      <c r="C41" s="33"/>
    </row>
    <row r="42" spans="1:8" ht="30" customHeight="1"/>
  </sheetData>
  <mergeCells count="5">
    <mergeCell ref="A1:G1"/>
    <mergeCell ref="A3:A4"/>
    <mergeCell ref="B3:B4"/>
    <mergeCell ref="D3:F3"/>
    <mergeCell ref="A37:G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I20" sqref="I20"/>
    </sheetView>
  </sheetViews>
  <sheetFormatPr defaultRowHeight="15"/>
  <cols>
    <col min="1" max="1" width="19.5703125" customWidth="1"/>
    <col min="2" max="7" width="11.85546875" customWidth="1"/>
  </cols>
  <sheetData>
    <row r="1" spans="1:10">
      <c r="A1" s="268" t="s">
        <v>210</v>
      </c>
      <c r="B1" s="268"/>
      <c r="C1" s="268"/>
      <c r="D1" s="268"/>
      <c r="E1" s="268"/>
      <c r="F1" s="268"/>
      <c r="G1" s="268"/>
    </row>
    <row r="2" spans="1:10">
      <c r="A2" s="35"/>
      <c r="B2" s="163"/>
      <c r="C2" s="164"/>
      <c r="D2" s="164"/>
      <c r="E2" s="164"/>
      <c r="F2" s="165"/>
      <c r="G2" s="165"/>
    </row>
    <row r="3" spans="1:10">
      <c r="A3" s="35" t="s">
        <v>211</v>
      </c>
      <c r="B3" s="163"/>
      <c r="C3" s="164"/>
      <c r="D3" s="164"/>
      <c r="E3" s="164"/>
      <c r="F3" s="165"/>
      <c r="G3" s="165" t="s">
        <v>212</v>
      </c>
    </row>
    <row r="4" spans="1:10">
      <c r="A4" s="188" t="s">
        <v>47</v>
      </c>
      <c r="B4" s="270" t="s">
        <v>213</v>
      </c>
      <c r="C4" s="271"/>
      <c r="D4" s="272"/>
      <c r="E4" s="273" t="s">
        <v>214</v>
      </c>
      <c r="F4" s="274"/>
      <c r="G4" s="275"/>
    </row>
    <row r="5" spans="1:10">
      <c r="A5" s="269"/>
      <c r="B5" s="166" t="s">
        <v>9</v>
      </c>
      <c r="C5" s="167" t="s">
        <v>10</v>
      </c>
      <c r="D5" s="168" t="s">
        <v>11</v>
      </c>
      <c r="E5" s="166" t="s">
        <v>215</v>
      </c>
      <c r="F5" s="167" t="s">
        <v>216</v>
      </c>
      <c r="G5" s="167" t="s">
        <v>11</v>
      </c>
    </row>
    <row r="6" spans="1:10">
      <c r="A6" s="169" t="s">
        <v>50</v>
      </c>
      <c r="B6" s="170">
        <v>179311.5</v>
      </c>
      <c r="C6" s="170">
        <v>152620.9</v>
      </c>
      <c r="D6" s="170">
        <f>(C6/B6)*100</f>
        <v>85.114953586356705</v>
      </c>
      <c r="E6" s="170">
        <v>663803.69999999995</v>
      </c>
      <c r="F6" s="170">
        <v>663803.69999999995</v>
      </c>
      <c r="G6" s="170">
        <f>(F6/E6)*100</f>
        <v>100</v>
      </c>
      <c r="I6" s="171"/>
      <c r="J6" s="171"/>
    </row>
    <row r="7" spans="1:10">
      <c r="A7" s="38" t="s">
        <v>217</v>
      </c>
      <c r="B7" s="172">
        <v>186920.6</v>
      </c>
      <c r="C7" s="172">
        <v>158153.60000000001</v>
      </c>
      <c r="D7" s="172">
        <f t="shared" ref="D7:D20" si="0">(C7/B7)*100</f>
        <v>84.610042980816459</v>
      </c>
      <c r="E7" s="172">
        <v>725973.2</v>
      </c>
      <c r="F7" s="172">
        <v>725973.2</v>
      </c>
      <c r="G7" s="172">
        <f>(F7/E7)*100</f>
        <v>100</v>
      </c>
      <c r="I7" s="171"/>
      <c r="J7" s="171"/>
    </row>
    <row r="8" spans="1:10">
      <c r="A8" s="38" t="s">
        <v>52</v>
      </c>
      <c r="B8" s="172">
        <v>262163.09999999998</v>
      </c>
      <c r="C8" s="172">
        <v>192961.5</v>
      </c>
      <c r="D8" s="172">
        <f t="shared" si="0"/>
        <v>73.603607830392619</v>
      </c>
      <c r="E8" s="172">
        <v>575064.30000000005</v>
      </c>
      <c r="F8" s="172">
        <v>575064.30000000005</v>
      </c>
      <c r="G8" s="172">
        <f t="shared" ref="G8:G21" si="1">(F8/E8)*100</f>
        <v>100</v>
      </c>
      <c r="I8" s="171"/>
      <c r="J8" s="171"/>
    </row>
    <row r="9" spans="1:10">
      <c r="A9" s="38" t="s">
        <v>53</v>
      </c>
      <c r="B9" s="172">
        <v>143160.5</v>
      </c>
      <c r="C9" s="172">
        <v>128776.2</v>
      </c>
      <c r="D9" s="172">
        <f>(C9/B9)*100</f>
        <v>89.952326235239468</v>
      </c>
      <c r="E9" s="172">
        <v>338447.5</v>
      </c>
      <c r="F9" s="172">
        <v>338447.5</v>
      </c>
      <c r="G9" s="172">
        <f t="shared" si="1"/>
        <v>100</v>
      </c>
      <c r="I9" s="171"/>
      <c r="J9" s="171"/>
    </row>
    <row r="10" spans="1:10">
      <c r="A10" s="38" t="s">
        <v>54</v>
      </c>
      <c r="B10" s="172">
        <v>193911.7</v>
      </c>
      <c r="C10" s="172">
        <v>152123.20000000001</v>
      </c>
      <c r="D10" s="172">
        <f t="shared" si="0"/>
        <v>78.449727375913881</v>
      </c>
      <c r="E10" s="172">
        <v>367091</v>
      </c>
      <c r="F10" s="172">
        <v>367091</v>
      </c>
      <c r="G10" s="172">
        <f t="shared" si="1"/>
        <v>100</v>
      </c>
      <c r="I10" s="171"/>
      <c r="J10" s="171"/>
    </row>
    <row r="11" spans="1:10">
      <c r="A11" s="38" t="s">
        <v>55</v>
      </c>
      <c r="B11" s="172">
        <v>204144.6</v>
      </c>
      <c r="C11" s="172">
        <v>171760</v>
      </c>
      <c r="D11" s="172">
        <f t="shared" si="0"/>
        <v>84.136440542634972</v>
      </c>
      <c r="E11" s="172">
        <v>441664.3</v>
      </c>
      <c r="F11" s="172">
        <v>441664.3</v>
      </c>
      <c r="G11" s="172">
        <f t="shared" si="1"/>
        <v>100</v>
      </c>
      <c r="I11" s="171"/>
      <c r="J11" s="171"/>
    </row>
    <row r="12" spans="1:10">
      <c r="A12" s="38" t="s">
        <v>56</v>
      </c>
      <c r="B12" s="172">
        <v>285646.2</v>
      </c>
      <c r="C12" s="172">
        <v>336417.7</v>
      </c>
      <c r="D12" s="172">
        <f t="shared" si="0"/>
        <v>117.77426060630248</v>
      </c>
      <c r="E12" s="172">
        <v>668151.30000000005</v>
      </c>
      <c r="F12" s="172">
        <v>668151.30000000005</v>
      </c>
      <c r="G12" s="172">
        <f>(F12/E12)*100</f>
        <v>100</v>
      </c>
      <c r="I12" s="171"/>
      <c r="J12" s="171"/>
    </row>
    <row r="13" spans="1:10">
      <c r="A13" s="38" t="s">
        <v>57</v>
      </c>
      <c r="B13" s="172">
        <v>227075.20000000001</v>
      </c>
      <c r="C13" s="172">
        <v>185898.7</v>
      </c>
      <c r="D13" s="172">
        <f t="shared" si="0"/>
        <v>81.866579881906958</v>
      </c>
      <c r="E13" s="172">
        <v>728477.9</v>
      </c>
      <c r="F13" s="172">
        <v>728477.9</v>
      </c>
      <c r="G13" s="172">
        <f t="shared" si="1"/>
        <v>100</v>
      </c>
      <c r="I13" s="171"/>
      <c r="J13" s="171"/>
    </row>
    <row r="14" spans="1:10">
      <c r="A14" s="38" t="s">
        <v>58</v>
      </c>
      <c r="B14" s="172">
        <v>267499.59999999998</v>
      </c>
      <c r="C14" s="172">
        <v>211315.6</v>
      </c>
      <c r="D14" s="172">
        <f t="shared" si="0"/>
        <v>78.996604107071562</v>
      </c>
      <c r="E14" s="172">
        <v>667020.30000000005</v>
      </c>
      <c r="F14" s="172">
        <v>667020.30000000005</v>
      </c>
      <c r="G14" s="172">
        <f t="shared" si="1"/>
        <v>100</v>
      </c>
      <c r="I14" s="171"/>
      <c r="J14" s="171"/>
    </row>
    <row r="15" spans="1:10">
      <c r="A15" s="38" t="s">
        <v>59</v>
      </c>
      <c r="B15" s="172">
        <v>199676</v>
      </c>
      <c r="C15" s="172">
        <v>174520</v>
      </c>
      <c r="D15" s="172">
        <f t="shared" si="0"/>
        <v>87.401590576734307</v>
      </c>
      <c r="E15" s="172">
        <v>596962.4</v>
      </c>
      <c r="F15" s="172">
        <v>596962.4</v>
      </c>
      <c r="G15" s="172">
        <f t="shared" si="1"/>
        <v>100</v>
      </c>
      <c r="I15" s="171"/>
      <c r="J15" s="171"/>
    </row>
    <row r="16" spans="1:10">
      <c r="A16" s="38" t="s">
        <v>60</v>
      </c>
      <c r="B16" s="172">
        <v>255183.3</v>
      </c>
      <c r="C16" s="172">
        <v>214117.9</v>
      </c>
      <c r="D16" s="172">
        <f t="shared" si="0"/>
        <v>83.907489244006172</v>
      </c>
      <c r="E16" s="172">
        <v>814037.5</v>
      </c>
      <c r="F16" s="172">
        <v>814037.5</v>
      </c>
      <c r="G16" s="172">
        <f t="shared" si="1"/>
        <v>100</v>
      </c>
      <c r="I16" s="171"/>
      <c r="J16" s="171"/>
    </row>
    <row r="17" spans="1:10">
      <c r="A17" s="38" t="s">
        <v>61</v>
      </c>
      <c r="B17" s="172">
        <v>196384.4</v>
      </c>
      <c r="C17" s="172">
        <v>166973.6</v>
      </c>
      <c r="D17" s="172">
        <f t="shared" si="0"/>
        <v>85.023861365770401</v>
      </c>
      <c r="E17" s="172">
        <v>608123.6</v>
      </c>
      <c r="F17" s="172">
        <v>608123.6</v>
      </c>
      <c r="G17" s="172">
        <f t="shared" si="1"/>
        <v>100</v>
      </c>
      <c r="I17" s="171"/>
      <c r="J17" s="171"/>
    </row>
    <row r="18" spans="1:10">
      <c r="A18" s="38" t="s">
        <v>62</v>
      </c>
      <c r="B18" s="172">
        <v>523615.3</v>
      </c>
      <c r="C18" s="172">
        <v>454499.5</v>
      </c>
      <c r="D18" s="172">
        <f t="shared" si="0"/>
        <v>86.800271115072462</v>
      </c>
      <c r="E18" s="172">
        <v>2021434.5</v>
      </c>
      <c r="F18" s="172">
        <v>2021434.5</v>
      </c>
      <c r="G18" s="172">
        <f t="shared" si="1"/>
        <v>100</v>
      </c>
      <c r="I18" s="171"/>
      <c r="J18" s="171"/>
    </row>
    <row r="19" spans="1:10">
      <c r="A19" s="38" t="s">
        <v>64</v>
      </c>
      <c r="B19" s="172">
        <v>239406.1</v>
      </c>
      <c r="C19" s="172">
        <v>200629.3</v>
      </c>
      <c r="D19" s="172">
        <f t="shared" si="0"/>
        <v>83.802918973242541</v>
      </c>
      <c r="E19" s="172">
        <v>886911.2</v>
      </c>
      <c r="F19" s="172">
        <v>886911.2</v>
      </c>
      <c r="G19" s="172">
        <f t="shared" si="1"/>
        <v>100</v>
      </c>
      <c r="I19" s="171"/>
      <c r="J19" s="171"/>
    </row>
    <row r="20" spans="1:10">
      <c r="A20" s="38" t="s">
        <v>63</v>
      </c>
      <c r="B20" s="172">
        <v>4857554.4000000004</v>
      </c>
      <c r="C20" s="172">
        <v>4289328.9000000004</v>
      </c>
      <c r="D20" s="172">
        <f t="shared" si="0"/>
        <v>88.302230850981317</v>
      </c>
      <c r="E20" s="172">
        <v>6144369.7999999998</v>
      </c>
      <c r="F20" s="172">
        <v>6144369.7999999998</v>
      </c>
      <c r="G20" s="172">
        <f t="shared" si="1"/>
        <v>100</v>
      </c>
      <c r="I20" s="171"/>
      <c r="J20" s="171"/>
    </row>
    <row r="21" spans="1:10">
      <c r="A21" s="173" t="s">
        <v>66</v>
      </c>
      <c r="B21" s="174">
        <f>SUM(B6:B20)</f>
        <v>8221652.5</v>
      </c>
      <c r="C21" s="174">
        <f>SUM(C6:C20)</f>
        <v>7190096.5999999996</v>
      </c>
      <c r="D21" s="174">
        <f>(C21/B21)*100</f>
        <v>87.453180488958864</v>
      </c>
      <c r="E21" s="174">
        <f>SUM(E6:E20)</f>
        <v>16247532.5</v>
      </c>
      <c r="F21" s="174">
        <f>SUM(F6:F20)</f>
        <v>16247532.5</v>
      </c>
      <c r="G21" s="174">
        <f t="shared" si="1"/>
        <v>100</v>
      </c>
      <c r="I21" s="171"/>
      <c r="J21" s="171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61"/>
  <sheetViews>
    <sheetView topLeftCell="A19" workbookViewId="0">
      <selection activeCell="K12" sqref="K12"/>
    </sheetView>
  </sheetViews>
  <sheetFormatPr defaultRowHeight="11.25"/>
  <cols>
    <col min="1" max="1" width="1.7109375" style="278" customWidth="1"/>
    <col min="2" max="2" width="1.140625" style="278" customWidth="1"/>
    <col min="3" max="3" width="1" style="278" customWidth="1"/>
    <col min="4" max="4" width="4" style="278" customWidth="1"/>
    <col min="5" max="5" width="26.140625" style="278" customWidth="1"/>
    <col min="6" max="6" width="4.42578125" style="278" customWidth="1"/>
    <col min="7" max="7" width="23" style="278" customWidth="1"/>
    <col min="8" max="10" width="12.7109375" style="279" customWidth="1"/>
    <col min="11" max="16" width="9.140625" style="278"/>
    <col min="17" max="17" width="16.140625" style="278" customWidth="1"/>
    <col min="18" max="19" width="9.85546875" style="279" customWidth="1"/>
    <col min="20" max="256" width="9.140625" style="278"/>
    <col min="257" max="257" width="1.7109375" style="278" customWidth="1"/>
    <col min="258" max="258" width="1.140625" style="278" customWidth="1"/>
    <col min="259" max="259" width="1" style="278" customWidth="1"/>
    <col min="260" max="260" width="4" style="278" customWidth="1"/>
    <col min="261" max="261" width="26.140625" style="278" customWidth="1"/>
    <col min="262" max="262" width="4.42578125" style="278" customWidth="1"/>
    <col min="263" max="263" width="23" style="278" customWidth="1"/>
    <col min="264" max="266" width="12.7109375" style="278" customWidth="1"/>
    <col min="267" max="272" width="9.140625" style="278"/>
    <col min="273" max="273" width="16.140625" style="278" customWidth="1"/>
    <col min="274" max="275" width="9.85546875" style="278" customWidth="1"/>
    <col min="276" max="512" width="9.140625" style="278"/>
    <col min="513" max="513" width="1.7109375" style="278" customWidth="1"/>
    <col min="514" max="514" width="1.140625" style="278" customWidth="1"/>
    <col min="515" max="515" width="1" style="278" customWidth="1"/>
    <col min="516" max="516" width="4" style="278" customWidth="1"/>
    <col min="517" max="517" width="26.140625" style="278" customWidth="1"/>
    <col min="518" max="518" width="4.42578125" style="278" customWidth="1"/>
    <col min="519" max="519" width="23" style="278" customWidth="1"/>
    <col min="520" max="522" width="12.7109375" style="278" customWidth="1"/>
    <col min="523" max="528" width="9.140625" style="278"/>
    <col min="529" max="529" width="16.140625" style="278" customWidth="1"/>
    <col min="530" max="531" width="9.85546875" style="278" customWidth="1"/>
    <col min="532" max="768" width="9.140625" style="278"/>
    <col min="769" max="769" width="1.7109375" style="278" customWidth="1"/>
    <col min="770" max="770" width="1.140625" style="278" customWidth="1"/>
    <col min="771" max="771" width="1" style="278" customWidth="1"/>
    <col min="772" max="772" width="4" style="278" customWidth="1"/>
    <col min="773" max="773" width="26.140625" style="278" customWidth="1"/>
    <col min="774" max="774" width="4.42578125" style="278" customWidth="1"/>
    <col min="775" max="775" width="23" style="278" customWidth="1"/>
    <col min="776" max="778" width="12.7109375" style="278" customWidth="1"/>
    <col min="779" max="784" width="9.140625" style="278"/>
    <col min="785" max="785" width="16.140625" style="278" customWidth="1"/>
    <col min="786" max="787" width="9.85546875" style="278" customWidth="1"/>
    <col min="788" max="1024" width="9.140625" style="278"/>
    <col min="1025" max="1025" width="1.7109375" style="278" customWidth="1"/>
    <col min="1026" max="1026" width="1.140625" style="278" customWidth="1"/>
    <col min="1027" max="1027" width="1" style="278" customWidth="1"/>
    <col min="1028" max="1028" width="4" style="278" customWidth="1"/>
    <col min="1029" max="1029" width="26.140625" style="278" customWidth="1"/>
    <col min="1030" max="1030" width="4.42578125" style="278" customWidth="1"/>
    <col min="1031" max="1031" width="23" style="278" customWidth="1"/>
    <col min="1032" max="1034" width="12.7109375" style="278" customWidth="1"/>
    <col min="1035" max="1040" width="9.140625" style="278"/>
    <col min="1041" max="1041" width="16.140625" style="278" customWidth="1"/>
    <col min="1042" max="1043" width="9.85546875" style="278" customWidth="1"/>
    <col min="1044" max="1280" width="9.140625" style="278"/>
    <col min="1281" max="1281" width="1.7109375" style="278" customWidth="1"/>
    <col min="1282" max="1282" width="1.140625" style="278" customWidth="1"/>
    <col min="1283" max="1283" width="1" style="278" customWidth="1"/>
    <col min="1284" max="1284" width="4" style="278" customWidth="1"/>
    <col min="1285" max="1285" width="26.140625" style="278" customWidth="1"/>
    <col min="1286" max="1286" width="4.42578125" style="278" customWidth="1"/>
    <col min="1287" max="1287" width="23" style="278" customWidth="1"/>
    <col min="1288" max="1290" width="12.7109375" style="278" customWidth="1"/>
    <col min="1291" max="1296" width="9.140625" style="278"/>
    <col min="1297" max="1297" width="16.140625" style="278" customWidth="1"/>
    <col min="1298" max="1299" width="9.85546875" style="278" customWidth="1"/>
    <col min="1300" max="1536" width="9.140625" style="278"/>
    <col min="1537" max="1537" width="1.7109375" style="278" customWidth="1"/>
    <col min="1538" max="1538" width="1.140625" style="278" customWidth="1"/>
    <col min="1539" max="1539" width="1" style="278" customWidth="1"/>
    <col min="1540" max="1540" width="4" style="278" customWidth="1"/>
    <col min="1541" max="1541" width="26.140625" style="278" customWidth="1"/>
    <col min="1542" max="1542" width="4.42578125" style="278" customWidth="1"/>
    <col min="1543" max="1543" width="23" style="278" customWidth="1"/>
    <col min="1544" max="1546" width="12.7109375" style="278" customWidth="1"/>
    <col min="1547" max="1552" width="9.140625" style="278"/>
    <col min="1553" max="1553" width="16.140625" style="278" customWidth="1"/>
    <col min="1554" max="1555" width="9.85546875" style="278" customWidth="1"/>
    <col min="1556" max="1792" width="9.140625" style="278"/>
    <col min="1793" max="1793" width="1.7109375" style="278" customWidth="1"/>
    <col min="1794" max="1794" width="1.140625" style="278" customWidth="1"/>
    <col min="1795" max="1795" width="1" style="278" customWidth="1"/>
    <col min="1796" max="1796" width="4" style="278" customWidth="1"/>
    <col min="1797" max="1797" width="26.140625" style="278" customWidth="1"/>
    <col min="1798" max="1798" width="4.42578125" style="278" customWidth="1"/>
    <col min="1799" max="1799" width="23" style="278" customWidth="1"/>
    <col min="1800" max="1802" width="12.7109375" style="278" customWidth="1"/>
    <col min="1803" max="1808" width="9.140625" style="278"/>
    <col min="1809" max="1809" width="16.140625" style="278" customWidth="1"/>
    <col min="1810" max="1811" width="9.85546875" style="278" customWidth="1"/>
    <col min="1812" max="2048" width="9.140625" style="278"/>
    <col min="2049" max="2049" width="1.7109375" style="278" customWidth="1"/>
    <col min="2050" max="2050" width="1.140625" style="278" customWidth="1"/>
    <col min="2051" max="2051" width="1" style="278" customWidth="1"/>
    <col min="2052" max="2052" width="4" style="278" customWidth="1"/>
    <col min="2053" max="2053" width="26.140625" style="278" customWidth="1"/>
    <col min="2054" max="2054" width="4.42578125" style="278" customWidth="1"/>
    <col min="2055" max="2055" width="23" style="278" customWidth="1"/>
    <col min="2056" max="2058" width="12.7109375" style="278" customWidth="1"/>
    <col min="2059" max="2064" width="9.140625" style="278"/>
    <col min="2065" max="2065" width="16.140625" style="278" customWidth="1"/>
    <col min="2066" max="2067" width="9.85546875" style="278" customWidth="1"/>
    <col min="2068" max="2304" width="9.140625" style="278"/>
    <col min="2305" max="2305" width="1.7109375" style="278" customWidth="1"/>
    <col min="2306" max="2306" width="1.140625" style="278" customWidth="1"/>
    <col min="2307" max="2307" width="1" style="278" customWidth="1"/>
    <col min="2308" max="2308" width="4" style="278" customWidth="1"/>
    <col min="2309" max="2309" width="26.140625" style="278" customWidth="1"/>
    <col min="2310" max="2310" width="4.42578125" style="278" customWidth="1"/>
    <col min="2311" max="2311" width="23" style="278" customWidth="1"/>
    <col min="2312" max="2314" width="12.7109375" style="278" customWidth="1"/>
    <col min="2315" max="2320" width="9.140625" style="278"/>
    <col min="2321" max="2321" width="16.140625" style="278" customWidth="1"/>
    <col min="2322" max="2323" width="9.85546875" style="278" customWidth="1"/>
    <col min="2324" max="2560" width="9.140625" style="278"/>
    <col min="2561" max="2561" width="1.7109375" style="278" customWidth="1"/>
    <col min="2562" max="2562" width="1.140625" style="278" customWidth="1"/>
    <col min="2563" max="2563" width="1" style="278" customWidth="1"/>
    <col min="2564" max="2564" width="4" style="278" customWidth="1"/>
    <col min="2565" max="2565" width="26.140625" style="278" customWidth="1"/>
    <col min="2566" max="2566" width="4.42578125" style="278" customWidth="1"/>
    <col min="2567" max="2567" width="23" style="278" customWidth="1"/>
    <col min="2568" max="2570" width="12.7109375" style="278" customWidth="1"/>
    <col min="2571" max="2576" width="9.140625" style="278"/>
    <col min="2577" max="2577" width="16.140625" style="278" customWidth="1"/>
    <col min="2578" max="2579" width="9.85546875" style="278" customWidth="1"/>
    <col min="2580" max="2816" width="9.140625" style="278"/>
    <col min="2817" max="2817" width="1.7109375" style="278" customWidth="1"/>
    <col min="2818" max="2818" width="1.140625" style="278" customWidth="1"/>
    <col min="2819" max="2819" width="1" style="278" customWidth="1"/>
    <col min="2820" max="2820" width="4" style="278" customWidth="1"/>
    <col min="2821" max="2821" width="26.140625" style="278" customWidth="1"/>
    <col min="2822" max="2822" width="4.42578125" style="278" customWidth="1"/>
    <col min="2823" max="2823" width="23" style="278" customWidth="1"/>
    <col min="2824" max="2826" width="12.7109375" style="278" customWidth="1"/>
    <col min="2827" max="2832" width="9.140625" style="278"/>
    <col min="2833" max="2833" width="16.140625" style="278" customWidth="1"/>
    <col min="2834" max="2835" width="9.85546875" style="278" customWidth="1"/>
    <col min="2836" max="3072" width="9.140625" style="278"/>
    <col min="3073" max="3073" width="1.7109375" style="278" customWidth="1"/>
    <col min="3074" max="3074" width="1.140625" style="278" customWidth="1"/>
    <col min="3075" max="3075" width="1" style="278" customWidth="1"/>
    <col min="3076" max="3076" width="4" style="278" customWidth="1"/>
    <col min="3077" max="3077" width="26.140625" style="278" customWidth="1"/>
    <col min="3078" max="3078" width="4.42578125" style="278" customWidth="1"/>
    <col min="3079" max="3079" width="23" style="278" customWidth="1"/>
    <col min="3080" max="3082" width="12.7109375" style="278" customWidth="1"/>
    <col min="3083" max="3088" width="9.140625" style="278"/>
    <col min="3089" max="3089" width="16.140625" style="278" customWidth="1"/>
    <col min="3090" max="3091" width="9.85546875" style="278" customWidth="1"/>
    <col min="3092" max="3328" width="9.140625" style="278"/>
    <col min="3329" max="3329" width="1.7109375" style="278" customWidth="1"/>
    <col min="3330" max="3330" width="1.140625" style="278" customWidth="1"/>
    <col min="3331" max="3331" width="1" style="278" customWidth="1"/>
    <col min="3332" max="3332" width="4" style="278" customWidth="1"/>
    <col min="3333" max="3333" width="26.140625" style="278" customWidth="1"/>
    <col min="3334" max="3334" width="4.42578125" style="278" customWidth="1"/>
    <col min="3335" max="3335" width="23" style="278" customWidth="1"/>
    <col min="3336" max="3338" width="12.7109375" style="278" customWidth="1"/>
    <col min="3339" max="3344" width="9.140625" style="278"/>
    <col min="3345" max="3345" width="16.140625" style="278" customWidth="1"/>
    <col min="3346" max="3347" width="9.85546875" style="278" customWidth="1"/>
    <col min="3348" max="3584" width="9.140625" style="278"/>
    <col min="3585" max="3585" width="1.7109375" style="278" customWidth="1"/>
    <col min="3586" max="3586" width="1.140625" style="278" customWidth="1"/>
    <col min="3587" max="3587" width="1" style="278" customWidth="1"/>
    <col min="3588" max="3588" width="4" style="278" customWidth="1"/>
    <col min="3589" max="3589" width="26.140625" style="278" customWidth="1"/>
    <col min="3590" max="3590" width="4.42578125" style="278" customWidth="1"/>
    <col min="3591" max="3591" width="23" style="278" customWidth="1"/>
    <col min="3592" max="3594" width="12.7109375" style="278" customWidth="1"/>
    <col min="3595" max="3600" width="9.140625" style="278"/>
    <col min="3601" max="3601" width="16.140625" style="278" customWidth="1"/>
    <col min="3602" max="3603" width="9.85546875" style="278" customWidth="1"/>
    <col min="3604" max="3840" width="9.140625" style="278"/>
    <col min="3841" max="3841" width="1.7109375" style="278" customWidth="1"/>
    <col min="3842" max="3842" width="1.140625" style="278" customWidth="1"/>
    <col min="3843" max="3843" width="1" style="278" customWidth="1"/>
    <col min="3844" max="3844" width="4" style="278" customWidth="1"/>
    <col min="3845" max="3845" width="26.140625" style="278" customWidth="1"/>
    <col min="3846" max="3846" width="4.42578125" style="278" customWidth="1"/>
    <col min="3847" max="3847" width="23" style="278" customWidth="1"/>
    <col min="3848" max="3850" width="12.7109375" style="278" customWidth="1"/>
    <col min="3851" max="3856" width="9.140625" style="278"/>
    <col min="3857" max="3857" width="16.140625" style="278" customWidth="1"/>
    <col min="3858" max="3859" width="9.85546875" style="278" customWidth="1"/>
    <col min="3860" max="4096" width="9.140625" style="278"/>
    <col min="4097" max="4097" width="1.7109375" style="278" customWidth="1"/>
    <col min="4098" max="4098" width="1.140625" style="278" customWidth="1"/>
    <col min="4099" max="4099" width="1" style="278" customWidth="1"/>
    <col min="4100" max="4100" width="4" style="278" customWidth="1"/>
    <col min="4101" max="4101" width="26.140625" style="278" customWidth="1"/>
    <col min="4102" max="4102" width="4.42578125" style="278" customWidth="1"/>
    <col min="4103" max="4103" width="23" style="278" customWidth="1"/>
    <col min="4104" max="4106" width="12.7109375" style="278" customWidth="1"/>
    <col min="4107" max="4112" width="9.140625" style="278"/>
    <col min="4113" max="4113" width="16.140625" style="278" customWidth="1"/>
    <col min="4114" max="4115" width="9.85546875" style="278" customWidth="1"/>
    <col min="4116" max="4352" width="9.140625" style="278"/>
    <col min="4353" max="4353" width="1.7109375" style="278" customWidth="1"/>
    <col min="4354" max="4354" width="1.140625" style="278" customWidth="1"/>
    <col min="4355" max="4355" width="1" style="278" customWidth="1"/>
    <col min="4356" max="4356" width="4" style="278" customWidth="1"/>
    <col min="4357" max="4357" width="26.140625" style="278" customWidth="1"/>
    <col min="4358" max="4358" width="4.42578125" style="278" customWidth="1"/>
    <col min="4359" max="4359" width="23" style="278" customWidth="1"/>
    <col min="4360" max="4362" width="12.7109375" style="278" customWidth="1"/>
    <col min="4363" max="4368" width="9.140625" style="278"/>
    <col min="4369" max="4369" width="16.140625" style="278" customWidth="1"/>
    <col min="4370" max="4371" width="9.85546875" style="278" customWidth="1"/>
    <col min="4372" max="4608" width="9.140625" style="278"/>
    <col min="4609" max="4609" width="1.7109375" style="278" customWidth="1"/>
    <col min="4610" max="4610" width="1.140625" style="278" customWidth="1"/>
    <col min="4611" max="4611" width="1" style="278" customWidth="1"/>
    <col min="4612" max="4612" width="4" style="278" customWidth="1"/>
    <col min="4613" max="4613" width="26.140625" style="278" customWidth="1"/>
    <col min="4614" max="4614" width="4.42578125" style="278" customWidth="1"/>
    <col min="4615" max="4615" width="23" style="278" customWidth="1"/>
    <col min="4616" max="4618" width="12.7109375" style="278" customWidth="1"/>
    <col min="4619" max="4624" width="9.140625" style="278"/>
    <col min="4625" max="4625" width="16.140625" style="278" customWidth="1"/>
    <col min="4626" max="4627" width="9.85546875" style="278" customWidth="1"/>
    <col min="4628" max="4864" width="9.140625" style="278"/>
    <col min="4865" max="4865" width="1.7109375" style="278" customWidth="1"/>
    <col min="4866" max="4866" width="1.140625" style="278" customWidth="1"/>
    <col min="4867" max="4867" width="1" style="278" customWidth="1"/>
    <col min="4868" max="4868" width="4" style="278" customWidth="1"/>
    <col min="4869" max="4869" width="26.140625" style="278" customWidth="1"/>
    <col min="4870" max="4870" width="4.42578125" style="278" customWidth="1"/>
    <col min="4871" max="4871" width="23" style="278" customWidth="1"/>
    <col min="4872" max="4874" width="12.7109375" style="278" customWidth="1"/>
    <col min="4875" max="4880" width="9.140625" style="278"/>
    <col min="4881" max="4881" width="16.140625" style="278" customWidth="1"/>
    <col min="4882" max="4883" width="9.85546875" style="278" customWidth="1"/>
    <col min="4884" max="5120" width="9.140625" style="278"/>
    <col min="5121" max="5121" width="1.7109375" style="278" customWidth="1"/>
    <col min="5122" max="5122" width="1.140625" style="278" customWidth="1"/>
    <col min="5123" max="5123" width="1" style="278" customWidth="1"/>
    <col min="5124" max="5124" width="4" style="278" customWidth="1"/>
    <col min="5125" max="5125" width="26.140625" style="278" customWidth="1"/>
    <col min="5126" max="5126" width="4.42578125" style="278" customWidth="1"/>
    <col min="5127" max="5127" width="23" style="278" customWidth="1"/>
    <col min="5128" max="5130" width="12.7109375" style="278" customWidth="1"/>
    <col min="5131" max="5136" width="9.140625" style="278"/>
    <col min="5137" max="5137" width="16.140625" style="278" customWidth="1"/>
    <col min="5138" max="5139" width="9.85546875" style="278" customWidth="1"/>
    <col min="5140" max="5376" width="9.140625" style="278"/>
    <col min="5377" max="5377" width="1.7109375" style="278" customWidth="1"/>
    <col min="5378" max="5378" width="1.140625" style="278" customWidth="1"/>
    <col min="5379" max="5379" width="1" style="278" customWidth="1"/>
    <col min="5380" max="5380" width="4" style="278" customWidth="1"/>
    <col min="5381" max="5381" width="26.140625" style="278" customWidth="1"/>
    <col min="5382" max="5382" width="4.42578125" style="278" customWidth="1"/>
    <col min="5383" max="5383" width="23" style="278" customWidth="1"/>
    <col min="5384" max="5386" width="12.7109375" style="278" customWidth="1"/>
    <col min="5387" max="5392" width="9.140625" style="278"/>
    <col min="5393" max="5393" width="16.140625" style="278" customWidth="1"/>
    <col min="5394" max="5395" width="9.85546875" style="278" customWidth="1"/>
    <col min="5396" max="5632" width="9.140625" style="278"/>
    <col min="5633" max="5633" width="1.7109375" style="278" customWidth="1"/>
    <col min="5634" max="5634" width="1.140625" style="278" customWidth="1"/>
    <col min="5635" max="5635" width="1" style="278" customWidth="1"/>
    <col min="5636" max="5636" width="4" style="278" customWidth="1"/>
    <col min="5637" max="5637" width="26.140625" style="278" customWidth="1"/>
    <col min="5638" max="5638" width="4.42578125" style="278" customWidth="1"/>
    <col min="5639" max="5639" width="23" style="278" customWidth="1"/>
    <col min="5640" max="5642" width="12.7109375" style="278" customWidth="1"/>
    <col min="5643" max="5648" width="9.140625" style="278"/>
    <col min="5649" max="5649" width="16.140625" style="278" customWidth="1"/>
    <col min="5650" max="5651" width="9.85546875" style="278" customWidth="1"/>
    <col min="5652" max="5888" width="9.140625" style="278"/>
    <col min="5889" max="5889" width="1.7109375" style="278" customWidth="1"/>
    <col min="5890" max="5890" width="1.140625" style="278" customWidth="1"/>
    <col min="5891" max="5891" width="1" style="278" customWidth="1"/>
    <col min="5892" max="5892" width="4" style="278" customWidth="1"/>
    <col min="5893" max="5893" width="26.140625" style="278" customWidth="1"/>
    <col min="5894" max="5894" width="4.42578125" style="278" customWidth="1"/>
    <col min="5895" max="5895" width="23" style="278" customWidth="1"/>
    <col min="5896" max="5898" width="12.7109375" style="278" customWidth="1"/>
    <col min="5899" max="5904" width="9.140625" style="278"/>
    <col min="5905" max="5905" width="16.140625" style="278" customWidth="1"/>
    <col min="5906" max="5907" width="9.85546875" style="278" customWidth="1"/>
    <col min="5908" max="6144" width="9.140625" style="278"/>
    <col min="6145" max="6145" width="1.7109375" style="278" customWidth="1"/>
    <col min="6146" max="6146" width="1.140625" style="278" customWidth="1"/>
    <col min="6147" max="6147" width="1" style="278" customWidth="1"/>
    <col min="6148" max="6148" width="4" style="278" customWidth="1"/>
    <col min="6149" max="6149" width="26.140625" style="278" customWidth="1"/>
    <col min="6150" max="6150" width="4.42578125" style="278" customWidth="1"/>
    <col min="6151" max="6151" width="23" style="278" customWidth="1"/>
    <col min="6152" max="6154" width="12.7109375" style="278" customWidth="1"/>
    <col min="6155" max="6160" width="9.140625" style="278"/>
    <col min="6161" max="6161" width="16.140625" style="278" customWidth="1"/>
    <col min="6162" max="6163" width="9.85546875" style="278" customWidth="1"/>
    <col min="6164" max="6400" width="9.140625" style="278"/>
    <col min="6401" max="6401" width="1.7109375" style="278" customWidth="1"/>
    <col min="6402" max="6402" width="1.140625" style="278" customWidth="1"/>
    <col min="6403" max="6403" width="1" style="278" customWidth="1"/>
    <col min="6404" max="6404" width="4" style="278" customWidth="1"/>
    <col min="6405" max="6405" width="26.140625" style="278" customWidth="1"/>
    <col min="6406" max="6406" width="4.42578125" style="278" customWidth="1"/>
    <col min="6407" max="6407" width="23" style="278" customWidth="1"/>
    <col min="6408" max="6410" width="12.7109375" style="278" customWidth="1"/>
    <col min="6411" max="6416" width="9.140625" style="278"/>
    <col min="6417" max="6417" width="16.140625" style="278" customWidth="1"/>
    <col min="6418" max="6419" width="9.85546875" style="278" customWidth="1"/>
    <col min="6420" max="6656" width="9.140625" style="278"/>
    <col min="6657" max="6657" width="1.7109375" style="278" customWidth="1"/>
    <col min="6658" max="6658" width="1.140625" style="278" customWidth="1"/>
    <col min="6659" max="6659" width="1" style="278" customWidth="1"/>
    <col min="6660" max="6660" width="4" style="278" customWidth="1"/>
    <col min="6661" max="6661" width="26.140625" style="278" customWidth="1"/>
    <col min="6662" max="6662" width="4.42578125" style="278" customWidth="1"/>
    <col min="6663" max="6663" width="23" style="278" customWidth="1"/>
    <col min="6664" max="6666" width="12.7109375" style="278" customWidth="1"/>
    <col min="6667" max="6672" width="9.140625" style="278"/>
    <col min="6673" max="6673" width="16.140625" style="278" customWidth="1"/>
    <col min="6674" max="6675" width="9.85546875" style="278" customWidth="1"/>
    <col min="6676" max="6912" width="9.140625" style="278"/>
    <col min="6913" max="6913" width="1.7109375" style="278" customWidth="1"/>
    <col min="6914" max="6914" width="1.140625" style="278" customWidth="1"/>
    <col min="6915" max="6915" width="1" style="278" customWidth="1"/>
    <col min="6916" max="6916" width="4" style="278" customWidth="1"/>
    <col min="6917" max="6917" width="26.140625" style="278" customWidth="1"/>
    <col min="6918" max="6918" width="4.42578125" style="278" customWidth="1"/>
    <col min="6919" max="6919" width="23" style="278" customWidth="1"/>
    <col min="6920" max="6922" width="12.7109375" style="278" customWidth="1"/>
    <col min="6923" max="6928" width="9.140625" style="278"/>
    <col min="6929" max="6929" width="16.140625" style="278" customWidth="1"/>
    <col min="6930" max="6931" width="9.85546875" style="278" customWidth="1"/>
    <col min="6932" max="7168" width="9.140625" style="278"/>
    <col min="7169" max="7169" width="1.7109375" style="278" customWidth="1"/>
    <col min="7170" max="7170" width="1.140625" style="278" customWidth="1"/>
    <col min="7171" max="7171" width="1" style="278" customWidth="1"/>
    <col min="7172" max="7172" width="4" style="278" customWidth="1"/>
    <col min="7173" max="7173" width="26.140625" style="278" customWidth="1"/>
    <col min="7174" max="7174" width="4.42578125" style="278" customWidth="1"/>
    <col min="7175" max="7175" width="23" style="278" customWidth="1"/>
    <col min="7176" max="7178" width="12.7109375" style="278" customWidth="1"/>
    <col min="7179" max="7184" width="9.140625" style="278"/>
    <col min="7185" max="7185" width="16.140625" style="278" customWidth="1"/>
    <col min="7186" max="7187" width="9.85546875" style="278" customWidth="1"/>
    <col min="7188" max="7424" width="9.140625" style="278"/>
    <col min="7425" max="7425" width="1.7109375" style="278" customWidth="1"/>
    <col min="7426" max="7426" width="1.140625" style="278" customWidth="1"/>
    <col min="7427" max="7427" width="1" style="278" customWidth="1"/>
    <col min="7428" max="7428" width="4" style="278" customWidth="1"/>
    <col min="7429" max="7429" width="26.140625" style="278" customWidth="1"/>
    <col min="7430" max="7430" width="4.42578125" style="278" customWidth="1"/>
    <col min="7431" max="7431" width="23" style="278" customWidth="1"/>
    <col min="7432" max="7434" width="12.7109375" style="278" customWidth="1"/>
    <col min="7435" max="7440" width="9.140625" style="278"/>
    <col min="7441" max="7441" width="16.140625" style="278" customWidth="1"/>
    <col min="7442" max="7443" width="9.85546875" style="278" customWidth="1"/>
    <col min="7444" max="7680" width="9.140625" style="278"/>
    <col min="7681" max="7681" width="1.7109375" style="278" customWidth="1"/>
    <col min="7682" max="7682" width="1.140625" style="278" customWidth="1"/>
    <col min="7683" max="7683" width="1" style="278" customWidth="1"/>
    <col min="7684" max="7684" width="4" style="278" customWidth="1"/>
    <col min="7685" max="7685" width="26.140625" style="278" customWidth="1"/>
    <col min="7686" max="7686" width="4.42578125" style="278" customWidth="1"/>
    <col min="7687" max="7687" width="23" style="278" customWidth="1"/>
    <col min="7688" max="7690" width="12.7109375" style="278" customWidth="1"/>
    <col min="7691" max="7696" width="9.140625" style="278"/>
    <col min="7697" max="7697" width="16.140625" style="278" customWidth="1"/>
    <col min="7698" max="7699" width="9.85546875" style="278" customWidth="1"/>
    <col min="7700" max="7936" width="9.140625" style="278"/>
    <col min="7937" max="7937" width="1.7109375" style="278" customWidth="1"/>
    <col min="7938" max="7938" width="1.140625" style="278" customWidth="1"/>
    <col min="7939" max="7939" width="1" style="278" customWidth="1"/>
    <col min="7940" max="7940" width="4" style="278" customWidth="1"/>
    <col min="7941" max="7941" width="26.140625" style="278" customWidth="1"/>
    <col min="7942" max="7942" width="4.42578125" style="278" customWidth="1"/>
    <col min="7943" max="7943" width="23" style="278" customWidth="1"/>
    <col min="7944" max="7946" width="12.7109375" style="278" customWidth="1"/>
    <col min="7947" max="7952" width="9.140625" style="278"/>
    <col min="7953" max="7953" width="16.140625" style="278" customWidth="1"/>
    <col min="7954" max="7955" width="9.85546875" style="278" customWidth="1"/>
    <col min="7956" max="8192" width="9.140625" style="278"/>
    <col min="8193" max="8193" width="1.7109375" style="278" customWidth="1"/>
    <col min="8194" max="8194" width="1.140625" style="278" customWidth="1"/>
    <col min="8195" max="8195" width="1" style="278" customWidth="1"/>
    <col min="8196" max="8196" width="4" style="278" customWidth="1"/>
    <col min="8197" max="8197" width="26.140625" style="278" customWidth="1"/>
    <col min="8198" max="8198" width="4.42578125" style="278" customWidth="1"/>
    <col min="8199" max="8199" width="23" style="278" customWidth="1"/>
    <col min="8200" max="8202" width="12.7109375" style="278" customWidth="1"/>
    <col min="8203" max="8208" width="9.140625" style="278"/>
    <col min="8209" max="8209" width="16.140625" style="278" customWidth="1"/>
    <col min="8210" max="8211" width="9.85546875" style="278" customWidth="1"/>
    <col min="8212" max="8448" width="9.140625" style="278"/>
    <col min="8449" max="8449" width="1.7109375" style="278" customWidth="1"/>
    <col min="8450" max="8450" width="1.140625" style="278" customWidth="1"/>
    <col min="8451" max="8451" width="1" style="278" customWidth="1"/>
    <col min="8452" max="8452" width="4" style="278" customWidth="1"/>
    <col min="8453" max="8453" width="26.140625" style="278" customWidth="1"/>
    <col min="8454" max="8454" width="4.42578125" style="278" customWidth="1"/>
    <col min="8455" max="8455" width="23" style="278" customWidth="1"/>
    <col min="8456" max="8458" width="12.7109375" style="278" customWidth="1"/>
    <col min="8459" max="8464" width="9.140625" style="278"/>
    <col min="8465" max="8465" width="16.140625" style="278" customWidth="1"/>
    <col min="8466" max="8467" width="9.85546875" style="278" customWidth="1"/>
    <col min="8468" max="8704" width="9.140625" style="278"/>
    <col min="8705" max="8705" width="1.7109375" style="278" customWidth="1"/>
    <col min="8706" max="8706" width="1.140625" style="278" customWidth="1"/>
    <col min="8707" max="8707" width="1" style="278" customWidth="1"/>
    <col min="8708" max="8708" width="4" style="278" customWidth="1"/>
    <col min="8709" max="8709" width="26.140625" style="278" customWidth="1"/>
    <col min="8710" max="8710" width="4.42578125" style="278" customWidth="1"/>
    <col min="8711" max="8711" width="23" style="278" customWidth="1"/>
    <col min="8712" max="8714" width="12.7109375" style="278" customWidth="1"/>
    <col min="8715" max="8720" width="9.140625" style="278"/>
    <col min="8721" max="8721" width="16.140625" style="278" customWidth="1"/>
    <col min="8722" max="8723" width="9.85546875" style="278" customWidth="1"/>
    <col min="8724" max="8960" width="9.140625" style="278"/>
    <col min="8961" max="8961" width="1.7109375" style="278" customWidth="1"/>
    <col min="8962" max="8962" width="1.140625" style="278" customWidth="1"/>
    <col min="8963" max="8963" width="1" style="278" customWidth="1"/>
    <col min="8964" max="8964" width="4" style="278" customWidth="1"/>
    <col min="8965" max="8965" width="26.140625" style="278" customWidth="1"/>
    <col min="8966" max="8966" width="4.42578125" style="278" customWidth="1"/>
    <col min="8967" max="8967" width="23" style="278" customWidth="1"/>
    <col min="8968" max="8970" width="12.7109375" style="278" customWidth="1"/>
    <col min="8971" max="8976" width="9.140625" style="278"/>
    <col min="8977" max="8977" width="16.140625" style="278" customWidth="1"/>
    <col min="8978" max="8979" width="9.85546875" style="278" customWidth="1"/>
    <col min="8980" max="9216" width="9.140625" style="278"/>
    <col min="9217" max="9217" width="1.7109375" style="278" customWidth="1"/>
    <col min="9218" max="9218" width="1.140625" style="278" customWidth="1"/>
    <col min="9219" max="9219" width="1" style="278" customWidth="1"/>
    <col min="9220" max="9220" width="4" style="278" customWidth="1"/>
    <col min="9221" max="9221" width="26.140625" style="278" customWidth="1"/>
    <col min="9222" max="9222" width="4.42578125" style="278" customWidth="1"/>
    <col min="9223" max="9223" width="23" style="278" customWidth="1"/>
    <col min="9224" max="9226" width="12.7109375" style="278" customWidth="1"/>
    <col min="9227" max="9232" width="9.140625" style="278"/>
    <col min="9233" max="9233" width="16.140625" style="278" customWidth="1"/>
    <col min="9234" max="9235" width="9.85546875" style="278" customWidth="1"/>
    <col min="9236" max="9472" width="9.140625" style="278"/>
    <col min="9473" max="9473" width="1.7109375" style="278" customWidth="1"/>
    <col min="9474" max="9474" width="1.140625" style="278" customWidth="1"/>
    <col min="9475" max="9475" width="1" style="278" customWidth="1"/>
    <col min="9476" max="9476" width="4" style="278" customWidth="1"/>
    <col min="9477" max="9477" width="26.140625" style="278" customWidth="1"/>
    <col min="9478" max="9478" width="4.42578125" style="278" customWidth="1"/>
    <col min="9479" max="9479" width="23" style="278" customWidth="1"/>
    <col min="9480" max="9482" width="12.7109375" style="278" customWidth="1"/>
    <col min="9483" max="9488" width="9.140625" style="278"/>
    <col min="9489" max="9489" width="16.140625" style="278" customWidth="1"/>
    <col min="9490" max="9491" width="9.85546875" style="278" customWidth="1"/>
    <col min="9492" max="9728" width="9.140625" style="278"/>
    <col min="9729" max="9729" width="1.7109375" style="278" customWidth="1"/>
    <col min="9730" max="9730" width="1.140625" style="278" customWidth="1"/>
    <col min="9731" max="9731" width="1" style="278" customWidth="1"/>
    <col min="9732" max="9732" width="4" style="278" customWidth="1"/>
    <col min="9733" max="9733" width="26.140625" style="278" customWidth="1"/>
    <col min="9734" max="9734" width="4.42578125" style="278" customWidth="1"/>
    <col min="9735" max="9735" width="23" style="278" customWidth="1"/>
    <col min="9736" max="9738" width="12.7109375" style="278" customWidth="1"/>
    <col min="9739" max="9744" width="9.140625" style="278"/>
    <col min="9745" max="9745" width="16.140625" style="278" customWidth="1"/>
    <col min="9746" max="9747" width="9.85546875" style="278" customWidth="1"/>
    <col min="9748" max="9984" width="9.140625" style="278"/>
    <col min="9985" max="9985" width="1.7109375" style="278" customWidth="1"/>
    <col min="9986" max="9986" width="1.140625" style="278" customWidth="1"/>
    <col min="9987" max="9987" width="1" style="278" customWidth="1"/>
    <col min="9988" max="9988" width="4" style="278" customWidth="1"/>
    <col min="9989" max="9989" width="26.140625" style="278" customWidth="1"/>
    <col min="9990" max="9990" width="4.42578125" style="278" customWidth="1"/>
    <col min="9991" max="9991" width="23" style="278" customWidth="1"/>
    <col min="9992" max="9994" width="12.7109375" style="278" customWidth="1"/>
    <col min="9995" max="10000" width="9.140625" style="278"/>
    <col min="10001" max="10001" width="16.140625" style="278" customWidth="1"/>
    <col min="10002" max="10003" width="9.85546875" style="278" customWidth="1"/>
    <col min="10004" max="10240" width="9.140625" style="278"/>
    <col min="10241" max="10241" width="1.7109375" style="278" customWidth="1"/>
    <col min="10242" max="10242" width="1.140625" style="278" customWidth="1"/>
    <col min="10243" max="10243" width="1" style="278" customWidth="1"/>
    <col min="10244" max="10244" width="4" style="278" customWidth="1"/>
    <col min="10245" max="10245" width="26.140625" style="278" customWidth="1"/>
    <col min="10246" max="10246" width="4.42578125" style="278" customWidth="1"/>
    <col min="10247" max="10247" width="23" style="278" customWidth="1"/>
    <col min="10248" max="10250" width="12.7109375" style="278" customWidth="1"/>
    <col min="10251" max="10256" width="9.140625" style="278"/>
    <col min="10257" max="10257" width="16.140625" style="278" customWidth="1"/>
    <col min="10258" max="10259" width="9.85546875" style="278" customWidth="1"/>
    <col min="10260" max="10496" width="9.140625" style="278"/>
    <col min="10497" max="10497" width="1.7109375" style="278" customWidth="1"/>
    <col min="10498" max="10498" width="1.140625" style="278" customWidth="1"/>
    <col min="10499" max="10499" width="1" style="278" customWidth="1"/>
    <col min="10500" max="10500" width="4" style="278" customWidth="1"/>
    <col min="10501" max="10501" width="26.140625" style="278" customWidth="1"/>
    <col min="10502" max="10502" width="4.42578125" style="278" customWidth="1"/>
    <col min="10503" max="10503" width="23" style="278" customWidth="1"/>
    <col min="10504" max="10506" width="12.7109375" style="278" customWidth="1"/>
    <col min="10507" max="10512" width="9.140625" style="278"/>
    <col min="10513" max="10513" width="16.140625" style="278" customWidth="1"/>
    <col min="10514" max="10515" width="9.85546875" style="278" customWidth="1"/>
    <col min="10516" max="10752" width="9.140625" style="278"/>
    <col min="10753" max="10753" width="1.7109375" style="278" customWidth="1"/>
    <col min="10754" max="10754" width="1.140625" style="278" customWidth="1"/>
    <col min="10755" max="10755" width="1" style="278" customWidth="1"/>
    <col min="10756" max="10756" width="4" style="278" customWidth="1"/>
    <col min="10757" max="10757" width="26.140625" style="278" customWidth="1"/>
    <col min="10758" max="10758" width="4.42578125" style="278" customWidth="1"/>
    <col min="10759" max="10759" width="23" style="278" customWidth="1"/>
    <col min="10760" max="10762" width="12.7109375" style="278" customWidth="1"/>
    <col min="10763" max="10768" width="9.140625" style="278"/>
    <col min="10769" max="10769" width="16.140625" style="278" customWidth="1"/>
    <col min="10770" max="10771" width="9.85546875" style="278" customWidth="1"/>
    <col min="10772" max="11008" width="9.140625" style="278"/>
    <col min="11009" max="11009" width="1.7109375" style="278" customWidth="1"/>
    <col min="11010" max="11010" width="1.140625" style="278" customWidth="1"/>
    <col min="11011" max="11011" width="1" style="278" customWidth="1"/>
    <col min="11012" max="11012" width="4" style="278" customWidth="1"/>
    <col min="11013" max="11013" width="26.140625" style="278" customWidth="1"/>
    <col min="11014" max="11014" width="4.42578125" style="278" customWidth="1"/>
    <col min="11015" max="11015" width="23" style="278" customWidth="1"/>
    <col min="11016" max="11018" width="12.7109375" style="278" customWidth="1"/>
    <col min="11019" max="11024" width="9.140625" style="278"/>
    <col min="11025" max="11025" width="16.140625" style="278" customWidth="1"/>
    <col min="11026" max="11027" width="9.85546875" style="278" customWidth="1"/>
    <col min="11028" max="11264" width="9.140625" style="278"/>
    <col min="11265" max="11265" width="1.7109375" style="278" customWidth="1"/>
    <col min="11266" max="11266" width="1.140625" style="278" customWidth="1"/>
    <col min="11267" max="11267" width="1" style="278" customWidth="1"/>
    <col min="11268" max="11268" width="4" style="278" customWidth="1"/>
    <col min="11269" max="11269" width="26.140625" style="278" customWidth="1"/>
    <col min="11270" max="11270" width="4.42578125" style="278" customWidth="1"/>
    <col min="11271" max="11271" width="23" style="278" customWidth="1"/>
    <col min="11272" max="11274" width="12.7109375" style="278" customWidth="1"/>
    <col min="11275" max="11280" width="9.140625" style="278"/>
    <col min="11281" max="11281" width="16.140625" style="278" customWidth="1"/>
    <col min="11282" max="11283" width="9.85546875" style="278" customWidth="1"/>
    <col min="11284" max="11520" width="9.140625" style="278"/>
    <col min="11521" max="11521" width="1.7109375" style="278" customWidth="1"/>
    <col min="11522" max="11522" width="1.140625" style="278" customWidth="1"/>
    <col min="11523" max="11523" width="1" style="278" customWidth="1"/>
    <col min="11524" max="11524" width="4" style="278" customWidth="1"/>
    <col min="11525" max="11525" width="26.140625" style="278" customWidth="1"/>
    <col min="11526" max="11526" width="4.42578125" style="278" customWidth="1"/>
    <col min="11527" max="11527" width="23" style="278" customWidth="1"/>
    <col min="11528" max="11530" width="12.7109375" style="278" customWidth="1"/>
    <col min="11531" max="11536" width="9.140625" style="278"/>
    <col min="11537" max="11537" width="16.140625" style="278" customWidth="1"/>
    <col min="11538" max="11539" width="9.85546875" style="278" customWidth="1"/>
    <col min="11540" max="11776" width="9.140625" style="278"/>
    <col min="11777" max="11777" width="1.7109375" style="278" customWidth="1"/>
    <col min="11778" max="11778" width="1.140625" style="278" customWidth="1"/>
    <col min="11779" max="11779" width="1" style="278" customWidth="1"/>
    <col min="11780" max="11780" width="4" style="278" customWidth="1"/>
    <col min="11781" max="11781" width="26.140625" style="278" customWidth="1"/>
    <col min="11782" max="11782" width="4.42578125" style="278" customWidth="1"/>
    <col min="11783" max="11783" width="23" style="278" customWidth="1"/>
    <col min="11784" max="11786" width="12.7109375" style="278" customWidth="1"/>
    <col min="11787" max="11792" width="9.140625" style="278"/>
    <col min="11793" max="11793" width="16.140625" style="278" customWidth="1"/>
    <col min="11794" max="11795" width="9.85546875" style="278" customWidth="1"/>
    <col min="11796" max="12032" width="9.140625" style="278"/>
    <col min="12033" max="12033" width="1.7109375" style="278" customWidth="1"/>
    <col min="12034" max="12034" width="1.140625" style="278" customWidth="1"/>
    <col min="12035" max="12035" width="1" style="278" customWidth="1"/>
    <col min="12036" max="12036" width="4" style="278" customWidth="1"/>
    <col min="12037" max="12037" width="26.140625" style="278" customWidth="1"/>
    <col min="12038" max="12038" width="4.42578125" style="278" customWidth="1"/>
    <col min="12039" max="12039" width="23" style="278" customWidth="1"/>
    <col min="12040" max="12042" width="12.7109375" style="278" customWidth="1"/>
    <col min="12043" max="12048" width="9.140625" style="278"/>
    <col min="12049" max="12049" width="16.140625" style="278" customWidth="1"/>
    <col min="12050" max="12051" width="9.85546875" style="278" customWidth="1"/>
    <col min="12052" max="12288" width="9.140625" style="278"/>
    <col min="12289" max="12289" width="1.7109375" style="278" customWidth="1"/>
    <col min="12290" max="12290" width="1.140625" style="278" customWidth="1"/>
    <col min="12291" max="12291" width="1" style="278" customWidth="1"/>
    <col min="12292" max="12292" width="4" style="278" customWidth="1"/>
    <col min="12293" max="12293" width="26.140625" style="278" customWidth="1"/>
    <col min="12294" max="12294" width="4.42578125" style="278" customWidth="1"/>
    <col min="12295" max="12295" width="23" style="278" customWidth="1"/>
    <col min="12296" max="12298" width="12.7109375" style="278" customWidth="1"/>
    <col min="12299" max="12304" width="9.140625" style="278"/>
    <col min="12305" max="12305" width="16.140625" style="278" customWidth="1"/>
    <col min="12306" max="12307" width="9.85546875" style="278" customWidth="1"/>
    <col min="12308" max="12544" width="9.140625" style="278"/>
    <col min="12545" max="12545" width="1.7109375" style="278" customWidth="1"/>
    <col min="12546" max="12546" width="1.140625" style="278" customWidth="1"/>
    <col min="12547" max="12547" width="1" style="278" customWidth="1"/>
    <col min="12548" max="12548" width="4" style="278" customWidth="1"/>
    <col min="12549" max="12549" width="26.140625" style="278" customWidth="1"/>
    <col min="12550" max="12550" width="4.42578125" style="278" customWidth="1"/>
    <col min="12551" max="12551" width="23" style="278" customWidth="1"/>
    <col min="12552" max="12554" width="12.7109375" style="278" customWidth="1"/>
    <col min="12555" max="12560" width="9.140625" style="278"/>
    <col min="12561" max="12561" width="16.140625" style="278" customWidth="1"/>
    <col min="12562" max="12563" width="9.85546875" style="278" customWidth="1"/>
    <col min="12564" max="12800" width="9.140625" style="278"/>
    <col min="12801" max="12801" width="1.7109375" style="278" customWidth="1"/>
    <col min="12802" max="12802" width="1.140625" style="278" customWidth="1"/>
    <col min="12803" max="12803" width="1" style="278" customWidth="1"/>
    <col min="12804" max="12804" width="4" style="278" customWidth="1"/>
    <col min="12805" max="12805" width="26.140625" style="278" customWidth="1"/>
    <col min="12806" max="12806" width="4.42578125" style="278" customWidth="1"/>
    <col min="12807" max="12807" width="23" style="278" customWidth="1"/>
    <col min="12808" max="12810" width="12.7109375" style="278" customWidth="1"/>
    <col min="12811" max="12816" width="9.140625" style="278"/>
    <col min="12817" max="12817" width="16.140625" style="278" customWidth="1"/>
    <col min="12818" max="12819" width="9.85546875" style="278" customWidth="1"/>
    <col min="12820" max="13056" width="9.140625" style="278"/>
    <col min="13057" max="13057" width="1.7109375" style="278" customWidth="1"/>
    <col min="13058" max="13058" width="1.140625" style="278" customWidth="1"/>
    <col min="13059" max="13059" width="1" style="278" customWidth="1"/>
    <col min="13060" max="13060" width="4" style="278" customWidth="1"/>
    <col min="13061" max="13061" width="26.140625" style="278" customWidth="1"/>
    <col min="13062" max="13062" width="4.42578125" style="278" customWidth="1"/>
    <col min="13063" max="13063" width="23" style="278" customWidth="1"/>
    <col min="13064" max="13066" width="12.7109375" style="278" customWidth="1"/>
    <col min="13067" max="13072" width="9.140625" style="278"/>
    <col min="13073" max="13073" width="16.140625" style="278" customWidth="1"/>
    <col min="13074" max="13075" width="9.85546875" style="278" customWidth="1"/>
    <col min="13076" max="13312" width="9.140625" style="278"/>
    <col min="13313" max="13313" width="1.7109375" style="278" customWidth="1"/>
    <col min="13314" max="13314" width="1.140625" style="278" customWidth="1"/>
    <col min="13315" max="13315" width="1" style="278" customWidth="1"/>
    <col min="13316" max="13316" width="4" style="278" customWidth="1"/>
    <col min="13317" max="13317" width="26.140625" style="278" customWidth="1"/>
    <col min="13318" max="13318" width="4.42578125" style="278" customWidth="1"/>
    <col min="13319" max="13319" width="23" style="278" customWidth="1"/>
    <col min="13320" max="13322" width="12.7109375" style="278" customWidth="1"/>
    <col min="13323" max="13328" width="9.140625" style="278"/>
    <col min="13329" max="13329" width="16.140625" style="278" customWidth="1"/>
    <col min="13330" max="13331" width="9.85546875" style="278" customWidth="1"/>
    <col min="13332" max="13568" width="9.140625" style="278"/>
    <col min="13569" max="13569" width="1.7109375" style="278" customWidth="1"/>
    <col min="13570" max="13570" width="1.140625" style="278" customWidth="1"/>
    <col min="13571" max="13571" width="1" style="278" customWidth="1"/>
    <col min="13572" max="13572" width="4" style="278" customWidth="1"/>
    <col min="13573" max="13573" width="26.140625" style="278" customWidth="1"/>
    <col min="13574" max="13574" width="4.42578125" style="278" customWidth="1"/>
    <col min="13575" max="13575" width="23" style="278" customWidth="1"/>
    <col min="13576" max="13578" width="12.7109375" style="278" customWidth="1"/>
    <col min="13579" max="13584" width="9.140625" style="278"/>
    <col min="13585" max="13585" width="16.140625" style="278" customWidth="1"/>
    <col min="13586" max="13587" width="9.85546875" style="278" customWidth="1"/>
    <col min="13588" max="13824" width="9.140625" style="278"/>
    <col min="13825" max="13825" width="1.7109375" style="278" customWidth="1"/>
    <col min="13826" max="13826" width="1.140625" style="278" customWidth="1"/>
    <col min="13827" max="13827" width="1" style="278" customWidth="1"/>
    <col min="13828" max="13828" width="4" style="278" customWidth="1"/>
    <col min="13829" max="13829" width="26.140625" style="278" customWidth="1"/>
    <col min="13830" max="13830" width="4.42578125" style="278" customWidth="1"/>
    <col min="13831" max="13831" width="23" style="278" customWidth="1"/>
    <col min="13832" max="13834" width="12.7109375" style="278" customWidth="1"/>
    <col min="13835" max="13840" width="9.140625" style="278"/>
    <col min="13841" max="13841" width="16.140625" style="278" customWidth="1"/>
    <col min="13842" max="13843" width="9.85546875" style="278" customWidth="1"/>
    <col min="13844" max="14080" width="9.140625" style="278"/>
    <col min="14081" max="14081" width="1.7109375" style="278" customWidth="1"/>
    <col min="14082" max="14082" width="1.140625" style="278" customWidth="1"/>
    <col min="14083" max="14083" width="1" style="278" customWidth="1"/>
    <col min="14084" max="14084" width="4" style="278" customWidth="1"/>
    <col min="14085" max="14085" width="26.140625" style="278" customWidth="1"/>
    <col min="14086" max="14086" width="4.42578125" style="278" customWidth="1"/>
    <col min="14087" max="14087" width="23" style="278" customWidth="1"/>
    <col min="14088" max="14090" width="12.7109375" style="278" customWidth="1"/>
    <col min="14091" max="14096" width="9.140625" style="278"/>
    <col min="14097" max="14097" width="16.140625" style="278" customWidth="1"/>
    <col min="14098" max="14099" width="9.85546875" style="278" customWidth="1"/>
    <col min="14100" max="14336" width="9.140625" style="278"/>
    <col min="14337" max="14337" width="1.7109375" style="278" customWidth="1"/>
    <col min="14338" max="14338" width="1.140625" style="278" customWidth="1"/>
    <col min="14339" max="14339" width="1" style="278" customWidth="1"/>
    <col min="14340" max="14340" width="4" style="278" customWidth="1"/>
    <col min="14341" max="14341" width="26.140625" style="278" customWidth="1"/>
    <col min="14342" max="14342" width="4.42578125" style="278" customWidth="1"/>
    <col min="14343" max="14343" width="23" style="278" customWidth="1"/>
    <col min="14344" max="14346" width="12.7109375" style="278" customWidth="1"/>
    <col min="14347" max="14352" width="9.140625" style="278"/>
    <col min="14353" max="14353" width="16.140625" style="278" customWidth="1"/>
    <col min="14354" max="14355" width="9.85546875" style="278" customWidth="1"/>
    <col min="14356" max="14592" width="9.140625" style="278"/>
    <col min="14593" max="14593" width="1.7109375" style="278" customWidth="1"/>
    <col min="14594" max="14594" width="1.140625" style="278" customWidth="1"/>
    <col min="14595" max="14595" width="1" style="278" customWidth="1"/>
    <col min="14596" max="14596" width="4" style="278" customWidth="1"/>
    <col min="14597" max="14597" width="26.140625" style="278" customWidth="1"/>
    <col min="14598" max="14598" width="4.42578125" style="278" customWidth="1"/>
    <col min="14599" max="14599" width="23" style="278" customWidth="1"/>
    <col min="14600" max="14602" width="12.7109375" style="278" customWidth="1"/>
    <col min="14603" max="14608" width="9.140625" style="278"/>
    <col min="14609" max="14609" width="16.140625" style="278" customWidth="1"/>
    <col min="14610" max="14611" width="9.85546875" style="278" customWidth="1"/>
    <col min="14612" max="14848" width="9.140625" style="278"/>
    <col min="14849" max="14849" width="1.7109375" style="278" customWidth="1"/>
    <col min="14850" max="14850" width="1.140625" style="278" customWidth="1"/>
    <col min="14851" max="14851" width="1" style="278" customWidth="1"/>
    <col min="14852" max="14852" width="4" style="278" customWidth="1"/>
    <col min="14853" max="14853" width="26.140625" style="278" customWidth="1"/>
    <col min="14854" max="14854" width="4.42578125" style="278" customWidth="1"/>
    <col min="14855" max="14855" width="23" style="278" customWidth="1"/>
    <col min="14856" max="14858" width="12.7109375" style="278" customWidth="1"/>
    <col min="14859" max="14864" width="9.140625" style="278"/>
    <col min="14865" max="14865" width="16.140625" style="278" customWidth="1"/>
    <col min="14866" max="14867" width="9.85546875" style="278" customWidth="1"/>
    <col min="14868" max="15104" width="9.140625" style="278"/>
    <col min="15105" max="15105" width="1.7109375" style="278" customWidth="1"/>
    <col min="15106" max="15106" width="1.140625" style="278" customWidth="1"/>
    <col min="15107" max="15107" width="1" style="278" customWidth="1"/>
    <col min="15108" max="15108" width="4" style="278" customWidth="1"/>
    <col min="15109" max="15109" width="26.140625" style="278" customWidth="1"/>
    <col min="15110" max="15110" width="4.42578125" style="278" customWidth="1"/>
    <col min="15111" max="15111" width="23" style="278" customWidth="1"/>
    <col min="15112" max="15114" width="12.7109375" style="278" customWidth="1"/>
    <col min="15115" max="15120" width="9.140625" style="278"/>
    <col min="15121" max="15121" width="16.140625" style="278" customWidth="1"/>
    <col min="15122" max="15123" width="9.85546875" style="278" customWidth="1"/>
    <col min="15124" max="15360" width="9.140625" style="278"/>
    <col min="15361" max="15361" width="1.7109375" style="278" customWidth="1"/>
    <col min="15362" max="15362" width="1.140625" style="278" customWidth="1"/>
    <col min="15363" max="15363" width="1" style="278" customWidth="1"/>
    <col min="15364" max="15364" width="4" style="278" customWidth="1"/>
    <col min="15365" max="15365" width="26.140625" style="278" customWidth="1"/>
    <col min="15366" max="15366" width="4.42578125" style="278" customWidth="1"/>
    <col min="15367" max="15367" width="23" style="278" customWidth="1"/>
    <col min="15368" max="15370" width="12.7109375" style="278" customWidth="1"/>
    <col min="15371" max="15376" width="9.140625" style="278"/>
    <col min="15377" max="15377" width="16.140625" style="278" customWidth="1"/>
    <col min="15378" max="15379" width="9.85546875" style="278" customWidth="1"/>
    <col min="15380" max="15616" width="9.140625" style="278"/>
    <col min="15617" max="15617" width="1.7109375" style="278" customWidth="1"/>
    <col min="15618" max="15618" width="1.140625" style="278" customWidth="1"/>
    <col min="15619" max="15619" width="1" style="278" customWidth="1"/>
    <col min="15620" max="15620" width="4" style="278" customWidth="1"/>
    <col min="15621" max="15621" width="26.140625" style="278" customWidth="1"/>
    <col min="15622" max="15622" width="4.42578125" style="278" customWidth="1"/>
    <col min="15623" max="15623" width="23" style="278" customWidth="1"/>
    <col min="15624" max="15626" width="12.7109375" style="278" customWidth="1"/>
    <col min="15627" max="15632" width="9.140625" style="278"/>
    <col min="15633" max="15633" width="16.140625" style="278" customWidth="1"/>
    <col min="15634" max="15635" width="9.85546875" style="278" customWidth="1"/>
    <col min="15636" max="15872" width="9.140625" style="278"/>
    <col min="15873" max="15873" width="1.7109375" style="278" customWidth="1"/>
    <col min="15874" max="15874" width="1.140625" style="278" customWidth="1"/>
    <col min="15875" max="15875" width="1" style="278" customWidth="1"/>
    <col min="15876" max="15876" width="4" style="278" customWidth="1"/>
    <col min="15877" max="15877" width="26.140625" style="278" customWidth="1"/>
    <col min="15878" max="15878" width="4.42578125" style="278" customWidth="1"/>
    <col min="15879" max="15879" width="23" style="278" customWidth="1"/>
    <col min="15880" max="15882" width="12.7109375" style="278" customWidth="1"/>
    <col min="15883" max="15888" width="9.140625" style="278"/>
    <col min="15889" max="15889" width="16.140625" style="278" customWidth="1"/>
    <col min="15890" max="15891" width="9.85546875" style="278" customWidth="1"/>
    <col min="15892" max="16128" width="9.140625" style="278"/>
    <col min="16129" max="16129" width="1.7109375" style="278" customWidth="1"/>
    <col min="16130" max="16130" width="1.140625" style="278" customWidth="1"/>
    <col min="16131" max="16131" width="1" style="278" customWidth="1"/>
    <col min="16132" max="16132" width="4" style="278" customWidth="1"/>
    <col min="16133" max="16133" width="26.140625" style="278" customWidth="1"/>
    <col min="16134" max="16134" width="4.42578125" style="278" customWidth="1"/>
    <col min="16135" max="16135" width="23" style="278" customWidth="1"/>
    <col min="16136" max="16138" width="12.7109375" style="278" customWidth="1"/>
    <col min="16139" max="16144" width="9.140625" style="278"/>
    <col min="16145" max="16145" width="16.140625" style="278" customWidth="1"/>
    <col min="16146" max="16147" width="9.85546875" style="278" customWidth="1"/>
    <col min="16148" max="16384" width="9.140625" style="278"/>
  </cols>
  <sheetData>
    <row r="1" spans="1:118" ht="12.75" customHeight="1">
      <c r="A1" s="276" t="s">
        <v>218</v>
      </c>
      <c r="B1" s="276"/>
      <c r="C1" s="276"/>
      <c r="D1" s="276"/>
      <c r="E1" s="276"/>
      <c r="F1" s="276"/>
      <c r="G1" s="276"/>
      <c r="H1" s="276"/>
      <c r="I1" s="276"/>
      <c r="J1" s="277"/>
    </row>
    <row r="2" spans="1:118">
      <c r="A2" s="276"/>
      <c r="B2" s="276"/>
      <c r="C2" s="276"/>
      <c r="D2" s="276"/>
      <c r="E2" s="276"/>
      <c r="F2" s="276"/>
      <c r="G2" s="276"/>
      <c r="H2" s="276"/>
      <c r="I2" s="276"/>
      <c r="J2" s="277"/>
    </row>
    <row r="3" spans="1:118" ht="12.75" customHeight="1">
      <c r="A3" s="280" t="s">
        <v>219</v>
      </c>
      <c r="B3" s="280"/>
      <c r="C3" s="280"/>
      <c r="D3" s="280"/>
      <c r="E3" s="280"/>
      <c r="F3" s="280"/>
      <c r="G3" s="280"/>
      <c r="H3" s="281" t="s">
        <v>220</v>
      </c>
      <c r="I3" s="281" t="s">
        <v>220</v>
      </c>
      <c r="J3" s="281" t="s">
        <v>220</v>
      </c>
    </row>
    <row r="4" spans="1:118" ht="13.5" thickBot="1">
      <c r="A4" s="282"/>
      <c r="B4" s="282"/>
      <c r="C4" s="282"/>
      <c r="D4" s="282"/>
      <c r="E4" s="282"/>
      <c r="F4" s="282"/>
      <c r="G4" s="282"/>
      <c r="H4" s="283" t="s">
        <v>221</v>
      </c>
      <c r="I4" s="283" t="s">
        <v>222</v>
      </c>
      <c r="J4" s="283" t="s">
        <v>223</v>
      </c>
    </row>
    <row r="5" spans="1:118" ht="12" customHeight="1">
      <c r="A5" s="284"/>
      <c r="B5" s="285" t="s">
        <v>224</v>
      </c>
      <c r="C5" s="284"/>
      <c r="D5" s="284"/>
      <c r="E5" s="284"/>
      <c r="F5" s="284"/>
      <c r="G5" s="286"/>
      <c r="H5" s="287">
        <v>106.31861974785566</v>
      </c>
      <c r="I5" s="287">
        <v>104.53892284140596</v>
      </c>
      <c r="J5" s="287">
        <v>100.05654120368057</v>
      </c>
      <c r="K5" s="288"/>
      <c r="L5" s="288"/>
      <c r="M5" s="288"/>
      <c r="N5" s="288"/>
      <c r="O5" s="288"/>
      <c r="P5" s="288"/>
      <c r="Q5" s="288"/>
      <c r="R5" s="288"/>
      <c r="S5" s="288"/>
      <c r="T5" s="288"/>
      <c r="U5" s="288"/>
      <c r="V5" s="288"/>
      <c r="W5" s="288"/>
      <c r="X5" s="288"/>
      <c r="Y5" s="288"/>
      <c r="Z5" s="288"/>
      <c r="AA5" s="288"/>
      <c r="AB5" s="288"/>
      <c r="AC5" s="288"/>
      <c r="AD5" s="288"/>
      <c r="AE5" s="288"/>
      <c r="AF5" s="288"/>
      <c r="AG5" s="288"/>
      <c r="AH5" s="288"/>
      <c r="AI5" s="288"/>
      <c r="AJ5" s="288"/>
      <c r="AK5" s="288"/>
      <c r="AL5" s="288"/>
      <c r="AM5" s="288"/>
      <c r="AN5" s="288"/>
      <c r="AO5" s="288"/>
      <c r="AP5" s="288"/>
      <c r="AQ5" s="288"/>
      <c r="AR5" s="288"/>
      <c r="AS5" s="288"/>
      <c r="AT5" s="288"/>
      <c r="AU5" s="288"/>
      <c r="AV5" s="288"/>
      <c r="AW5" s="288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</row>
    <row r="6" spans="1:118" ht="12" customHeight="1">
      <c r="A6" s="289" t="s">
        <v>225</v>
      </c>
      <c r="B6" s="289"/>
      <c r="C6" s="284"/>
      <c r="D6" s="284"/>
      <c r="E6" s="284"/>
      <c r="F6" s="290"/>
      <c r="G6" s="286"/>
      <c r="H6" s="291">
        <v>97.075247121459043</v>
      </c>
      <c r="I6" s="291">
        <v>97.114082006904482</v>
      </c>
      <c r="J6" s="291">
        <v>96.072108900638341</v>
      </c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</row>
    <row r="7" spans="1:118" ht="12" customHeight="1">
      <c r="A7" s="289"/>
      <c r="B7" s="284" t="s">
        <v>226</v>
      </c>
      <c r="C7" s="289"/>
      <c r="D7" s="284"/>
      <c r="E7" s="284"/>
      <c r="F7" s="290"/>
      <c r="G7" s="286"/>
      <c r="H7" s="293">
        <v>96.519117687446581</v>
      </c>
      <c r="I7" s="293">
        <v>96.76804525787901</v>
      </c>
      <c r="J7" s="293">
        <v>95.663235706694607</v>
      </c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294"/>
      <c r="BB7" s="294"/>
      <c r="BC7" s="294"/>
      <c r="BD7" s="294"/>
      <c r="BE7" s="294"/>
      <c r="BF7" s="294"/>
      <c r="BG7" s="294"/>
      <c r="BH7" s="294"/>
      <c r="BI7" s="294"/>
      <c r="BJ7" s="294"/>
      <c r="BK7" s="294"/>
      <c r="BL7" s="294"/>
      <c r="BM7" s="294"/>
      <c r="BN7" s="294"/>
      <c r="BO7" s="294"/>
      <c r="BP7" s="294"/>
      <c r="BQ7" s="294"/>
      <c r="BR7" s="294"/>
      <c r="BS7" s="294"/>
      <c r="BT7" s="294"/>
      <c r="BU7" s="294"/>
      <c r="BV7" s="294"/>
      <c r="BW7" s="294"/>
      <c r="BX7" s="294"/>
      <c r="BY7" s="294"/>
      <c r="BZ7" s="294"/>
      <c r="CA7" s="294"/>
      <c r="CB7" s="294"/>
      <c r="CC7" s="294"/>
      <c r="CD7" s="294"/>
      <c r="CE7" s="294"/>
      <c r="CF7" s="294"/>
      <c r="CG7" s="294"/>
      <c r="CH7" s="294"/>
      <c r="CI7" s="294"/>
      <c r="CJ7" s="294"/>
      <c r="CK7" s="294"/>
      <c r="CL7" s="294"/>
      <c r="CM7" s="294"/>
      <c r="CN7" s="294"/>
      <c r="CO7" s="294"/>
      <c r="CP7" s="294"/>
      <c r="CQ7" s="294"/>
      <c r="CR7" s="294"/>
      <c r="CS7" s="294"/>
      <c r="CT7" s="294"/>
      <c r="CU7" s="294"/>
      <c r="CV7" s="294"/>
      <c r="CW7" s="294"/>
      <c r="CX7" s="294"/>
      <c r="CY7" s="294"/>
      <c r="CZ7" s="294"/>
      <c r="DA7" s="294"/>
      <c r="DB7" s="294"/>
      <c r="DC7" s="294"/>
      <c r="DD7" s="294"/>
      <c r="DE7" s="294"/>
      <c r="DF7" s="294"/>
      <c r="DG7" s="294"/>
      <c r="DH7" s="294"/>
      <c r="DI7" s="294"/>
      <c r="DJ7" s="294"/>
      <c r="DK7" s="294"/>
      <c r="DL7" s="294"/>
      <c r="DM7" s="294"/>
      <c r="DN7" s="294"/>
    </row>
    <row r="8" spans="1:118" ht="12" customHeight="1">
      <c r="A8" s="289"/>
      <c r="B8" s="289"/>
      <c r="C8" s="284" t="s">
        <v>227</v>
      </c>
      <c r="D8" s="284"/>
      <c r="E8" s="295"/>
      <c r="F8" s="290"/>
      <c r="G8" s="286"/>
      <c r="H8" s="296">
        <v>103.77241650275005</v>
      </c>
      <c r="I8" s="296">
        <v>103.36373759535134</v>
      </c>
      <c r="J8" s="296">
        <v>99.165404106612272</v>
      </c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97"/>
      <c r="AT8" s="297"/>
      <c r="AU8" s="297"/>
      <c r="AV8" s="297"/>
      <c r="AW8" s="297"/>
      <c r="AX8" s="297"/>
      <c r="AY8" s="297"/>
      <c r="AZ8" s="297"/>
      <c r="BA8" s="297"/>
      <c r="BB8" s="297"/>
      <c r="BC8" s="297"/>
      <c r="BD8" s="297"/>
      <c r="BE8" s="297"/>
      <c r="BF8" s="297"/>
      <c r="BG8" s="297"/>
      <c r="BH8" s="297"/>
      <c r="BI8" s="297"/>
      <c r="BJ8" s="297"/>
      <c r="BK8" s="297"/>
      <c r="BL8" s="297"/>
      <c r="BM8" s="297"/>
      <c r="BN8" s="297"/>
      <c r="BO8" s="297"/>
      <c r="BP8" s="297"/>
      <c r="BQ8" s="297"/>
      <c r="BR8" s="297"/>
      <c r="BS8" s="297"/>
      <c r="BT8" s="297"/>
      <c r="BU8" s="297"/>
      <c r="BV8" s="297"/>
      <c r="BW8" s="297"/>
      <c r="BX8" s="297"/>
      <c r="BY8" s="297"/>
      <c r="BZ8" s="297"/>
      <c r="CA8" s="297"/>
      <c r="CB8" s="297"/>
      <c r="CC8" s="297"/>
      <c r="CD8" s="297"/>
      <c r="CE8" s="297"/>
      <c r="CF8" s="297"/>
      <c r="CG8" s="297"/>
      <c r="CH8" s="297"/>
      <c r="CI8" s="297"/>
      <c r="CJ8" s="297"/>
      <c r="CK8" s="297"/>
      <c r="CL8" s="297"/>
      <c r="CM8" s="297"/>
      <c r="CN8" s="297"/>
      <c r="CO8" s="297"/>
      <c r="CP8" s="297"/>
      <c r="CQ8" s="297"/>
      <c r="CR8" s="297"/>
      <c r="CS8" s="297"/>
      <c r="CT8" s="297"/>
      <c r="CU8" s="297"/>
      <c r="CV8" s="297"/>
      <c r="CW8" s="297"/>
      <c r="CX8" s="297"/>
      <c r="CY8" s="297"/>
      <c r="CZ8" s="297"/>
      <c r="DA8" s="297"/>
      <c r="DB8" s="297"/>
      <c r="DC8" s="297"/>
      <c r="DD8" s="297"/>
      <c r="DE8" s="297"/>
      <c r="DF8" s="297"/>
      <c r="DG8" s="297"/>
      <c r="DH8" s="297"/>
      <c r="DI8" s="297"/>
      <c r="DJ8" s="297"/>
      <c r="DK8" s="297"/>
      <c r="DL8" s="297"/>
      <c r="DM8" s="297"/>
      <c r="DN8" s="297"/>
    </row>
    <row r="9" spans="1:118" ht="12" customHeight="1">
      <c r="A9" s="289"/>
      <c r="B9" s="289"/>
      <c r="C9" s="284" t="s">
        <v>228</v>
      </c>
      <c r="D9" s="298"/>
      <c r="E9" s="295"/>
      <c r="F9" s="290"/>
      <c r="G9" s="286"/>
      <c r="H9" s="296">
        <v>79.427304585767203</v>
      </c>
      <c r="I9" s="296">
        <v>85.586370857253456</v>
      </c>
      <c r="J9" s="296">
        <v>89.214781063395804</v>
      </c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  <c r="AC9" s="297"/>
      <c r="AD9" s="297"/>
      <c r="AE9" s="297"/>
      <c r="AF9" s="297"/>
      <c r="AG9" s="297"/>
      <c r="AH9" s="297"/>
      <c r="AI9" s="297"/>
      <c r="AJ9" s="297"/>
      <c r="AK9" s="297"/>
      <c r="AL9" s="297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  <c r="BB9" s="297"/>
      <c r="BC9" s="297"/>
      <c r="BD9" s="297"/>
      <c r="BE9" s="297"/>
      <c r="BF9" s="297"/>
      <c r="BG9" s="297"/>
      <c r="BH9" s="297"/>
      <c r="BI9" s="297"/>
      <c r="BJ9" s="297"/>
      <c r="BK9" s="297"/>
      <c r="BL9" s="297"/>
      <c r="BM9" s="297"/>
      <c r="BN9" s="297"/>
      <c r="BO9" s="297"/>
      <c r="BP9" s="297"/>
      <c r="BQ9" s="297"/>
      <c r="BR9" s="297"/>
      <c r="BS9" s="297"/>
      <c r="BT9" s="297"/>
      <c r="BU9" s="297"/>
      <c r="BV9" s="297"/>
      <c r="BW9" s="297"/>
      <c r="BX9" s="297"/>
      <c r="BY9" s="297"/>
      <c r="BZ9" s="297"/>
      <c r="CA9" s="297"/>
      <c r="CB9" s="297"/>
      <c r="CC9" s="297"/>
      <c r="CD9" s="297"/>
      <c r="CE9" s="297"/>
      <c r="CF9" s="297"/>
      <c r="CG9" s="297"/>
      <c r="CH9" s="297"/>
      <c r="CI9" s="297"/>
      <c r="CJ9" s="297"/>
      <c r="CK9" s="297"/>
      <c r="CL9" s="297"/>
      <c r="CM9" s="297"/>
      <c r="CN9" s="297"/>
      <c r="CO9" s="297"/>
      <c r="CP9" s="297"/>
      <c r="CQ9" s="297"/>
      <c r="CR9" s="297"/>
      <c r="CS9" s="297"/>
      <c r="CT9" s="297"/>
      <c r="CU9" s="297"/>
      <c r="CV9" s="297"/>
      <c r="CW9" s="297"/>
      <c r="CX9" s="297"/>
      <c r="CY9" s="297"/>
      <c r="CZ9" s="297"/>
      <c r="DA9" s="297"/>
      <c r="DB9" s="297"/>
      <c r="DC9" s="297"/>
      <c r="DD9" s="297"/>
      <c r="DE9" s="297"/>
      <c r="DF9" s="297"/>
      <c r="DG9" s="297"/>
      <c r="DH9" s="297"/>
      <c r="DI9" s="297"/>
      <c r="DJ9" s="297"/>
      <c r="DK9" s="297"/>
      <c r="DL9" s="297"/>
      <c r="DM9" s="297"/>
      <c r="DN9" s="297"/>
    </row>
    <row r="10" spans="1:118" ht="12" customHeight="1">
      <c r="A10" s="289"/>
      <c r="B10" s="289"/>
      <c r="C10" s="299" t="s">
        <v>229</v>
      </c>
      <c r="D10" s="298"/>
      <c r="E10" s="284"/>
      <c r="F10" s="284"/>
      <c r="G10" s="286"/>
      <c r="H10" s="296">
        <v>97.748686086199854</v>
      </c>
      <c r="I10" s="296">
        <v>87.630215499850451</v>
      </c>
      <c r="J10" s="296">
        <v>103.15903086563394</v>
      </c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  <c r="AC10" s="297"/>
      <c r="AD10" s="297"/>
      <c r="AE10" s="297"/>
      <c r="AF10" s="297"/>
      <c r="AG10" s="297"/>
      <c r="AH10" s="297"/>
      <c r="AI10" s="297"/>
      <c r="AJ10" s="297"/>
      <c r="AK10" s="297"/>
      <c r="AL10" s="297"/>
      <c r="AM10" s="297"/>
      <c r="AN10" s="297"/>
      <c r="AO10" s="297"/>
      <c r="AP10" s="297"/>
      <c r="AQ10" s="297"/>
      <c r="AR10" s="297"/>
      <c r="AS10" s="297"/>
      <c r="AT10" s="297"/>
      <c r="AU10" s="297"/>
      <c r="AV10" s="297"/>
      <c r="AW10" s="297"/>
      <c r="AX10" s="297"/>
      <c r="AY10" s="297"/>
      <c r="AZ10" s="297"/>
      <c r="BA10" s="297"/>
      <c r="BB10" s="297"/>
      <c r="BC10" s="297"/>
      <c r="BD10" s="297"/>
      <c r="BE10" s="297"/>
      <c r="BF10" s="297"/>
      <c r="BG10" s="297"/>
      <c r="BH10" s="297"/>
      <c r="BI10" s="297"/>
      <c r="BJ10" s="297"/>
      <c r="BK10" s="297"/>
      <c r="BL10" s="297"/>
      <c r="BM10" s="297"/>
      <c r="BN10" s="297"/>
      <c r="BO10" s="297"/>
      <c r="BP10" s="297"/>
      <c r="BQ10" s="297"/>
      <c r="BR10" s="297"/>
      <c r="BS10" s="297"/>
      <c r="BT10" s="297"/>
      <c r="BU10" s="297"/>
      <c r="BV10" s="297"/>
      <c r="BW10" s="297"/>
      <c r="BX10" s="297"/>
      <c r="BY10" s="297"/>
      <c r="BZ10" s="297"/>
      <c r="CA10" s="297"/>
      <c r="CB10" s="297"/>
      <c r="CC10" s="297"/>
      <c r="CD10" s="297"/>
      <c r="CE10" s="297"/>
      <c r="CF10" s="297"/>
      <c r="CG10" s="297"/>
      <c r="CH10" s="297"/>
      <c r="CI10" s="297"/>
      <c r="CJ10" s="297"/>
      <c r="CK10" s="297"/>
      <c r="CL10" s="297"/>
      <c r="CM10" s="297"/>
      <c r="CN10" s="297"/>
      <c r="CO10" s="297"/>
      <c r="CP10" s="297"/>
      <c r="CQ10" s="297"/>
      <c r="CR10" s="297"/>
      <c r="CS10" s="297"/>
      <c r="CT10" s="297"/>
      <c r="CU10" s="297"/>
      <c r="CV10" s="297"/>
      <c r="CW10" s="297"/>
      <c r="CX10" s="297"/>
      <c r="CY10" s="297"/>
      <c r="CZ10" s="297"/>
      <c r="DA10" s="297"/>
      <c r="DB10" s="297"/>
      <c r="DC10" s="297"/>
      <c r="DD10" s="297"/>
      <c r="DE10" s="297"/>
      <c r="DF10" s="297"/>
      <c r="DG10" s="297"/>
      <c r="DH10" s="297"/>
      <c r="DI10" s="297"/>
      <c r="DJ10" s="297"/>
      <c r="DK10" s="297"/>
      <c r="DL10" s="297"/>
      <c r="DM10" s="297"/>
      <c r="DN10" s="297"/>
    </row>
    <row r="11" spans="1:118" ht="12" customHeight="1">
      <c r="A11" s="289"/>
      <c r="B11" s="289"/>
      <c r="C11" s="299" t="s">
        <v>230</v>
      </c>
      <c r="D11" s="298"/>
      <c r="E11" s="284"/>
      <c r="F11" s="284"/>
      <c r="G11" s="286"/>
      <c r="H11" s="296">
        <v>99.204637526024868</v>
      </c>
      <c r="I11" s="296">
        <v>99.204637526024868</v>
      </c>
      <c r="J11" s="296">
        <v>95.208847701254555</v>
      </c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  <c r="AC11" s="297"/>
      <c r="AD11" s="297"/>
      <c r="AE11" s="297"/>
      <c r="AF11" s="297"/>
      <c r="AG11" s="297"/>
      <c r="AH11" s="297"/>
      <c r="AI11" s="297"/>
      <c r="AJ11" s="297"/>
      <c r="AK11" s="297"/>
      <c r="AL11" s="297"/>
      <c r="AM11" s="297"/>
      <c r="AN11" s="297"/>
      <c r="AO11" s="297"/>
      <c r="AP11" s="297"/>
      <c r="AQ11" s="297"/>
      <c r="AR11" s="297"/>
      <c r="AS11" s="297"/>
      <c r="AT11" s="297"/>
      <c r="AU11" s="297"/>
      <c r="AV11" s="297"/>
      <c r="AW11" s="297"/>
      <c r="AX11" s="297"/>
      <c r="AY11" s="297"/>
      <c r="AZ11" s="297"/>
      <c r="BA11" s="297"/>
      <c r="BB11" s="297"/>
      <c r="BC11" s="297"/>
      <c r="BD11" s="297"/>
      <c r="BE11" s="297"/>
      <c r="BF11" s="297"/>
      <c r="BG11" s="297"/>
      <c r="BH11" s="297"/>
      <c r="BI11" s="297"/>
      <c r="BJ11" s="297"/>
      <c r="BK11" s="297"/>
      <c r="BL11" s="297"/>
      <c r="BM11" s="297"/>
      <c r="BN11" s="297"/>
      <c r="BO11" s="297"/>
      <c r="BP11" s="297"/>
      <c r="BQ11" s="297"/>
      <c r="BR11" s="297"/>
      <c r="BS11" s="297"/>
      <c r="BT11" s="297"/>
      <c r="BU11" s="297"/>
      <c r="BV11" s="297"/>
      <c r="BW11" s="297"/>
      <c r="BX11" s="297"/>
      <c r="BY11" s="297"/>
      <c r="BZ11" s="297"/>
      <c r="CA11" s="297"/>
      <c r="CB11" s="297"/>
      <c r="CC11" s="297"/>
      <c r="CD11" s="297"/>
      <c r="CE11" s="297"/>
      <c r="CF11" s="297"/>
      <c r="CG11" s="297"/>
      <c r="CH11" s="297"/>
      <c r="CI11" s="297"/>
      <c r="CJ11" s="297"/>
      <c r="CK11" s="297"/>
      <c r="CL11" s="297"/>
      <c r="CM11" s="297"/>
      <c r="CN11" s="297"/>
      <c r="CO11" s="297"/>
      <c r="CP11" s="297"/>
      <c r="CQ11" s="297"/>
      <c r="CR11" s="297"/>
      <c r="CS11" s="297"/>
      <c r="CT11" s="297"/>
      <c r="CU11" s="297"/>
      <c r="CV11" s="297"/>
      <c r="CW11" s="297"/>
      <c r="CX11" s="297"/>
      <c r="CY11" s="297"/>
      <c r="CZ11" s="297"/>
      <c r="DA11" s="297"/>
      <c r="DB11" s="297"/>
      <c r="DC11" s="297"/>
      <c r="DD11" s="297"/>
      <c r="DE11" s="297"/>
      <c r="DF11" s="297"/>
      <c r="DG11" s="297"/>
      <c r="DH11" s="297"/>
      <c r="DI11" s="297"/>
      <c r="DJ11" s="297"/>
      <c r="DK11" s="297"/>
      <c r="DL11" s="297"/>
      <c r="DM11" s="297"/>
      <c r="DN11" s="297"/>
    </row>
    <row r="12" spans="1:118" ht="12" customHeight="1">
      <c r="A12" s="300"/>
      <c r="B12" s="300"/>
      <c r="C12" s="299" t="s">
        <v>231</v>
      </c>
      <c r="D12" s="298"/>
      <c r="E12" s="301"/>
      <c r="F12" s="301"/>
      <c r="G12" s="286"/>
      <c r="H12" s="296">
        <v>102.28542932570275</v>
      </c>
      <c r="I12" s="296">
        <v>107.95307029998236</v>
      </c>
      <c r="J12" s="296">
        <v>86.010786354331401</v>
      </c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  <c r="BJ12" s="297"/>
      <c r="BK12" s="297"/>
      <c r="BL12" s="297"/>
      <c r="BM12" s="297"/>
      <c r="BN12" s="297"/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7"/>
      <c r="CC12" s="297"/>
      <c r="CD12" s="297"/>
      <c r="CE12" s="297"/>
      <c r="CF12" s="297"/>
      <c r="CG12" s="297"/>
      <c r="CH12" s="297"/>
      <c r="CI12" s="297"/>
      <c r="CJ12" s="297"/>
      <c r="CK12" s="297"/>
      <c r="CL12" s="297"/>
      <c r="CM12" s="297"/>
      <c r="CN12" s="297"/>
      <c r="CO12" s="297"/>
      <c r="CP12" s="297"/>
      <c r="CQ12" s="297"/>
      <c r="CR12" s="297"/>
      <c r="CS12" s="297"/>
      <c r="CT12" s="297"/>
      <c r="CU12" s="297"/>
      <c r="CV12" s="297"/>
      <c r="CW12" s="297"/>
      <c r="CX12" s="297"/>
      <c r="CY12" s="297"/>
      <c r="CZ12" s="297"/>
      <c r="DA12" s="297"/>
      <c r="DB12" s="297"/>
      <c r="DC12" s="297"/>
      <c r="DD12" s="297"/>
      <c r="DE12" s="297"/>
      <c r="DF12" s="297"/>
      <c r="DG12" s="297"/>
      <c r="DH12" s="297"/>
      <c r="DI12" s="297"/>
      <c r="DJ12" s="297"/>
      <c r="DK12" s="297"/>
      <c r="DL12" s="297"/>
      <c r="DM12" s="297"/>
      <c r="DN12" s="297"/>
    </row>
    <row r="13" spans="1:118" ht="12" customHeight="1">
      <c r="A13" s="300"/>
      <c r="B13" s="300"/>
      <c r="C13" s="299" t="s">
        <v>232</v>
      </c>
      <c r="D13" s="298"/>
      <c r="E13" s="301"/>
      <c r="F13" s="301"/>
      <c r="G13" s="286"/>
      <c r="H13" s="296">
        <v>101.73418370206787</v>
      </c>
      <c r="I13" s="296">
        <v>95.012805014203906</v>
      </c>
      <c r="J13" s="296">
        <v>89.265139128899634</v>
      </c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  <c r="Z13" s="297"/>
      <c r="AA13" s="297"/>
      <c r="AB13" s="297"/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7"/>
      <c r="CE13" s="297"/>
      <c r="CF13" s="297"/>
      <c r="CG13" s="297"/>
      <c r="CH13" s="297"/>
      <c r="CI13" s="297"/>
      <c r="CJ13" s="297"/>
      <c r="CK13" s="297"/>
      <c r="CL13" s="297"/>
      <c r="CM13" s="297"/>
      <c r="CN13" s="297"/>
      <c r="CO13" s="297"/>
      <c r="CP13" s="297"/>
      <c r="CQ13" s="297"/>
      <c r="CR13" s="297"/>
      <c r="CS13" s="297"/>
      <c r="CT13" s="297"/>
      <c r="CU13" s="297"/>
      <c r="CV13" s="297"/>
      <c r="CW13" s="297"/>
      <c r="CX13" s="297"/>
      <c r="CY13" s="297"/>
      <c r="CZ13" s="297"/>
      <c r="DA13" s="297"/>
      <c r="DB13" s="297"/>
      <c r="DC13" s="297"/>
      <c r="DD13" s="297"/>
      <c r="DE13" s="297"/>
      <c r="DF13" s="297"/>
      <c r="DG13" s="297"/>
      <c r="DH13" s="297"/>
      <c r="DI13" s="297"/>
      <c r="DJ13" s="297"/>
      <c r="DK13" s="297"/>
      <c r="DL13" s="297"/>
      <c r="DM13" s="297"/>
      <c r="DN13" s="297"/>
    </row>
    <row r="14" spans="1:118" ht="12" customHeight="1">
      <c r="A14" s="289"/>
      <c r="B14" s="289"/>
      <c r="C14" s="298" t="s">
        <v>233</v>
      </c>
      <c r="D14" s="298"/>
      <c r="E14" s="298"/>
      <c r="F14" s="298"/>
      <c r="G14" s="286"/>
      <c r="H14" s="302">
        <v>95.094333554321153</v>
      </c>
      <c r="I14" s="302">
        <v>93.719280957731243</v>
      </c>
      <c r="J14" s="302">
        <v>98.019016040524363</v>
      </c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</row>
    <row r="15" spans="1:118" ht="12" customHeight="1">
      <c r="A15" s="289"/>
      <c r="B15" s="289"/>
      <c r="C15" s="284" t="s">
        <v>234</v>
      </c>
      <c r="D15" s="298"/>
      <c r="E15" s="284"/>
      <c r="F15" s="284"/>
      <c r="G15" s="286"/>
      <c r="H15" s="296">
        <v>99.658459300260148</v>
      </c>
      <c r="I15" s="296">
        <v>99.276043087946661</v>
      </c>
      <c r="J15" s="296">
        <v>100.26359665905507</v>
      </c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7"/>
      <c r="AC15" s="297"/>
      <c r="AD15" s="297"/>
      <c r="AE15" s="297"/>
      <c r="AF15" s="297"/>
      <c r="AG15" s="297"/>
      <c r="AH15" s="297"/>
      <c r="AI15" s="297"/>
      <c r="AJ15" s="297"/>
      <c r="AK15" s="297"/>
      <c r="AL15" s="297"/>
      <c r="AM15" s="297"/>
      <c r="AN15" s="297"/>
      <c r="AO15" s="297"/>
      <c r="AP15" s="297"/>
      <c r="AQ15" s="297"/>
      <c r="AR15" s="297"/>
      <c r="AS15" s="297"/>
      <c r="AT15" s="297"/>
      <c r="AU15" s="297"/>
      <c r="AV15" s="297"/>
      <c r="AW15" s="297"/>
      <c r="AX15" s="297"/>
      <c r="AY15" s="297"/>
      <c r="AZ15" s="297"/>
      <c r="BA15" s="297"/>
      <c r="BB15" s="297"/>
      <c r="BC15" s="297"/>
      <c r="BD15" s="297"/>
      <c r="BE15" s="297"/>
      <c r="BF15" s="297"/>
      <c r="BG15" s="297"/>
      <c r="BH15" s="297"/>
      <c r="BI15" s="297"/>
      <c r="BJ15" s="297"/>
      <c r="BK15" s="297"/>
      <c r="BL15" s="297"/>
      <c r="BM15" s="297"/>
      <c r="BN15" s="297"/>
      <c r="BO15" s="297"/>
      <c r="BP15" s="297"/>
      <c r="BQ15" s="297"/>
      <c r="BR15" s="297"/>
      <c r="BS15" s="297"/>
      <c r="BT15" s="297"/>
      <c r="BU15" s="297"/>
      <c r="BV15" s="297"/>
      <c r="BW15" s="297"/>
      <c r="BX15" s="297"/>
      <c r="BY15" s="297"/>
      <c r="BZ15" s="297"/>
      <c r="CA15" s="297"/>
      <c r="CB15" s="297"/>
      <c r="CC15" s="297"/>
      <c r="CD15" s="297"/>
      <c r="CE15" s="297"/>
      <c r="CF15" s="297"/>
      <c r="CG15" s="297"/>
      <c r="CH15" s="297"/>
      <c r="CI15" s="297"/>
      <c r="CJ15" s="297"/>
      <c r="CK15" s="297"/>
      <c r="CL15" s="297"/>
      <c r="CM15" s="297"/>
      <c r="CN15" s="297"/>
      <c r="CO15" s="297"/>
      <c r="CP15" s="297"/>
      <c r="CQ15" s="297"/>
      <c r="CR15" s="297"/>
      <c r="CS15" s="297"/>
      <c r="CT15" s="297"/>
      <c r="CU15" s="297"/>
      <c r="CV15" s="297"/>
      <c r="CW15" s="297"/>
      <c r="CX15" s="297"/>
      <c r="CY15" s="297"/>
      <c r="CZ15" s="297"/>
      <c r="DA15" s="297"/>
      <c r="DB15" s="297"/>
      <c r="DC15" s="297"/>
      <c r="DD15" s="297"/>
      <c r="DE15" s="297"/>
      <c r="DF15" s="297"/>
      <c r="DG15" s="297"/>
      <c r="DH15" s="297"/>
      <c r="DI15" s="297"/>
      <c r="DJ15" s="297"/>
      <c r="DK15" s="297"/>
      <c r="DL15" s="297"/>
      <c r="DM15" s="297"/>
      <c r="DN15" s="297"/>
    </row>
    <row r="16" spans="1:118" ht="12" customHeight="1">
      <c r="A16" s="289"/>
      <c r="B16" s="284" t="s">
        <v>235</v>
      </c>
      <c r="C16" s="289"/>
      <c r="D16" s="298"/>
      <c r="E16" s="284"/>
      <c r="F16" s="284"/>
      <c r="G16" s="286"/>
      <c r="H16" s="293">
        <v>102.5935640068603</v>
      </c>
      <c r="I16" s="293">
        <v>100.46791653676985</v>
      </c>
      <c r="J16" s="293">
        <v>100.06463887665666</v>
      </c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  <c r="DJ16" s="294"/>
      <c r="DK16" s="294"/>
      <c r="DL16" s="294"/>
      <c r="DM16" s="294"/>
      <c r="DN16" s="294"/>
    </row>
    <row r="17" spans="1:118" ht="12" customHeight="1">
      <c r="A17" s="304" t="s">
        <v>236</v>
      </c>
      <c r="B17" s="289"/>
      <c r="C17" s="284"/>
      <c r="D17" s="298"/>
      <c r="E17" s="284"/>
      <c r="F17" s="284"/>
      <c r="G17" s="286"/>
      <c r="H17" s="291">
        <v>99.811607381350115</v>
      </c>
      <c r="I17" s="291">
        <v>98.669516102668837</v>
      </c>
      <c r="J17" s="291">
        <v>100</v>
      </c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  <c r="DJ17" s="292"/>
      <c r="DK17" s="292"/>
      <c r="DL17" s="292"/>
      <c r="DM17" s="292"/>
      <c r="DN17" s="292"/>
    </row>
    <row r="18" spans="1:118" ht="12" customHeight="1">
      <c r="A18" s="289"/>
      <c r="B18" s="284" t="s">
        <v>237</v>
      </c>
      <c r="C18" s="289"/>
      <c r="D18" s="298"/>
      <c r="E18" s="284"/>
      <c r="F18" s="284"/>
      <c r="G18" s="286"/>
      <c r="H18" s="293">
        <v>102.25024569495815</v>
      </c>
      <c r="I18" s="293">
        <v>100.40919826324661</v>
      </c>
      <c r="J18" s="293">
        <v>100</v>
      </c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  <c r="DJ18" s="294"/>
      <c r="DK18" s="294"/>
      <c r="DL18" s="294"/>
      <c r="DM18" s="294"/>
      <c r="DN18" s="294"/>
    </row>
    <row r="19" spans="1:118" ht="12" customHeight="1">
      <c r="A19" s="289"/>
      <c r="B19" s="284" t="s">
        <v>238</v>
      </c>
      <c r="C19" s="289"/>
      <c r="D19" s="298"/>
      <c r="E19" s="284"/>
      <c r="F19" s="284"/>
      <c r="G19" s="286"/>
      <c r="H19" s="293">
        <v>98.254121082184881</v>
      </c>
      <c r="I19" s="293">
        <v>97.546212250275701</v>
      </c>
      <c r="J19" s="293">
        <v>100</v>
      </c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  <c r="DJ19" s="294"/>
      <c r="DK19" s="294"/>
      <c r="DL19" s="294"/>
      <c r="DM19" s="294"/>
      <c r="DN19" s="294"/>
    </row>
    <row r="20" spans="1:118" ht="12" customHeight="1">
      <c r="A20" s="289" t="s">
        <v>239</v>
      </c>
      <c r="B20" s="289"/>
      <c r="C20" s="284"/>
      <c r="D20" s="298"/>
      <c r="E20" s="284"/>
      <c r="F20" s="284"/>
      <c r="G20" s="286"/>
      <c r="H20" s="291">
        <v>103.52120815171108</v>
      </c>
      <c r="I20" s="291">
        <v>102.01870345925013</v>
      </c>
      <c r="J20" s="291">
        <v>101.38992141812646</v>
      </c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U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  <c r="DJ20" s="292"/>
      <c r="DK20" s="292"/>
      <c r="DL20" s="292"/>
      <c r="DM20" s="292"/>
      <c r="DN20" s="292"/>
    </row>
    <row r="21" spans="1:118" ht="12" customHeight="1">
      <c r="A21" s="289"/>
      <c r="B21" s="284" t="s">
        <v>240</v>
      </c>
      <c r="C21" s="289"/>
      <c r="D21" s="298"/>
      <c r="E21" s="284"/>
      <c r="F21" s="284"/>
      <c r="G21" s="286"/>
      <c r="H21" s="293">
        <v>102.77206890066321</v>
      </c>
      <c r="I21" s="293">
        <v>101.51973163775901</v>
      </c>
      <c r="J21" s="293">
        <v>101.52326038742451</v>
      </c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  <c r="DJ21" s="294"/>
      <c r="DK21" s="294"/>
      <c r="DL21" s="294"/>
      <c r="DM21" s="294"/>
      <c r="DN21" s="294"/>
    </row>
    <row r="22" spans="1:118" ht="12" customHeight="1">
      <c r="A22" s="289"/>
      <c r="B22" s="289"/>
      <c r="C22" s="299" t="s">
        <v>241</v>
      </c>
      <c r="D22" s="298"/>
      <c r="E22" s="284"/>
      <c r="F22" s="301"/>
      <c r="G22" s="286"/>
      <c r="H22" s="296">
        <v>96.200764466721125</v>
      </c>
      <c r="I22" s="296">
        <v>100</v>
      </c>
      <c r="J22" s="296">
        <v>100</v>
      </c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7"/>
      <c r="AG22" s="297"/>
      <c r="AH22" s="297"/>
      <c r="AI22" s="297"/>
      <c r="AJ22" s="297"/>
      <c r="AK22" s="297"/>
      <c r="AL22" s="297"/>
      <c r="AM22" s="297"/>
      <c r="AN22" s="297"/>
      <c r="AO22" s="297"/>
      <c r="AP22" s="297"/>
      <c r="AQ22" s="297"/>
      <c r="AR22" s="297"/>
      <c r="AS22" s="297"/>
      <c r="AT22" s="297"/>
      <c r="AU22" s="297"/>
      <c r="AV22" s="297"/>
      <c r="AW22" s="297"/>
      <c r="AX22" s="297"/>
      <c r="AY22" s="297"/>
      <c r="AZ22" s="297"/>
      <c r="BA22" s="297"/>
      <c r="BB22" s="297"/>
      <c r="BC22" s="297"/>
      <c r="BD22" s="297"/>
      <c r="BE22" s="297"/>
      <c r="BF22" s="297"/>
      <c r="BG22" s="297"/>
      <c r="BH22" s="297"/>
      <c r="BI22" s="297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  <c r="BU22" s="297"/>
      <c r="BV22" s="297"/>
      <c r="BW22" s="297"/>
      <c r="BX22" s="297"/>
      <c r="BY22" s="297"/>
      <c r="BZ22" s="297"/>
      <c r="CA22" s="297"/>
      <c r="CB22" s="297"/>
      <c r="CC22" s="297"/>
      <c r="CD22" s="297"/>
      <c r="CE22" s="297"/>
      <c r="CF22" s="297"/>
      <c r="CG22" s="297"/>
      <c r="CH22" s="297"/>
      <c r="CI22" s="297"/>
      <c r="CJ22" s="297"/>
      <c r="CK22" s="297"/>
      <c r="CL22" s="297"/>
      <c r="CM22" s="297"/>
      <c r="CN22" s="297"/>
      <c r="CO22" s="297"/>
      <c r="CP22" s="297"/>
      <c r="CQ22" s="297"/>
      <c r="CR22" s="297"/>
      <c r="CS22" s="297"/>
      <c r="CT22" s="297"/>
      <c r="CU22" s="297"/>
      <c r="CV22" s="297"/>
      <c r="CW22" s="297"/>
      <c r="CX22" s="297"/>
      <c r="CY22" s="297"/>
      <c r="CZ22" s="297"/>
      <c r="DA22" s="297"/>
      <c r="DB22" s="297"/>
      <c r="DC22" s="297"/>
      <c r="DD22" s="297"/>
      <c r="DE22" s="297"/>
      <c r="DF22" s="297"/>
      <c r="DG22" s="297"/>
      <c r="DH22" s="297"/>
      <c r="DI22" s="297"/>
      <c r="DJ22" s="297"/>
      <c r="DK22" s="297"/>
      <c r="DL22" s="297"/>
      <c r="DM22" s="297"/>
      <c r="DN22" s="297"/>
    </row>
    <row r="23" spans="1:118" ht="12" customHeight="1">
      <c r="A23" s="289"/>
      <c r="B23" s="289"/>
      <c r="C23" s="299" t="s">
        <v>242</v>
      </c>
      <c r="D23" s="298"/>
      <c r="E23" s="284"/>
      <c r="F23" s="284"/>
      <c r="G23" s="286"/>
      <c r="H23" s="296">
        <v>102.89601372817552</v>
      </c>
      <c r="I23" s="296">
        <v>101.42493120216638</v>
      </c>
      <c r="J23" s="296">
        <v>101.63234982571593</v>
      </c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7"/>
      <c r="CH23" s="297"/>
      <c r="CI23" s="297"/>
      <c r="CJ23" s="297"/>
      <c r="CK23" s="297"/>
      <c r="CL23" s="297"/>
      <c r="CM23" s="297"/>
      <c r="CN23" s="297"/>
      <c r="CO23" s="297"/>
      <c r="CP23" s="297"/>
      <c r="CQ23" s="297"/>
      <c r="CR23" s="297"/>
      <c r="CS23" s="297"/>
      <c r="CT23" s="297"/>
      <c r="CU23" s="297"/>
      <c r="CV23" s="297"/>
      <c r="CW23" s="297"/>
      <c r="CX23" s="297"/>
      <c r="CY23" s="297"/>
      <c r="CZ23" s="297"/>
      <c r="DA23" s="297"/>
      <c r="DB23" s="297"/>
      <c r="DC23" s="297"/>
      <c r="DD23" s="297"/>
      <c r="DE23" s="297"/>
      <c r="DF23" s="297"/>
      <c r="DG23" s="297"/>
      <c r="DH23" s="297"/>
      <c r="DI23" s="297"/>
      <c r="DJ23" s="297"/>
      <c r="DK23" s="297"/>
      <c r="DL23" s="297"/>
      <c r="DM23" s="297"/>
      <c r="DN23" s="297"/>
    </row>
    <row r="24" spans="1:118" ht="12" customHeight="1">
      <c r="A24" s="289"/>
      <c r="B24" s="289"/>
      <c r="C24" s="284" t="s">
        <v>243</v>
      </c>
      <c r="D24" s="298"/>
      <c r="E24" s="305"/>
      <c r="F24" s="284"/>
      <c r="G24" s="286"/>
      <c r="H24" s="296">
        <v>107.14783609522624</v>
      </c>
      <c r="I24" s="296">
        <v>106.68203450396803</v>
      </c>
      <c r="J24" s="296">
        <v>99.807301677109379</v>
      </c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  <c r="AC24" s="297"/>
      <c r="AD24" s="297"/>
      <c r="AE24" s="297"/>
      <c r="AF24" s="297"/>
      <c r="AG24" s="297"/>
      <c r="AH24" s="297"/>
      <c r="AI24" s="297"/>
      <c r="AJ24" s="297"/>
      <c r="AK24" s="297"/>
      <c r="AL24" s="297"/>
      <c r="AM24" s="297"/>
      <c r="AN24" s="297"/>
      <c r="AO24" s="297"/>
      <c r="AP24" s="297"/>
      <c r="AQ24" s="297"/>
      <c r="AR24" s="297"/>
      <c r="AS24" s="297"/>
      <c r="AT24" s="297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7"/>
      <c r="BV24" s="297"/>
      <c r="BW24" s="297"/>
      <c r="BX24" s="297"/>
      <c r="BY24" s="297"/>
      <c r="BZ24" s="297"/>
      <c r="CA24" s="297"/>
      <c r="CB24" s="297"/>
      <c r="CC24" s="297"/>
      <c r="CD24" s="297"/>
      <c r="CE24" s="297"/>
      <c r="CF24" s="297"/>
      <c r="CG24" s="297"/>
      <c r="CH24" s="297"/>
      <c r="CI24" s="297"/>
      <c r="CJ24" s="297"/>
      <c r="CK24" s="297"/>
      <c r="CL24" s="297"/>
      <c r="CM24" s="297"/>
      <c r="CN24" s="297"/>
      <c r="CO24" s="297"/>
      <c r="CP24" s="297"/>
      <c r="CQ24" s="297"/>
      <c r="CR24" s="297"/>
      <c r="CS24" s="297"/>
      <c r="CT24" s="297"/>
      <c r="CU24" s="297"/>
      <c r="CV24" s="297"/>
      <c r="CW24" s="297"/>
      <c r="CX24" s="297"/>
      <c r="CY24" s="297"/>
      <c r="CZ24" s="297"/>
      <c r="DA24" s="297"/>
      <c r="DB24" s="297"/>
      <c r="DC24" s="297"/>
      <c r="DD24" s="297"/>
      <c r="DE24" s="297"/>
      <c r="DF24" s="297"/>
      <c r="DG24" s="297"/>
      <c r="DH24" s="297"/>
      <c r="DI24" s="297"/>
      <c r="DJ24" s="297"/>
      <c r="DK24" s="297"/>
      <c r="DL24" s="297"/>
      <c r="DM24" s="297"/>
      <c r="DN24" s="297"/>
    </row>
    <row r="25" spans="1:118" ht="12" customHeight="1">
      <c r="A25" s="300"/>
      <c r="B25" s="284" t="s">
        <v>244</v>
      </c>
      <c r="C25" s="289"/>
      <c r="D25" s="298"/>
      <c r="E25" s="306"/>
      <c r="F25" s="301"/>
      <c r="G25" s="286"/>
      <c r="H25" s="293">
        <v>105.6711878494673</v>
      </c>
      <c r="I25" s="293">
        <v>103.43774437307243</v>
      </c>
      <c r="J25" s="293">
        <v>101.0195926363451</v>
      </c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  <c r="DJ25" s="294"/>
      <c r="DK25" s="294"/>
      <c r="DL25" s="294"/>
      <c r="DM25" s="294"/>
      <c r="DN25" s="294"/>
    </row>
    <row r="26" spans="1:118" ht="12" customHeight="1">
      <c r="A26" s="289" t="s">
        <v>245</v>
      </c>
      <c r="B26" s="289"/>
      <c r="C26" s="284"/>
      <c r="D26" s="298"/>
      <c r="E26" s="305"/>
      <c r="F26" s="284"/>
      <c r="G26" s="286"/>
      <c r="H26" s="291">
        <v>149.18192708004813</v>
      </c>
      <c r="I26" s="291">
        <v>132.20249183773507</v>
      </c>
      <c r="J26" s="291">
        <v>106.97600334322533</v>
      </c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  <c r="DJ26" s="292"/>
      <c r="DK26" s="292"/>
      <c r="DL26" s="292"/>
      <c r="DM26" s="292"/>
      <c r="DN26" s="292"/>
    </row>
    <row r="27" spans="1:118" ht="12" customHeight="1">
      <c r="A27" s="289"/>
      <c r="B27" s="299" t="s">
        <v>246</v>
      </c>
      <c r="C27" s="284"/>
      <c r="D27" s="298"/>
      <c r="E27" s="305"/>
      <c r="F27" s="284"/>
      <c r="G27" s="286"/>
      <c r="H27" s="293">
        <v>113.33333333333333</v>
      </c>
      <c r="I27" s="293">
        <v>113.33333333333333</v>
      </c>
      <c r="J27" s="293">
        <v>113.33333333333333</v>
      </c>
      <c r="K27" s="294"/>
      <c r="L27" s="294"/>
      <c r="M27" s="294"/>
      <c r="N27" s="294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</row>
    <row r="28" spans="1:118" ht="12" customHeight="1">
      <c r="A28" s="289"/>
      <c r="B28" s="299" t="s">
        <v>247</v>
      </c>
      <c r="C28" s="299"/>
      <c r="D28" s="298"/>
      <c r="E28" s="305"/>
      <c r="F28" s="284"/>
      <c r="G28" s="286"/>
      <c r="H28" s="293">
        <v>104.87890023584647</v>
      </c>
      <c r="I28" s="293">
        <v>100</v>
      </c>
      <c r="J28" s="293">
        <v>100</v>
      </c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</row>
    <row r="29" spans="1:118" ht="12" customHeight="1">
      <c r="A29" s="300"/>
      <c r="B29" s="299" t="s">
        <v>248</v>
      </c>
      <c r="C29" s="299"/>
      <c r="D29" s="284"/>
      <c r="E29" s="306"/>
      <c r="F29" s="301"/>
      <c r="G29" s="286"/>
      <c r="H29" s="293">
        <v>138.3127857651065</v>
      </c>
      <c r="I29" s="293">
        <v>138.3127857651065</v>
      </c>
      <c r="J29" s="293">
        <v>100</v>
      </c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  <c r="DJ29" s="294"/>
      <c r="DK29" s="294"/>
      <c r="DL29" s="294"/>
      <c r="DM29" s="294"/>
      <c r="DN29" s="294"/>
    </row>
    <row r="30" spans="1:118" ht="12" customHeight="1">
      <c r="A30" s="307"/>
      <c r="B30" s="308" t="s">
        <v>249</v>
      </c>
      <c r="C30" s="308"/>
      <c r="D30" s="309"/>
      <c r="E30" s="310"/>
      <c r="F30" s="311"/>
      <c r="G30" s="312"/>
      <c r="H30" s="293">
        <v>201.82983655358561</v>
      </c>
      <c r="I30" s="293">
        <v>162.43433650043642</v>
      </c>
      <c r="J30" s="293">
        <v>112.17074782738192</v>
      </c>
      <c r="K30" s="294"/>
      <c r="L30" s="294"/>
      <c r="M30" s="294"/>
      <c r="N30" s="294"/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  <c r="DJ30" s="294"/>
      <c r="DK30" s="294"/>
      <c r="DL30" s="294"/>
      <c r="DM30" s="294"/>
      <c r="DN30" s="294"/>
    </row>
    <row r="31" spans="1:118" ht="72" customHeight="1">
      <c r="A31" s="300"/>
      <c r="B31" s="299"/>
      <c r="C31" s="299"/>
      <c r="D31" s="284"/>
      <c r="E31" s="306"/>
      <c r="F31" s="301"/>
      <c r="G31" s="286"/>
      <c r="H31" s="313"/>
      <c r="I31" s="313"/>
      <c r="J31" s="313"/>
    </row>
    <row r="32" spans="1:118" ht="14.25" customHeight="1">
      <c r="A32" s="300"/>
      <c r="B32" s="299"/>
      <c r="C32" s="299"/>
      <c r="D32" s="284"/>
      <c r="E32" s="306"/>
      <c r="F32" s="301"/>
      <c r="G32" s="286"/>
      <c r="H32" s="313"/>
      <c r="I32" s="313"/>
      <c r="J32" s="313"/>
      <c r="K32" s="280" t="s">
        <v>219</v>
      </c>
      <c r="L32" s="280"/>
      <c r="M32" s="280"/>
      <c r="N32" s="280"/>
      <c r="O32" s="280"/>
      <c r="P32" s="280"/>
      <c r="Q32" s="280"/>
      <c r="R32" s="314" t="s">
        <v>220</v>
      </c>
      <c r="S32" s="314" t="s">
        <v>220</v>
      </c>
      <c r="T32" s="314" t="s">
        <v>220</v>
      </c>
    </row>
    <row r="33" spans="1:20" ht="13.5" customHeight="1" thickBot="1">
      <c r="A33" s="300"/>
      <c r="B33" s="299"/>
      <c r="C33" s="299"/>
      <c r="D33" s="284"/>
      <c r="E33" s="306"/>
      <c r="F33" s="301"/>
      <c r="G33" s="286"/>
      <c r="H33" s="313"/>
      <c r="I33" s="313"/>
      <c r="J33" s="313"/>
      <c r="K33" s="315"/>
      <c r="L33" s="315"/>
      <c r="M33" s="315"/>
      <c r="N33" s="315"/>
      <c r="O33" s="315"/>
      <c r="P33" s="315"/>
      <c r="Q33" s="315"/>
      <c r="R33" s="316" t="s">
        <v>221</v>
      </c>
      <c r="S33" s="316" t="s">
        <v>222</v>
      </c>
      <c r="T33" s="316" t="s">
        <v>223</v>
      </c>
    </row>
    <row r="34" spans="1:20" ht="12.75" customHeight="1">
      <c r="K34" s="289" t="s">
        <v>250</v>
      </c>
      <c r="L34" s="289"/>
      <c r="M34" s="284"/>
      <c r="N34" s="284"/>
      <c r="O34" s="305"/>
      <c r="P34" s="284"/>
      <c r="Q34" s="286"/>
      <c r="R34" s="292">
        <v>103.66587800202321</v>
      </c>
      <c r="S34" s="292">
        <v>101.05629936970186</v>
      </c>
      <c r="T34" s="292">
        <v>99.49646496044781</v>
      </c>
    </row>
    <row r="35" spans="1:20" ht="12.75" customHeight="1">
      <c r="K35" s="289"/>
      <c r="L35" s="298" t="s">
        <v>251</v>
      </c>
      <c r="M35" s="317"/>
      <c r="N35" s="317"/>
      <c r="O35" s="317"/>
      <c r="P35" s="317"/>
      <c r="Q35" s="286"/>
      <c r="R35" s="318">
        <v>102.42941887367778</v>
      </c>
      <c r="S35" s="318">
        <v>100.4631075828307</v>
      </c>
      <c r="T35" s="318">
        <v>100</v>
      </c>
    </row>
    <row r="36" spans="1:20" ht="12.75" customHeight="1">
      <c r="K36" s="319"/>
      <c r="L36" s="320" t="s">
        <v>252</v>
      </c>
      <c r="M36" s="321"/>
      <c r="N36" s="322"/>
      <c r="O36" s="323"/>
      <c r="P36" s="321"/>
      <c r="Q36" s="286"/>
      <c r="R36" s="324">
        <v>103.73153611427772</v>
      </c>
      <c r="S36" s="324">
        <v>98.338623045217744</v>
      </c>
      <c r="T36" s="324">
        <v>97.423892104374787</v>
      </c>
    </row>
    <row r="37" spans="1:20" ht="12.75" customHeight="1">
      <c r="K37" s="289"/>
      <c r="L37" s="325" t="s">
        <v>253</v>
      </c>
      <c r="M37" s="284"/>
      <c r="N37" s="284"/>
      <c r="O37" s="305"/>
      <c r="P37" s="284"/>
      <c r="Q37" s="286"/>
      <c r="R37" s="294">
        <v>101.34345160872923</v>
      </c>
      <c r="S37" s="294">
        <v>101.41902773376987</v>
      </c>
      <c r="T37" s="294">
        <v>100</v>
      </c>
    </row>
    <row r="38" spans="1:20" ht="12.75" customHeight="1">
      <c r="K38" s="289"/>
      <c r="L38" s="325" t="s">
        <v>254</v>
      </c>
      <c r="M38" s="284"/>
      <c r="N38" s="298"/>
      <c r="O38" s="305"/>
      <c r="P38" s="284"/>
      <c r="Q38" s="286"/>
      <c r="R38" s="294">
        <v>116.40232929360006</v>
      </c>
      <c r="S38" s="294">
        <v>102.87170670311268</v>
      </c>
      <c r="T38" s="294">
        <v>100</v>
      </c>
    </row>
    <row r="39" spans="1:20" ht="12.75" customHeight="1">
      <c r="K39" s="289"/>
      <c r="L39" s="298" t="s">
        <v>255</v>
      </c>
      <c r="M39" s="317"/>
      <c r="N39" s="317"/>
      <c r="O39" s="317"/>
      <c r="P39" s="317"/>
      <c r="Q39" s="286"/>
      <c r="R39" s="318">
        <v>106.87994303323798</v>
      </c>
      <c r="S39" s="318">
        <v>103.32557276088026</v>
      </c>
      <c r="T39" s="318">
        <v>100</v>
      </c>
    </row>
    <row r="40" spans="1:20" ht="12.75" customHeight="1">
      <c r="K40" s="289"/>
      <c r="L40" s="298" t="s">
        <v>256</v>
      </c>
      <c r="M40" s="317"/>
      <c r="N40" s="317"/>
      <c r="O40" s="317"/>
      <c r="P40" s="317"/>
      <c r="Q40" s="286"/>
      <c r="R40" s="318">
        <v>102.79354889231588</v>
      </c>
      <c r="S40" s="318">
        <v>101.79744360768488</v>
      </c>
      <c r="T40" s="318">
        <v>99.367018111879858</v>
      </c>
    </row>
    <row r="41" spans="1:20" ht="12.75" customHeight="1">
      <c r="K41" s="289" t="s">
        <v>257</v>
      </c>
      <c r="L41" s="289"/>
      <c r="M41" s="284"/>
      <c r="N41" s="298"/>
      <c r="O41" s="305"/>
      <c r="P41" s="284"/>
      <c r="Q41" s="286"/>
      <c r="R41" s="292">
        <v>100.4598501043001</v>
      </c>
      <c r="S41" s="292">
        <v>99.733357353579521</v>
      </c>
      <c r="T41" s="292">
        <v>98.986298707119843</v>
      </c>
    </row>
    <row r="42" spans="1:20" ht="12.75" customHeight="1">
      <c r="K42" s="289"/>
      <c r="L42" s="284" t="s">
        <v>258</v>
      </c>
      <c r="M42" s="289"/>
      <c r="N42" s="298"/>
      <c r="O42" s="305"/>
      <c r="P42" s="284"/>
      <c r="Q42" s="286"/>
      <c r="R42" s="294">
        <v>100.47022826064966</v>
      </c>
      <c r="S42" s="294">
        <v>99.601182695374334</v>
      </c>
      <c r="T42" s="294">
        <v>98.489416261951419</v>
      </c>
    </row>
    <row r="43" spans="1:20" ht="12.75" customHeight="1">
      <c r="K43" s="289"/>
      <c r="L43" s="284" t="s">
        <v>259</v>
      </c>
      <c r="M43" s="284"/>
      <c r="N43" s="298"/>
      <c r="O43" s="306"/>
      <c r="P43" s="284"/>
      <c r="Q43" s="286"/>
      <c r="R43" s="294">
        <v>103.10805047577085</v>
      </c>
      <c r="S43" s="294">
        <v>100</v>
      </c>
      <c r="T43" s="294">
        <v>100</v>
      </c>
    </row>
    <row r="44" spans="1:20" ht="12.75" customHeight="1">
      <c r="K44" s="289"/>
      <c r="L44" s="284" t="s">
        <v>260</v>
      </c>
      <c r="M44" s="284"/>
      <c r="N44" s="298"/>
      <c r="O44" s="326"/>
      <c r="P44" s="284"/>
      <c r="Q44" s="286"/>
      <c r="R44" s="294">
        <v>100</v>
      </c>
      <c r="S44" s="294">
        <v>100</v>
      </c>
      <c r="T44" s="294">
        <v>100</v>
      </c>
    </row>
    <row r="45" spans="1:20" ht="12.75" customHeight="1">
      <c r="K45" s="289" t="s">
        <v>261</v>
      </c>
      <c r="L45" s="289"/>
      <c r="M45" s="284"/>
      <c r="N45" s="298"/>
      <c r="O45" s="327"/>
      <c r="P45" s="284"/>
      <c r="Q45" s="286"/>
      <c r="R45" s="292">
        <v>103.7629876137046</v>
      </c>
      <c r="S45" s="292">
        <v>103.27688776922031</v>
      </c>
      <c r="T45" s="292">
        <v>100</v>
      </c>
    </row>
    <row r="46" spans="1:20" ht="12.75" customHeight="1">
      <c r="K46" s="289"/>
      <c r="L46" s="284" t="s">
        <v>262</v>
      </c>
      <c r="M46" s="284"/>
      <c r="N46" s="298"/>
      <c r="O46" s="327"/>
      <c r="P46" s="284"/>
      <c r="Q46" s="286"/>
      <c r="R46" s="294">
        <v>107.97059000310001</v>
      </c>
      <c r="S46" s="294">
        <v>107.97059000310001</v>
      </c>
      <c r="T46" s="294">
        <v>100</v>
      </c>
    </row>
    <row r="47" spans="1:20" ht="12.75" customHeight="1">
      <c r="K47" s="289"/>
      <c r="L47" s="284" t="s">
        <v>263</v>
      </c>
      <c r="M47" s="284"/>
      <c r="N47" s="298"/>
      <c r="O47" s="327"/>
      <c r="P47" s="284"/>
      <c r="Q47" s="286"/>
      <c r="R47" s="294">
        <v>100.58998895362726</v>
      </c>
      <c r="S47" s="294">
        <v>100.58998895362726</v>
      </c>
      <c r="T47" s="294">
        <v>100</v>
      </c>
    </row>
    <row r="48" spans="1:20" ht="12.75" customHeight="1">
      <c r="K48" s="289"/>
      <c r="L48" s="284" t="s">
        <v>264</v>
      </c>
      <c r="M48" s="284"/>
      <c r="N48" s="298"/>
      <c r="O48" s="327"/>
      <c r="P48" s="284"/>
      <c r="Q48" s="286"/>
      <c r="R48" s="294">
        <v>103.89081918619722</v>
      </c>
      <c r="S48" s="294">
        <v>100</v>
      </c>
      <c r="T48" s="294">
        <v>100</v>
      </c>
    </row>
    <row r="49" spans="11:20" ht="12.75" customHeight="1">
      <c r="K49" s="289" t="s">
        <v>265</v>
      </c>
      <c r="L49" s="289"/>
      <c r="M49" s="284"/>
      <c r="N49" s="298"/>
      <c r="O49" s="327"/>
      <c r="P49" s="284"/>
      <c r="Q49" s="286"/>
      <c r="R49" s="292">
        <v>98.962907733986427</v>
      </c>
      <c r="S49" s="292">
        <v>99.608553109352115</v>
      </c>
      <c r="T49" s="292">
        <v>100</v>
      </c>
    </row>
    <row r="50" spans="11:20" ht="12.75" customHeight="1">
      <c r="K50" s="289" t="s">
        <v>266</v>
      </c>
      <c r="L50" s="289"/>
      <c r="M50" s="284"/>
      <c r="N50" s="284"/>
      <c r="O50" s="326"/>
      <c r="P50" s="284"/>
      <c r="Q50" s="286"/>
      <c r="R50" s="292">
        <v>117.35335665392942</v>
      </c>
      <c r="S50" s="292">
        <v>117.36999583435788</v>
      </c>
      <c r="T50" s="292">
        <v>100.03559477847519</v>
      </c>
    </row>
    <row r="51" spans="11:20" ht="12.75" customHeight="1">
      <c r="K51" s="289"/>
      <c r="L51" s="298" t="s">
        <v>267</v>
      </c>
      <c r="M51" s="317"/>
      <c r="N51" s="317"/>
      <c r="O51" s="317"/>
      <c r="P51" s="317"/>
      <c r="Q51" s="286"/>
      <c r="R51" s="318">
        <v>109.23766061134528</v>
      </c>
      <c r="S51" s="318">
        <v>109.26463569568222</v>
      </c>
      <c r="T51" s="318">
        <v>100</v>
      </c>
    </row>
    <row r="52" spans="11:20" ht="12.75" customHeight="1">
      <c r="K52" s="289"/>
      <c r="L52" s="284" t="s">
        <v>268</v>
      </c>
      <c r="M52" s="284"/>
      <c r="N52" s="298"/>
      <c r="O52" s="305"/>
      <c r="P52" s="284"/>
      <c r="Q52" s="286"/>
      <c r="R52" s="294">
        <v>138.78720995494348</v>
      </c>
      <c r="S52" s="294">
        <v>138.78720995494348</v>
      </c>
      <c r="T52" s="294">
        <v>100.1066149512427</v>
      </c>
    </row>
    <row r="53" spans="11:20" ht="12.75" customHeight="1">
      <c r="K53" s="289"/>
      <c r="L53" s="284" t="s">
        <v>269</v>
      </c>
      <c r="M53" s="284"/>
      <c r="N53" s="298"/>
      <c r="O53" s="305"/>
      <c r="P53" s="284"/>
      <c r="Q53" s="286"/>
      <c r="R53" s="294">
        <v>107.61732494870925</v>
      </c>
      <c r="S53" s="294">
        <v>107.61732494870925</v>
      </c>
      <c r="T53" s="294">
        <v>100</v>
      </c>
    </row>
    <row r="54" spans="11:20" ht="12.75" customHeight="1">
      <c r="K54" s="289" t="s">
        <v>270</v>
      </c>
      <c r="L54" s="289"/>
      <c r="M54" s="284"/>
      <c r="N54" s="298"/>
      <c r="O54" s="305"/>
      <c r="P54" s="284"/>
      <c r="Q54" s="286"/>
      <c r="R54" s="292">
        <v>132.5</v>
      </c>
      <c r="S54" s="292">
        <v>132.5</v>
      </c>
      <c r="T54" s="292">
        <v>100</v>
      </c>
    </row>
    <row r="55" spans="11:20" ht="12.75" customHeight="1">
      <c r="K55" s="289" t="s">
        <v>271</v>
      </c>
      <c r="L55" s="289"/>
      <c r="M55" s="284"/>
      <c r="N55" s="298"/>
      <c r="O55" s="305"/>
      <c r="P55" s="284"/>
      <c r="Q55" s="286"/>
      <c r="R55" s="292">
        <v>111.49437898429228</v>
      </c>
      <c r="S55" s="292">
        <v>109.09223232473657</v>
      </c>
      <c r="T55" s="292">
        <v>100</v>
      </c>
    </row>
    <row r="56" spans="11:20" ht="12.75" customHeight="1">
      <c r="K56" s="289"/>
      <c r="L56" s="284" t="s">
        <v>272</v>
      </c>
      <c r="M56" s="284"/>
      <c r="N56" s="298"/>
      <c r="O56" s="305"/>
      <c r="P56" s="284"/>
      <c r="Q56" s="286"/>
      <c r="R56" s="294">
        <v>106.51200499174296</v>
      </c>
      <c r="S56" s="294">
        <v>106.51200499174296</v>
      </c>
      <c r="T56" s="294">
        <v>100</v>
      </c>
    </row>
    <row r="57" spans="11:20" ht="12.75" customHeight="1">
      <c r="K57" s="289"/>
      <c r="L57" s="284" t="s">
        <v>273</v>
      </c>
      <c r="M57" s="284"/>
      <c r="N57" s="298"/>
      <c r="O57" s="327"/>
      <c r="P57" s="284"/>
      <c r="Q57" s="286"/>
      <c r="R57" s="294">
        <v>118.42105263157896</v>
      </c>
      <c r="S57" s="294">
        <v>112.5</v>
      </c>
      <c r="T57" s="294">
        <v>100</v>
      </c>
    </row>
    <row r="58" spans="11:20" ht="12.75" customHeight="1">
      <c r="K58" s="289" t="s">
        <v>274</v>
      </c>
      <c r="L58" s="289"/>
      <c r="M58" s="284"/>
      <c r="N58" s="298"/>
      <c r="O58" s="327"/>
      <c r="P58" s="284"/>
      <c r="Q58" s="286"/>
      <c r="R58" s="292">
        <v>108.68299155865462</v>
      </c>
      <c r="S58" s="292">
        <v>108.65521192159208</v>
      </c>
      <c r="T58" s="292">
        <v>100</v>
      </c>
    </row>
    <row r="59" spans="11:20" ht="12.75" customHeight="1">
      <c r="K59" s="289"/>
      <c r="L59" s="284" t="s">
        <v>275</v>
      </c>
      <c r="M59" s="284"/>
      <c r="N59" s="298"/>
      <c r="O59" s="327"/>
      <c r="P59" s="284"/>
      <c r="Q59" s="286"/>
      <c r="R59" s="294">
        <v>110.51682228662061</v>
      </c>
      <c r="S59" s="294">
        <v>110.48312256003653</v>
      </c>
      <c r="T59" s="294">
        <v>100</v>
      </c>
    </row>
    <row r="60" spans="11:20" ht="12.75" customHeight="1">
      <c r="K60" s="289"/>
      <c r="L60" s="284" t="s">
        <v>276</v>
      </c>
      <c r="M60" s="284"/>
      <c r="N60" s="298"/>
      <c r="O60" s="326"/>
      <c r="P60" s="284"/>
      <c r="Q60" s="286"/>
      <c r="R60" s="294">
        <v>98.86044195764913</v>
      </c>
      <c r="S60" s="294">
        <v>98.86044195764913</v>
      </c>
      <c r="T60" s="294">
        <v>100</v>
      </c>
    </row>
    <row r="61" spans="11:20" ht="12.75" customHeight="1">
      <c r="K61" s="328"/>
      <c r="L61" s="309" t="s">
        <v>277</v>
      </c>
      <c r="M61" s="309"/>
      <c r="N61" s="329"/>
      <c r="O61" s="330"/>
      <c r="P61" s="309"/>
      <c r="Q61" s="312"/>
      <c r="R61" s="331">
        <v>100</v>
      </c>
      <c r="S61" s="331">
        <v>100</v>
      </c>
      <c r="T61" s="331">
        <v>100</v>
      </c>
    </row>
  </sheetData>
  <mergeCells count="3">
    <mergeCell ref="A1:I2"/>
    <mergeCell ref="A3:G4"/>
    <mergeCell ref="K32:Q33"/>
  </mergeCells>
  <conditionalFormatting sqref="K34:P61 A6:F33 H31:J33 R34:R59 S34:S40 S42:S61">
    <cfRule type="cellIs" dxfId="7" priority="6" stopIfTrue="1" operator="lessThan">
      <formula>0.001</formula>
    </cfRule>
  </conditionalFormatting>
  <conditionalFormatting sqref="R34:R61">
    <cfRule type="cellIs" dxfId="6" priority="5" stopIfTrue="1" operator="lessThan">
      <formula>0.001</formula>
    </cfRule>
  </conditionalFormatting>
  <conditionalFormatting sqref="S34:S61">
    <cfRule type="cellIs" dxfId="5" priority="4" stopIfTrue="1" operator="lessThan">
      <formula>0.001</formula>
    </cfRule>
  </conditionalFormatting>
  <conditionalFormatting sqref="H6:H30">
    <cfRule type="cellIs" dxfId="4" priority="3" stopIfTrue="1" operator="lessThan">
      <formula>0.001</formula>
    </cfRule>
  </conditionalFormatting>
  <conditionalFormatting sqref="I6:I30">
    <cfRule type="cellIs" dxfId="3" priority="2" stopIfTrue="1" operator="lessThan">
      <formula>0.001</formula>
    </cfRule>
  </conditionalFormatting>
  <conditionalFormatting sqref="J6:J30">
    <cfRule type="cellIs" dxfId="2" priority="1" stopIfTrue="1" operator="lessThan">
      <formula>0.001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O45"/>
  <sheetViews>
    <sheetView workbookViewId="0">
      <selection activeCell="G17" sqref="G17"/>
    </sheetView>
  </sheetViews>
  <sheetFormatPr defaultRowHeight="15"/>
  <cols>
    <col min="9" max="9" width="4.7109375" customWidth="1"/>
    <col min="10" max="10" width="30.7109375" customWidth="1"/>
    <col min="11" max="11" width="9.140625" style="332"/>
    <col min="12" max="13" width="9.140625" style="332" customWidth="1"/>
    <col min="14" max="14" width="9.7109375" customWidth="1"/>
    <col min="265" max="265" width="4.7109375" customWidth="1"/>
    <col min="266" max="266" width="30.7109375" customWidth="1"/>
    <col min="268" max="269" width="9.140625" customWidth="1"/>
    <col min="270" max="270" width="9.7109375" customWidth="1"/>
    <col min="521" max="521" width="4.7109375" customWidth="1"/>
    <col min="522" max="522" width="30.7109375" customWidth="1"/>
    <col min="524" max="525" width="9.140625" customWidth="1"/>
    <col min="526" max="526" width="9.7109375" customWidth="1"/>
    <col min="777" max="777" width="4.7109375" customWidth="1"/>
    <col min="778" max="778" width="30.7109375" customWidth="1"/>
    <col min="780" max="781" width="9.140625" customWidth="1"/>
    <col min="782" max="782" width="9.7109375" customWidth="1"/>
    <col min="1033" max="1033" width="4.7109375" customWidth="1"/>
    <col min="1034" max="1034" width="30.7109375" customWidth="1"/>
    <col min="1036" max="1037" width="9.140625" customWidth="1"/>
    <col min="1038" max="1038" width="9.7109375" customWidth="1"/>
    <col min="1289" max="1289" width="4.7109375" customWidth="1"/>
    <col min="1290" max="1290" width="30.7109375" customWidth="1"/>
    <col min="1292" max="1293" width="9.140625" customWidth="1"/>
    <col min="1294" max="1294" width="9.7109375" customWidth="1"/>
    <col min="1545" max="1545" width="4.7109375" customWidth="1"/>
    <col min="1546" max="1546" width="30.7109375" customWidth="1"/>
    <col min="1548" max="1549" width="9.140625" customWidth="1"/>
    <col min="1550" max="1550" width="9.7109375" customWidth="1"/>
    <col min="1801" max="1801" width="4.7109375" customWidth="1"/>
    <col min="1802" max="1802" width="30.7109375" customWidth="1"/>
    <col min="1804" max="1805" width="9.140625" customWidth="1"/>
    <col min="1806" max="1806" width="9.7109375" customWidth="1"/>
    <col min="2057" max="2057" width="4.7109375" customWidth="1"/>
    <col min="2058" max="2058" width="30.7109375" customWidth="1"/>
    <col min="2060" max="2061" width="9.140625" customWidth="1"/>
    <col min="2062" max="2062" width="9.7109375" customWidth="1"/>
    <col min="2313" max="2313" width="4.7109375" customWidth="1"/>
    <col min="2314" max="2314" width="30.7109375" customWidth="1"/>
    <col min="2316" max="2317" width="9.140625" customWidth="1"/>
    <col min="2318" max="2318" width="9.7109375" customWidth="1"/>
    <col min="2569" max="2569" width="4.7109375" customWidth="1"/>
    <col min="2570" max="2570" width="30.7109375" customWidth="1"/>
    <col min="2572" max="2573" width="9.140625" customWidth="1"/>
    <col min="2574" max="2574" width="9.7109375" customWidth="1"/>
    <col min="2825" max="2825" width="4.7109375" customWidth="1"/>
    <col min="2826" max="2826" width="30.7109375" customWidth="1"/>
    <col min="2828" max="2829" width="9.140625" customWidth="1"/>
    <col min="2830" max="2830" width="9.7109375" customWidth="1"/>
    <col min="3081" max="3081" width="4.7109375" customWidth="1"/>
    <col min="3082" max="3082" width="30.7109375" customWidth="1"/>
    <col min="3084" max="3085" width="9.140625" customWidth="1"/>
    <col min="3086" max="3086" width="9.7109375" customWidth="1"/>
    <col min="3337" max="3337" width="4.7109375" customWidth="1"/>
    <col min="3338" max="3338" width="30.7109375" customWidth="1"/>
    <col min="3340" max="3341" width="9.140625" customWidth="1"/>
    <col min="3342" max="3342" width="9.7109375" customWidth="1"/>
    <col min="3593" max="3593" width="4.7109375" customWidth="1"/>
    <col min="3594" max="3594" width="30.7109375" customWidth="1"/>
    <col min="3596" max="3597" width="9.140625" customWidth="1"/>
    <col min="3598" max="3598" width="9.7109375" customWidth="1"/>
    <col min="3849" max="3849" width="4.7109375" customWidth="1"/>
    <col min="3850" max="3850" width="30.7109375" customWidth="1"/>
    <col min="3852" max="3853" width="9.140625" customWidth="1"/>
    <col min="3854" max="3854" width="9.7109375" customWidth="1"/>
    <col min="4105" max="4105" width="4.7109375" customWidth="1"/>
    <col min="4106" max="4106" width="30.7109375" customWidth="1"/>
    <col min="4108" max="4109" width="9.140625" customWidth="1"/>
    <col min="4110" max="4110" width="9.7109375" customWidth="1"/>
    <col min="4361" max="4361" width="4.7109375" customWidth="1"/>
    <col min="4362" max="4362" width="30.7109375" customWidth="1"/>
    <col min="4364" max="4365" width="9.140625" customWidth="1"/>
    <col min="4366" max="4366" width="9.7109375" customWidth="1"/>
    <col min="4617" max="4617" width="4.7109375" customWidth="1"/>
    <col min="4618" max="4618" width="30.7109375" customWidth="1"/>
    <col min="4620" max="4621" width="9.140625" customWidth="1"/>
    <col min="4622" max="4622" width="9.7109375" customWidth="1"/>
    <col min="4873" max="4873" width="4.7109375" customWidth="1"/>
    <col min="4874" max="4874" width="30.7109375" customWidth="1"/>
    <col min="4876" max="4877" width="9.140625" customWidth="1"/>
    <col min="4878" max="4878" width="9.7109375" customWidth="1"/>
    <col min="5129" max="5129" width="4.7109375" customWidth="1"/>
    <col min="5130" max="5130" width="30.7109375" customWidth="1"/>
    <col min="5132" max="5133" width="9.140625" customWidth="1"/>
    <col min="5134" max="5134" width="9.7109375" customWidth="1"/>
    <col min="5385" max="5385" width="4.7109375" customWidth="1"/>
    <col min="5386" max="5386" width="30.7109375" customWidth="1"/>
    <col min="5388" max="5389" width="9.140625" customWidth="1"/>
    <col min="5390" max="5390" width="9.7109375" customWidth="1"/>
    <col min="5641" max="5641" width="4.7109375" customWidth="1"/>
    <col min="5642" max="5642" width="30.7109375" customWidth="1"/>
    <col min="5644" max="5645" width="9.140625" customWidth="1"/>
    <col min="5646" max="5646" width="9.7109375" customWidth="1"/>
    <col min="5897" max="5897" width="4.7109375" customWidth="1"/>
    <col min="5898" max="5898" width="30.7109375" customWidth="1"/>
    <col min="5900" max="5901" width="9.140625" customWidth="1"/>
    <col min="5902" max="5902" width="9.7109375" customWidth="1"/>
    <col min="6153" max="6153" width="4.7109375" customWidth="1"/>
    <col min="6154" max="6154" width="30.7109375" customWidth="1"/>
    <col min="6156" max="6157" width="9.140625" customWidth="1"/>
    <col min="6158" max="6158" width="9.7109375" customWidth="1"/>
    <col min="6409" max="6409" width="4.7109375" customWidth="1"/>
    <col min="6410" max="6410" width="30.7109375" customWidth="1"/>
    <col min="6412" max="6413" width="9.140625" customWidth="1"/>
    <col min="6414" max="6414" width="9.7109375" customWidth="1"/>
    <col min="6665" max="6665" width="4.7109375" customWidth="1"/>
    <col min="6666" max="6666" width="30.7109375" customWidth="1"/>
    <col min="6668" max="6669" width="9.140625" customWidth="1"/>
    <col min="6670" max="6670" width="9.7109375" customWidth="1"/>
    <col min="6921" max="6921" width="4.7109375" customWidth="1"/>
    <col min="6922" max="6922" width="30.7109375" customWidth="1"/>
    <col min="6924" max="6925" width="9.140625" customWidth="1"/>
    <col min="6926" max="6926" width="9.7109375" customWidth="1"/>
    <col min="7177" max="7177" width="4.7109375" customWidth="1"/>
    <col min="7178" max="7178" width="30.7109375" customWidth="1"/>
    <col min="7180" max="7181" width="9.140625" customWidth="1"/>
    <col min="7182" max="7182" width="9.7109375" customWidth="1"/>
    <col min="7433" max="7433" width="4.7109375" customWidth="1"/>
    <col min="7434" max="7434" width="30.7109375" customWidth="1"/>
    <col min="7436" max="7437" width="9.140625" customWidth="1"/>
    <col min="7438" max="7438" width="9.7109375" customWidth="1"/>
    <col min="7689" max="7689" width="4.7109375" customWidth="1"/>
    <col min="7690" max="7690" width="30.7109375" customWidth="1"/>
    <col min="7692" max="7693" width="9.140625" customWidth="1"/>
    <col min="7694" max="7694" width="9.7109375" customWidth="1"/>
    <col min="7945" max="7945" width="4.7109375" customWidth="1"/>
    <col min="7946" max="7946" width="30.7109375" customWidth="1"/>
    <col min="7948" max="7949" width="9.140625" customWidth="1"/>
    <col min="7950" max="7950" width="9.7109375" customWidth="1"/>
    <col min="8201" max="8201" width="4.7109375" customWidth="1"/>
    <col min="8202" max="8202" width="30.7109375" customWidth="1"/>
    <col min="8204" max="8205" width="9.140625" customWidth="1"/>
    <col min="8206" max="8206" width="9.7109375" customWidth="1"/>
    <col min="8457" max="8457" width="4.7109375" customWidth="1"/>
    <col min="8458" max="8458" width="30.7109375" customWidth="1"/>
    <col min="8460" max="8461" width="9.140625" customWidth="1"/>
    <col min="8462" max="8462" width="9.7109375" customWidth="1"/>
    <col min="8713" max="8713" width="4.7109375" customWidth="1"/>
    <col min="8714" max="8714" width="30.7109375" customWidth="1"/>
    <col min="8716" max="8717" width="9.140625" customWidth="1"/>
    <col min="8718" max="8718" width="9.7109375" customWidth="1"/>
    <col min="8969" max="8969" width="4.7109375" customWidth="1"/>
    <col min="8970" max="8970" width="30.7109375" customWidth="1"/>
    <col min="8972" max="8973" width="9.140625" customWidth="1"/>
    <col min="8974" max="8974" width="9.7109375" customWidth="1"/>
    <col min="9225" max="9225" width="4.7109375" customWidth="1"/>
    <col min="9226" max="9226" width="30.7109375" customWidth="1"/>
    <col min="9228" max="9229" width="9.140625" customWidth="1"/>
    <col min="9230" max="9230" width="9.7109375" customWidth="1"/>
    <col min="9481" max="9481" width="4.7109375" customWidth="1"/>
    <col min="9482" max="9482" width="30.7109375" customWidth="1"/>
    <col min="9484" max="9485" width="9.140625" customWidth="1"/>
    <col min="9486" max="9486" width="9.7109375" customWidth="1"/>
    <col min="9737" max="9737" width="4.7109375" customWidth="1"/>
    <col min="9738" max="9738" width="30.7109375" customWidth="1"/>
    <col min="9740" max="9741" width="9.140625" customWidth="1"/>
    <col min="9742" max="9742" width="9.7109375" customWidth="1"/>
    <col min="9993" max="9993" width="4.7109375" customWidth="1"/>
    <col min="9994" max="9994" width="30.7109375" customWidth="1"/>
    <col min="9996" max="9997" width="9.140625" customWidth="1"/>
    <col min="9998" max="9998" width="9.7109375" customWidth="1"/>
    <col min="10249" max="10249" width="4.7109375" customWidth="1"/>
    <col min="10250" max="10250" width="30.7109375" customWidth="1"/>
    <col min="10252" max="10253" width="9.140625" customWidth="1"/>
    <col min="10254" max="10254" width="9.7109375" customWidth="1"/>
    <col min="10505" max="10505" width="4.7109375" customWidth="1"/>
    <col min="10506" max="10506" width="30.7109375" customWidth="1"/>
    <col min="10508" max="10509" width="9.140625" customWidth="1"/>
    <col min="10510" max="10510" width="9.7109375" customWidth="1"/>
    <col min="10761" max="10761" width="4.7109375" customWidth="1"/>
    <col min="10762" max="10762" width="30.7109375" customWidth="1"/>
    <col min="10764" max="10765" width="9.140625" customWidth="1"/>
    <col min="10766" max="10766" width="9.7109375" customWidth="1"/>
    <col min="11017" max="11017" width="4.7109375" customWidth="1"/>
    <col min="11018" max="11018" width="30.7109375" customWidth="1"/>
    <col min="11020" max="11021" width="9.140625" customWidth="1"/>
    <col min="11022" max="11022" width="9.7109375" customWidth="1"/>
    <col min="11273" max="11273" width="4.7109375" customWidth="1"/>
    <col min="11274" max="11274" width="30.7109375" customWidth="1"/>
    <col min="11276" max="11277" width="9.140625" customWidth="1"/>
    <col min="11278" max="11278" width="9.7109375" customWidth="1"/>
    <col min="11529" max="11529" width="4.7109375" customWidth="1"/>
    <col min="11530" max="11530" width="30.7109375" customWidth="1"/>
    <col min="11532" max="11533" width="9.140625" customWidth="1"/>
    <col min="11534" max="11534" width="9.7109375" customWidth="1"/>
    <col min="11785" max="11785" width="4.7109375" customWidth="1"/>
    <col min="11786" max="11786" width="30.7109375" customWidth="1"/>
    <col min="11788" max="11789" width="9.140625" customWidth="1"/>
    <col min="11790" max="11790" width="9.7109375" customWidth="1"/>
    <col min="12041" max="12041" width="4.7109375" customWidth="1"/>
    <col min="12042" max="12042" width="30.7109375" customWidth="1"/>
    <col min="12044" max="12045" width="9.140625" customWidth="1"/>
    <col min="12046" max="12046" width="9.7109375" customWidth="1"/>
    <col min="12297" max="12297" width="4.7109375" customWidth="1"/>
    <col min="12298" max="12298" width="30.7109375" customWidth="1"/>
    <col min="12300" max="12301" width="9.140625" customWidth="1"/>
    <col min="12302" max="12302" width="9.7109375" customWidth="1"/>
    <col min="12553" max="12553" width="4.7109375" customWidth="1"/>
    <col min="12554" max="12554" width="30.7109375" customWidth="1"/>
    <col min="12556" max="12557" width="9.140625" customWidth="1"/>
    <col min="12558" max="12558" width="9.7109375" customWidth="1"/>
    <col min="12809" max="12809" width="4.7109375" customWidth="1"/>
    <col min="12810" max="12810" width="30.7109375" customWidth="1"/>
    <col min="12812" max="12813" width="9.140625" customWidth="1"/>
    <col min="12814" max="12814" width="9.7109375" customWidth="1"/>
    <col min="13065" max="13065" width="4.7109375" customWidth="1"/>
    <col min="13066" max="13066" width="30.7109375" customWidth="1"/>
    <col min="13068" max="13069" width="9.140625" customWidth="1"/>
    <col min="13070" max="13070" width="9.7109375" customWidth="1"/>
    <col min="13321" max="13321" width="4.7109375" customWidth="1"/>
    <col min="13322" max="13322" width="30.7109375" customWidth="1"/>
    <col min="13324" max="13325" width="9.140625" customWidth="1"/>
    <col min="13326" max="13326" width="9.7109375" customWidth="1"/>
    <col min="13577" max="13577" width="4.7109375" customWidth="1"/>
    <col min="13578" max="13578" width="30.7109375" customWidth="1"/>
    <col min="13580" max="13581" width="9.140625" customWidth="1"/>
    <col min="13582" max="13582" width="9.7109375" customWidth="1"/>
    <col min="13833" max="13833" width="4.7109375" customWidth="1"/>
    <col min="13834" max="13834" width="30.7109375" customWidth="1"/>
    <col min="13836" max="13837" width="9.140625" customWidth="1"/>
    <col min="13838" max="13838" width="9.7109375" customWidth="1"/>
    <col min="14089" max="14089" width="4.7109375" customWidth="1"/>
    <col min="14090" max="14090" width="30.7109375" customWidth="1"/>
    <col min="14092" max="14093" width="9.140625" customWidth="1"/>
    <col min="14094" max="14094" width="9.7109375" customWidth="1"/>
    <col min="14345" max="14345" width="4.7109375" customWidth="1"/>
    <col min="14346" max="14346" width="30.7109375" customWidth="1"/>
    <col min="14348" max="14349" width="9.140625" customWidth="1"/>
    <col min="14350" max="14350" width="9.7109375" customWidth="1"/>
    <col min="14601" max="14601" width="4.7109375" customWidth="1"/>
    <col min="14602" max="14602" width="30.7109375" customWidth="1"/>
    <col min="14604" max="14605" width="9.140625" customWidth="1"/>
    <col min="14606" max="14606" width="9.7109375" customWidth="1"/>
    <col min="14857" max="14857" width="4.7109375" customWidth="1"/>
    <col min="14858" max="14858" width="30.7109375" customWidth="1"/>
    <col min="14860" max="14861" width="9.140625" customWidth="1"/>
    <col min="14862" max="14862" width="9.7109375" customWidth="1"/>
    <col min="15113" max="15113" width="4.7109375" customWidth="1"/>
    <col min="15114" max="15114" width="30.7109375" customWidth="1"/>
    <col min="15116" max="15117" width="9.140625" customWidth="1"/>
    <col min="15118" max="15118" width="9.7109375" customWidth="1"/>
    <col min="15369" max="15369" width="4.7109375" customWidth="1"/>
    <col min="15370" max="15370" width="30.7109375" customWidth="1"/>
    <col min="15372" max="15373" width="9.140625" customWidth="1"/>
    <col min="15374" max="15374" width="9.7109375" customWidth="1"/>
    <col min="15625" max="15625" width="4.7109375" customWidth="1"/>
    <col min="15626" max="15626" width="30.7109375" customWidth="1"/>
    <col min="15628" max="15629" width="9.140625" customWidth="1"/>
    <col min="15630" max="15630" width="9.7109375" customWidth="1"/>
    <col min="15881" max="15881" width="4.7109375" customWidth="1"/>
    <col min="15882" max="15882" width="30.7109375" customWidth="1"/>
    <col min="15884" max="15885" width="9.140625" customWidth="1"/>
    <col min="15886" max="15886" width="9.7109375" customWidth="1"/>
    <col min="16137" max="16137" width="4.7109375" customWidth="1"/>
    <col min="16138" max="16138" width="30.7109375" customWidth="1"/>
    <col min="16140" max="16141" width="9.140625" customWidth="1"/>
    <col min="16142" max="16142" width="9.7109375" customWidth="1"/>
  </cols>
  <sheetData>
    <row r="1" spans="9:15" ht="12.75" customHeight="1">
      <c r="I1" s="333" t="s">
        <v>278</v>
      </c>
      <c r="J1" s="333"/>
      <c r="K1" s="333"/>
      <c r="L1" s="333"/>
      <c r="M1" s="333"/>
      <c r="N1" s="333"/>
      <c r="O1" s="42"/>
    </row>
    <row r="2" spans="9:15" ht="12.75" customHeight="1">
      <c r="I2" s="334"/>
      <c r="J2" s="335"/>
      <c r="K2" s="336"/>
      <c r="L2" s="336"/>
      <c r="M2" s="336"/>
      <c r="N2" s="42"/>
      <c r="O2" s="42"/>
    </row>
    <row r="3" spans="9:15" ht="24.75" customHeight="1">
      <c r="I3" s="337" t="s">
        <v>279</v>
      </c>
      <c r="J3" s="338" t="s">
        <v>280</v>
      </c>
      <c r="K3" s="339" t="s">
        <v>281</v>
      </c>
      <c r="L3" s="339" t="s">
        <v>282</v>
      </c>
      <c r="M3" s="339" t="s">
        <v>283</v>
      </c>
      <c r="N3" s="339" t="s">
        <v>284</v>
      </c>
      <c r="O3" s="42"/>
    </row>
    <row r="4" spans="9:15" ht="12.75" customHeight="1">
      <c r="I4" s="340">
        <v>1</v>
      </c>
      <c r="J4" s="341" t="s">
        <v>285</v>
      </c>
      <c r="K4" s="342">
        <v>1467</v>
      </c>
      <c r="L4" s="343">
        <v>1400</v>
      </c>
      <c r="M4" s="344">
        <v>1383</v>
      </c>
      <c r="N4" s="345">
        <v>1217</v>
      </c>
      <c r="O4" s="42"/>
    </row>
    <row r="5" spans="9:15" ht="14.25" customHeight="1">
      <c r="I5" s="340">
        <v>2</v>
      </c>
      <c r="J5" s="341" t="s">
        <v>286</v>
      </c>
      <c r="K5" s="342">
        <v>1233</v>
      </c>
      <c r="L5" s="343">
        <v>1166.5999999999999</v>
      </c>
      <c r="M5" s="344">
        <v>1216</v>
      </c>
      <c r="N5" s="345">
        <v>1050</v>
      </c>
      <c r="O5" s="42"/>
    </row>
    <row r="6" spans="9:15" ht="11.25" customHeight="1">
      <c r="I6" s="340">
        <v>3</v>
      </c>
      <c r="J6" s="341" t="s">
        <v>287</v>
      </c>
      <c r="K6" s="342">
        <v>1000</v>
      </c>
      <c r="L6" s="343">
        <v>950</v>
      </c>
      <c r="M6" s="344">
        <v>950</v>
      </c>
      <c r="N6" s="345">
        <v>883</v>
      </c>
      <c r="O6" s="42"/>
    </row>
    <row r="7" spans="9:15" ht="13.5" customHeight="1">
      <c r="I7" s="340">
        <v>4</v>
      </c>
      <c r="J7" s="341" t="s">
        <v>288</v>
      </c>
      <c r="K7" s="342">
        <v>800</v>
      </c>
      <c r="L7" s="343">
        <v>800</v>
      </c>
      <c r="M7" s="344">
        <v>803.3</v>
      </c>
      <c r="N7" s="345">
        <v>767</v>
      </c>
      <c r="O7" s="42"/>
    </row>
    <row r="8" spans="9:15" ht="14.25" customHeight="1">
      <c r="I8" s="340">
        <v>5</v>
      </c>
      <c r="J8" s="341" t="s">
        <v>289</v>
      </c>
      <c r="K8" s="342">
        <v>933</v>
      </c>
      <c r="L8" s="343">
        <v>1000</v>
      </c>
      <c r="M8" s="344">
        <v>966.7</v>
      </c>
      <c r="N8" s="345">
        <v>700</v>
      </c>
      <c r="O8" s="42"/>
    </row>
    <row r="9" spans="9:15" ht="19.5" customHeight="1">
      <c r="I9" s="340">
        <v>6</v>
      </c>
      <c r="J9" s="341" t="s">
        <v>290</v>
      </c>
      <c r="K9" s="342">
        <v>1567</v>
      </c>
      <c r="L9" s="343">
        <v>1100</v>
      </c>
      <c r="M9" s="344">
        <v>2400</v>
      </c>
      <c r="N9" s="345">
        <v>1900</v>
      </c>
      <c r="O9" s="42"/>
    </row>
    <row r="10" spans="9:15" ht="21.75" customHeight="1">
      <c r="I10" s="340">
        <v>7</v>
      </c>
      <c r="J10" s="341" t="s">
        <v>291</v>
      </c>
      <c r="K10" s="342">
        <v>1033</v>
      </c>
      <c r="L10" s="343">
        <v>1100</v>
      </c>
      <c r="M10" s="344">
        <v>1050</v>
      </c>
      <c r="N10" s="345">
        <v>1250</v>
      </c>
      <c r="O10" s="42"/>
    </row>
    <row r="11" spans="9:15" ht="12.75" customHeight="1">
      <c r="I11" s="340">
        <v>8</v>
      </c>
      <c r="J11" s="341" t="s">
        <v>292</v>
      </c>
      <c r="K11" s="342">
        <v>2233</v>
      </c>
      <c r="L11" s="343">
        <v>2366</v>
      </c>
      <c r="M11" s="344">
        <v>2300</v>
      </c>
      <c r="N11" s="345">
        <v>2100</v>
      </c>
      <c r="O11" s="42"/>
    </row>
    <row r="12" spans="9:15" ht="12.75" customHeight="1">
      <c r="I12" s="340">
        <v>9</v>
      </c>
      <c r="J12" s="341" t="s">
        <v>293</v>
      </c>
      <c r="K12" s="342">
        <v>1833</v>
      </c>
      <c r="L12" s="343">
        <v>1733</v>
      </c>
      <c r="M12" s="344">
        <v>1866</v>
      </c>
      <c r="N12" s="345">
        <v>1633</v>
      </c>
      <c r="O12" s="42"/>
    </row>
    <row r="13" spans="9:15" ht="12.75" customHeight="1">
      <c r="I13" s="340">
        <v>10</v>
      </c>
      <c r="J13" s="346" t="s">
        <v>294</v>
      </c>
      <c r="K13" s="347">
        <v>4500</v>
      </c>
      <c r="L13" s="343">
        <v>5166</v>
      </c>
      <c r="M13" s="344">
        <v>4666.6000000000004</v>
      </c>
      <c r="N13" s="345">
        <v>4500</v>
      </c>
      <c r="O13" s="42"/>
    </row>
    <row r="14" spans="9:15" ht="12.75" customHeight="1">
      <c r="I14" s="340">
        <v>11</v>
      </c>
      <c r="J14" s="346" t="s">
        <v>295</v>
      </c>
      <c r="K14" s="342">
        <v>4500</v>
      </c>
      <c r="L14" s="343">
        <v>5000</v>
      </c>
      <c r="M14" s="344">
        <v>4166</v>
      </c>
      <c r="N14" s="345">
        <v>5000</v>
      </c>
      <c r="O14" s="42"/>
    </row>
    <row r="15" spans="9:15" ht="12.75" customHeight="1">
      <c r="I15" s="340">
        <v>12</v>
      </c>
      <c r="J15" s="346" t="s">
        <v>296</v>
      </c>
      <c r="K15" s="342">
        <v>4033</v>
      </c>
      <c r="L15" s="343">
        <v>4500</v>
      </c>
      <c r="M15" s="344">
        <v>3933</v>
      </c>
      <c r="N15" s="345">
        <v>3500</v>
      </c>
      <c r="O15" s="42"/>
    </row>
    <row r="16" spans="9:15" ht="12.75" customHeight="1">
      <c r="I16" s="340">
        <v>13</v>
      </c>
      <c r="J16" s="346" t="s">
        <v>297</v>
      </c>
      <c r="K16" s="342">
        <v>1000</v>
      </c>
      <c r="L16" s="343">
        <v>1500</v>
      </c>
      <c r="M16" s="344">
        <v>2666</v>
      </c>
      <c r="N16" s="345">
        <v>2250</v>
      </c>
      <c r="O16" s="42"/>
    </row>
    <row r="17" spans="9:15" ht="12.75" customHeight="1">
      <c r="I17" s="340">
        <v>14</v>
      </c>
      <c r="J17" s="346" t="s">
        <v>298</v>
      </c>
      <c r="K17" s="342">
        <v>7333</v>
      </c>
      <c r="L17" s="343">
        <v>8000</v>
      </c>
      <c r="M17" s="344">
        <v>6600</v>
      </c>
      <c r="N17" s="345">
        <v>6600</v>
      </c>
      <c r="O17" s="42"/>
    </row>
    <row r="18" spans="9:15" ht="12.75" customHeight="1">
      <c r="I18" s="340">
        <v>15</v>
      </c>
      <c r="J18" s="346" t="s">
        <v>299</v>
      </c>
      <c r="K18" s="342">
        <v>2000</v>
      </c>
      <c r="L18" s="343">
        <v>1200</v>
      </c>
      <c r="M18" s="344">
        <v>2400</v>
      </c>
      <c r="N18" s="345">
        <v>1800</v>
      </c>
      <c r="O18" s="42"/>
    </row>
    <row r="19" spans="9:15" ht="12.75" customHeight="1">
      <c r="I19" s="340">
        <v>16</v>
      </c>
      <c r="J19" s="346" t="s">
        <v>300</v>
      </c>
      <c r="K19" s="347">
        <v>2500</v>
      </c>
      <c r="L19" s="343">
        <v>2566</v>
      </c>
      <c r="M19" s="344">
        <v>2466</v>
      </c>
      <c r="N19" s="345">
        <v>2400</v>
      </c>
      <c r="O19" s="42"/>
    </row>
    <row r="20" spans="9:15" ht="12.75" customHeight="1">
      <c r="I20" s="340">
        <v>17</v>
      </c>
      <c r="J20" s="346" t="s">
        <v>301</v>
      </c>
      <c r="K20" s="342">
        <v>13000</v>
      </c>
      <c r="L20" s="343">
        <v>13000</v>
      </c>
      <c r="M20" s="344">
        <v>13000</v>
      </c>
      <c r="N20" s="345">
        <v>15000</v>
      </c>
      <c r="O20" s="42"/>
    </row>
    <row r="21" spans="9:15" ht="12.75" customHeight="1">
      <c r="I21" s="340">
        <v>18</v>
      </c>
      <c r="J21" s="348" t="s">
        <v>302</v>
      </c>
      <c r="K21" s="342">
        <v>333</v>
      </c>
      <c r="L21" s="343">
        <v>310</v>
      </c>
      <c r="M21" s="344">
        <v>293</v>
      </c>
      <c r="N21" s="345">
        <v>333</v>
      </c>
      <c r="O21" s="42"/>
    </row>
    <row r="22" spans="9:15" ht="12.75" customHeight="1">
      <c r="I22" s="340">
        <v>19</v>
      </c>
      <c r="J22" s="346" t="s">
        <v>303</v>
      </c>
      <c r="K22" s="342">
        <v>3267</v>
      </c>
      <c r="L22" s="343">
        <v>3400</v>
      </c>
      <c r="M22" s="344">
        <v>3460</v>
      </c>
      <c r="N22" s="345">
        <v>3150</v>
      </c>
      <c r="O22" s="42"/>
    </row>
    <row r="23" spans="9:15" ht="12.75" customHeight="1">
      <c r="I23" s="340">
        <v>20</v>
      </c>
      <c r="J23" s="346" t="s">
        <v>304</v>
      </c>
      <c r="K23" s="342">
        <v>0</v>
      </c>
      <c r="L23" s="343">
        <v>850</v>
      </c>
      <c r="M23" s="344">
        <v>0</v>
      </c>
      <c r="N23" s="345">
        <v>1000</v>
      </c>
      <c r="O23" s="42"/>
    </row>
    <row r="24" spans="9:15" ht="12.75" customHeight="1">
      <c r="I24" s="340">
        <v>21</v>
      </c>
      <c r="J24" s="346" t="s">
        <v>305</v>
      </c>
      <c r="K24" s="347">
        <v>12000</v>
      </c>
      <c r="L24" s="343">
        <v>12000</v>
      </c>
      <c r="M24" s="344">
        <v>12000</v>
      </c>
      <c r="N24" s="345">
        <v>14000</v>
      </c>
      <c r="O24" s="42"/>
    </row>
    <row r="25" spans="9:15" ht="12.75" customHeight="1">
      <c r="I25" s="340">
        <v>22</v>
      </c>
      <c r="J25" s="346" t="s">
        <v>306</v>
      </c>
      <c r="K25" s="342">
        <v>3300</v>
      </c>
      <c r="L25" s="343">
        <v>3250</v>
      </c>
      <c r="M25" s="344">
        <v>3900</v>
      </c>
      <c r="N25" s="345">
        <v>3250</v>
      </c>
      <c r="O25" s="42"/>
    </row>
    <row r="26" spans="9:15" ht="12.75" customHeight="1">
      <c r="I26" s="340">
        <v>23</v>
      </c>
      <c r="J26" s="346" t="s">
        <v>307</v>
      </c>
      <c r="K26" s="342">
        <v>1067</v>
      </c>
      <c r="L26" s="343">
        <v>933</v>
      </c>
      <c r="M26" s="344">
        <v>1233</v>
      </c>
      <c r="N26" s="345">
        <v>833</v>
      </c>
      <c r="O26" s="42"/>
    </row>
    <row r="27" spans="9:15" ht="12.75" customHeight="1">
      <c r="I27" s="340">
        <v>24</v>
      </c>
      <c r="J27" s="346" t="s">
        <v>308</v>
      </c>
      <c r="K27" s="342">
        <v>1200</v>
      </c>
      <c r="L27" s="343">
        <v>1566</v>
      </c>
      <c r="M27" s="344">
        <v>1466</v>
      </c>
      <c r="N27" s="345">
        <v>1500</v>
      </c>
      <c r="O27" s="42"/>
    </row>
    <row r="28" spans="9:15" ht="12.75" customHeight="1">
      <c r="I28" s="340">
        <v>25</v>
      </c>
      <c r="J28" s="346" t="s">
        <v>309</v>
      </c>
      <c r="K28" s="342">
        <v>1000</v>
      </c>
      <c r="L28" s="343">
        <v>1000</v>
      </c>
      <c r="M28" s="344">
        <v>1300</v>
      </c>
      <c r="N28" s="345">
        <v>800</v>
      </c>
      <c r="O28" s="42"/>
    </row>
    <row r="29" spans="9:15" ht="12.75" customHeight="1">
      <c r="I29" s="340">
        <v>26</v>
      </c>
      <c r="J29" s="346" t="s">
        <v>310</v>
      </c>
      <c r="K29" s="347">
        <v>1433</v>
      </c>
      <c r="L29" s="343">
        <v>1266</v>
      </c>
      <c r="M29" s="344">
        <v>1233</v>
      </c>
      <c r="N29" s="345">
        <v>1500</v>
      </c>
      <c r="O29" s="42"/>
    </row>
    <row r="30" spans="9:15" ht="12.75" customHeight="1">
      <c r="I30" s="340">
        <v>27</v>
      </c>
      <c r="J30" s="346" t="s">
        <v>311</v>
      </c>
      <c r="K30" s="342">
        <v>1633</v>
      </c>
      <c r="L30" s="343">
        <v>1600</v>
      </c>
      <c r="M30" s="344">
        <v>1933</v>
      </c>
      <c r="N30" s="345">
        <v>1500</v>
      </c>
      <c r="O30" s="42"/>
    </row>
    <row r="31" spans="9:15" ht="12.75" customHeight="1">
      <c r="I31" s="340">
        <v>28</v>
      </c>
      <c r="J31" s="346" t="s">
        <v>312</v>
      </c>
      <c r="K31" s="342">
        <v>4733</v>
      </c>
      <c r="L31" s="343">
        <v>5333</v>
      </c>
      <c r="M31" s="344">
        <v>5600</v>
      </c>
      <c r="N31" s="345">
        <v>5000</v>
      </c>
      <c r="O31" s="42"/>
    </row>
    <row r="32" spans="9:15" ht="12.75" customHeight="1">
      <c r="I32" s="340">
        <v>29</v>
      </c>
      <c r="J32" s="346" t="s">
        <v>313</v>
      </c>
      <c r="K32" s="342">
        <v>8167</v>
      </c>
      <c r="L32" s="343">
        <v>9000</v>
      </c>
      <c r="M32" s="344">
        <v>9200</v>
      </c>
      <c r="N32" s="345">
        <v>10000</v>
      </c>
      <c r="O32" s="42"/>
    </row>
    <row r="33" spans="9:15" ht="12.75" customHeight="1">
      <c r="I33" s="340">
        <v>30</v>
      </c>
      <c r="J33" s="346" t="s">
        <v>314</v>
      </c>
      <c r="K33" s="342">
        <v>1700</v>
      </c>
      <c r="L33" s="343">
        <v>1733</v>
      </c>
      <c r="M33" s="344">
        <v>1710</v>
      </c>
      <c r="N33" s="345">
        <v>1650</v>
      </c>
      <c r="O33" s="42"/>
    </row>
    <row r="34" spans="9:15" ht="12.75" customHeight="1">
      <c r="I34" s="340">
        <v>31</v>
      </c>
      <c r="J34" s="346" t="s">
        <v>315</v>
      </c>
      <c r="K34" s="342">
        <v>800</v>
      </c>
      <c r="L34" s="343">
        <v>750</v>
      </c>
      <c r="M34" s="344">
        <v>583</v>
      </c>
      <c r="N34" s="345">
        <v>500</v>
      </c>
      <c r="O34" s="42"/>
    </row>
    <row r="35" spans="9:15" ht="12.75" customHeight="1">
      <c r="I35" s="340">
        <v>32</v>
      </c>
      <c r="J35" s="348" t="s">
        <v>316</v>
      </c>
      <c r="K35" s="342">
        <v>4300</v>
      </c>
      <c r="L35" s="343">
        <v>4250</v>
      </c>
      <c r="M35" s="344">
        <v>4140</v>
      </c>
      <c r="N35" s="345">
        <v>3733</v>
      </c>
      <c r="O35" s="42"/>
    </row>
    <row r="36" spans="9:15" ht="12.75" customHeight="1">
      <c r="I36" s="340">
        <v>33</v>
      </c>
      <c r="J36" s="346" t="s">
        <v>317</v>
      </c>
      <c r="K36" s="342">
        <v>1767</v>
      </c>
      <c r="L36" s="343">
        <v>1800</v>
      </c>
      <c r="M36" s="344">
        <v>1793</v>
      </c>
      <c r="N36" s="345">
        <v>1850</v>
      </c>
      <c r="O36" s="42"/>
    </row>
    <row r="37" spans="9:15" ht="12.75" customHeight="1">
      <c r="I37" s="340">
        <v>34</v>
      </c>
      <c r="J37" s="346" t="s">
        <v>318</v>
      </c>
      <c r="K37" s="347">
        <v>5700</v>
      </c>
      <c r="L37" s="343">
        <v>5500</v>
      </c>
      <c r="M37" s="344">
        <v>0</v>
      </c>
      <c r="N37" s="345">
        <v>5500</v>
      </c>
      <c r="O37" s="42"/>
    </row>
    <row r="38" spans="9:15" ht="12.75" customHeight="1">
      <c r="I38" s="340">
        <v>35</v>
      </c>
      <c r="J38" s="346" t="s">
        <v>319</v>
      </c>
      <c r="K38" s="342">
        <v>1333</v>
      </c>
      <c r="L38" s="343">
        <v>1400</v>
      </c>
      <c r="M38" s="344">
        <v>1276</v>
      </c>
      <c r="N38" s="345">
        <v>1225</v>
      </c>
      <c r="O38" s="42"/>
    </row>
    <row r="39" spans="9:15" ht="12.75" customHeight="1">
      <c r="I39" s="340">
        <v>36</v>
      </c>
      <c r="J39" s="346" t="s">
        <v>320</v>
      </c>
      <c r="K39" s="342">
        <v>7300</v>
      </c>
      <c r="L39" s="343">
        <v>8000</v>
      </c>
      <c r="M39" s="344">
        <v>7466.7</v>
      </c>
      <c r="N39" s="345">
        <v>7600</v>
      </c>
      <c r="O39" s="42"/>
    </row>
    <row r="40" spans="9:15" ht="12.75" customHeight="1">
      <c r="I40" s="340">
        <v>37</v>
      </c>
      <c r="J40" s="346" t="s">
        <v>321</v>
      </c>
      <c r="K40" s="347">
        <v>1283</v>
      </c>
      <c r="L40" s="343">
        <v>1433</v>
      </c>
      <c r="M40" s="344">
        <v>1483</v>
      </c>
      <c r="N40" s="345">
        <v>1533</v>
      </c>
      <c r="O40" s="42"/>
    </row>
    <row r="41" spans="9:15" ht="12.75" customHeight="1">
      <c r="I41" s="340">
        <v>38</v>
      </c>
      <c r="J41" s="348" t="s">
        <v>322</v>
      </c>
      <c r="K41" s="347">
        <v>2267</v>
      </c>
      <c r="L41" s="343">
        <v>2300</v>
      </c>
      <c r="M41" s="344">
        <v>2500</v>
      </c>
      <c r="N41" s="345">
        <v>2400</v>
      </c>
      <c r="O41" s="42"/>
    </row>
    <row r="42" spans="9:15" ht="12.75" customHeight="1">
      <c r="I42" s="340">
        <v>39</v>
      </c>
      <c r="J42" s="346" t="s">
        <v>323</v>
      </c>
      <c r="K42" s="342">
        <v>1800</v>
      </c>
      <c r="L42" s="343">
        <v>1700</v>
      </c>
      <c r="M42" s="344">
        <v>1666</v>
      </c>
      <c r="N42" s="345">
        <v>1800</v>
      </c>
      <c r="O42" s="42"/>
    </row>
    <row r="43" spans="9:15" ht="12.75" customHeight="1">
      <c r="I43" s="340">
        <v>40</v>
      </c>
      <c r="J43" s="349" t="s">
        <v>324</v>
      </c>
      <c r="K43" s="350">
        <v>1550</v>
      </c>
      <c r="L43" s="343">
        <v>1570</v>
      </c>
      <c r="M43" s="344">
        <v>1650</v>
      </c>
      <c r="N43" s="345">
        <v>1520</v>
      </c>
      <c r="O43" s="42"/>
    </row>
    <row r="44" spans="9:15" ht="12.75" customHeight="1">
      <c r="I44" s="340">
        <v>41</v>
      </c>
      <c r="J44" s="349" t="s">
        <v>325</v>
      </c>
      <c r="K44" s="350">
        <v>1800</v>
      </c>
      <c r="L44" s="343">
        <v>1690</v>
      </c>
      <c r="M44" s="344">
        <v>1890</v>
      </c>
      <c r="N44" s="345">
        <v>1790</v>
      </c>
      <c r="O44" s="42"/>
    </row>
    <row r="45" spans="9:15" ht="12.75" customHeight="1">
      <c r="I45" s="340">
        <v>42</v>
      </c>
      <c r="J45" s="349" t="s">
        <v>326</v>
      </c>
      <c r="K45" s="350">
        <v>1880</v>
      </c>
      <c r="L45" s="343">
        <v>1790</v>
      </c>
      <c r="M45" s="351">
        <v>1910</v>
      </c>
      <c r="N45" s="345">
        <v>1880</v>
      </c>
      <c r="O45" s="42"/>
    </row>
  </sheetData>
  <mergeCells count="1">
    <mergeCell ref="I1:N1"/>
  </mergeCells>
  <conditionalFormatting sqref="K4:K42">
    <cfRule type="cellIs" dxfId="1" priority="1" stopIfTrue="1" operator="lessThan">
      <formula>0.001</formula>
    </cfRule>
  </conditionalFormatting>
  <conditionalFormatting sqref="K43:K45 M23:M42 L43 M14:M21 M2:M12 J2:J42 N4:N42 K2:L3 I1:I45">
    <cfRule type="cellIs" dxfId="0" priority="2" stopIfTrue="1" operator="lessThan">
      <formula>0.001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M26" sqref="M26"/>
    </sheetView>
  </sheetViews>
  <sheetFormatPr defaultRowHeight="12.75"/>
  <cols>
    <col min="1" max="1" width="13.42578125" style="66" customWidth="1"/>
    <col min="2" max="3" width="6.85546875" style="66" customWidth="1"/>
    <col min="4" max="12" width="6.85546875" style="353" customWidth="1"/>
    <col min="13" max="13" width="6.85546875" style="67" customWidth="1"/>
    <col min="14" max="14" width="6.85546875" style="353" customWidth="1"/>
    <col min="15" max="256" width="9.140625" style="66"/>
    <col min="257" max="257" width="13.42578125" style="66" customWidth="1"/>
    <col min="258" max="270" width="6.85546875" style="66" customWidth="1"/>
    <col min="271" max="512" width="9.140625" style="66"/>
    <col min="513" max="513" width="13.42578125" style="66" customWidth="1"/>
    <col min="514" max="526" width="6.85546875" style="66" customWidth="1"/>
    <col min="527" max="768" width="9.140625" style="66"/>
    <col min="769" max="769" width="13.42578125" style="66" customWidth="1"/>
    <col min="770" max="782" width="6.85546875" style="66" customWidth="1"/>
    <col min="783" max="1024" width="9.140625" style="66"/>
    <col min="1025" max="1025" width="13.42578125" style="66" customWidth="1"/>
    <col min="1026" max="1038" width="6.85546875" style="66" customWidth="1"/>
    <col min="1039" max="1280" width="9.140625" style="66"/>
    <col min="1281" max="1281" width="13.42578125" style="66" customWidth="1"/>
    <col min="1282" max="1294" width="6.85546875" style="66" customWidth="1"/>
    <col min="1295" max="1536" width="9.140625" style="66"/>
    <col min="1537" max="1537" width="13.42578125" style="66" customWidth="1"/>
    <col min="1538" max="1550" width="6.85546875" style="66" customWidth="1"/>
    <col min="1551" max="1792" width="9.140625" style="66"/>
    <col min="1793" max="1793" width="13.42578125" style="66" customWidth="1"/>
    <col min="1794" max="1806" width="6.85546875" style="66" customWidth="1"/>
    <col min="1807" max="2048" width="9.140625" style="66"/>
    <col min="2049" max="2049" width="13.42578125" style="66" customWidth="1"/>
    <col min="2050" max="2062" width="6.85546875" style="66" customWidth="1"/>
    <col min="2063" max="2304" width="9.140625" style="66"/>
    <col min="2305" max="2305" width="13.42578125" style="66" customWidth="1"/>
    <col min="2306" max="2318" width="6.85546875" style="66" customWidth="1"/>
    <col min="2319" max="2560" width="9.140625" style="66"/>
    <col min="2561" max="2561" width="13.42578125" style="66" customWidth="1"/>
    <col min="2562" max="2574" width="6.85546875" style="66" customWidth="1"/>
    <col min="2575" max="2816" width="9.140625" style="66"/>
    <col min="2817" max="2817" width="13.42578125" style="66" customWidth="1"/>
    <col min="2818" max="2830" width="6.85546875" style="66" customWidth="1"/>
    <col min="2831" max="3072" width="9.140625" style="66"/>
    <col min="3073" max="3073" width="13.42578125" style="66" customWidth="1"/>
    <col min="3074" max="3086" width="6.85546875" style="66" customWidth="1"/>
    <col min="3087" max="3328" width="9.140625" style="66"/>
    <col min="3329" max="3329" width="13.42578125" style="66" customWidth="1"/>
    <col min="3330" max="3342" width="6.85546875" style="66" customWidth="1"/>
    <col min="3343" max="3584" width="9.140625" style="66"/>
    <col min="3585" max="3585" width="13.42578125" style="66" customWidth="1"/>
    <col min="3586" max="3598" width="6.85546875" style="66" customWidth="1"/>
    <col min="3599" max="3840" width="9.140625" style="66"/>
    <col min="3841" max="3841" width="13.42578125" style="66" customWidth="1"/>
    <col min="3842" max="3854" width="6.85546875" style="66" customWidth="1"/>
    <col min="3855" max="4096" width="9.140625" style="66"/>
    <col min="4097" max="4097" width="13.42578125" style="66" customWidth="1"/>
    <col min="4098" max="4110" width="6.85546875" style="66" customWidth="1"/>
    <col min="4111" max="4352" width="9.140625" style="66"/>
    <col min="4353" max="4353" width="13.42578125" style="66" customWidth="1"/>
    <col min="4354" max="4366" width="6.85546875" style="66" customWidth="1"/>
    <col min="4367" max="4608" width="9.140625" style="66"/>
    <col min="4609" max="4609" width="13.42578125" style="66" customWidth="1"/>
    <col min="4610" max="4622" width="6.85546875" style="66" customWidth="1"/>
    <col min="4623" max="4864" width="9.140625" style="66"/>
    <col min="4865" max="4865" width="13.42578125" style="66" customWidth="1"/>
    <col min="4866" max="4878" width="6.85546875" style="66" customWidth="1"/>
    <col min="4879" max="5120" width="9.140625" style="66"/>
    <col min="5121" max="5121" width="13.42578125" style="66" customWidth="1"/>
    <col min="5122" max="5134" width="6.85546875" style="66" customWidth="1"/>
    <col min="5135" max="5376" width="9.140625" style="66"/>
    <col min="5377" max="5377" width="13.42578125" style="66" customWidth="1"/>
    <col min="5378" max="5390" width="6.85546875" style="66" customWidth="1"/>
    <col min="5391" max="5632" width="9.140625" style="66"/>
    <col min="5633" max="5633" width="13.42578125" style="66" customWidth="1"/>
    <col min="5634" max="5646" width="6.85546875" style="66" customWidth="1"/>
    <col min="5647" max="5888" width="9.140625" style="66"/>
    <col min="5889" max="5889" width="13.42578125" style="66" customWidth="1"/>
    <col min="5890" max="5902" width="6.85546875" style="66" customWidth="1"/>
    <col min="5903" max="6144" width="9.140625" style="66"/>
    <col min="6145" max="6145" width="13.42578125" style="66" customWidth="1"/>
    <col min="6146" max="6158" width="6.85546875" style="66" customWidth="1"/>
    <col min="6159" max="6400" width="9.140625" style="66"/>
    <col min="6401" max="6401" width="13.42578125" style="66" customWidth="1"/>
    <col min="6402" max="6414" width="6.85546875" style="66" customWidth="1"/>
    <col min="6415" max="6656" width="9.140625" style="66"/>
    <col min="6657" max="6657" width="13.42578125" style="66" customWidth="1"/>
    <col min="6658" max="6670" width="6.85546875" style="66" customWidth="1"/>
    <col min="6671" max="6912" width="9.140625" style="66"/>
    <col min="6913" max="6913" width="13.42578125" style="66" customWidth="1"/>
    <col min="6914" max="6926" width="6.85546875" style="66" customWidth="1"/>
    <col min="6927" max="7168" width="9.140625" style="66"/>
    <col min="7169" max="7169" width="13.42578125" style="66" customWidth="1"/>
    <col min="7170" max="7182" width="6.85546875" style="66" customWidth="1"/>
    <col min="7183" max="7424" width="9.140625" style="66"/>
    <col min="7425" max="7425" width="13.42578125" style="66" customWidth="1"/>
    <col min="7426" max="7438" width="6.85546875" style="66" customWidth="1"/>
    <col min="7439" max="7680" width="9.140625" style="66"/>
    <col min="7681" max="7681" width="13.42578125" style="66" customWidth="1"/>
    <col min="7682" max="7694" width="6.85546875" style="66" customWidth="1"/>
    <col min="7695" max="7936" width="9.140625" style="66"/>
    <col min="7937" max="7937" width="13.42578125" style="66" customWidth="1"/>
    <col min="7938" max="7950" width="6.85546875" style="66" customWidth="1"/>
    <col min="7951" max="8192" width="9.140625" style="66"/>
    <col min="8193" max="8193" width="13.42578125" style="66" customWidth="1"/>
    <col min="8194" max="8206" width="6.85546875" style="66" customWidth="1"/>
    <col min="8207" max="8448" width="9.140625" style="66"/>
    <col min="8449" max="8449" width="13.42578125" style="66" customWidth="1"/>
    <col min="8450" max="8462" width="6.85546875" style="66" customWidth="1"/>
    <col min="8463" max="8704" width="9.140625" style="66"/>
    <col min="8705" max="8705" width="13.42578125" style="66" customWidth="1"/>
    <col min="8706" max="8718" width="6.85546875" style="66" customWidth="1"/>
    <col min="8719" max="8960" width="9.140625" style="66"/>
    <col min="8961" max="8961" width="13.42578125" style="66" customWidth="1"/>
    <col min="8962" max="8974" width="6.85546875" style="66" customWidth="1"/>
    <col min="8975" max="9216" width="9.140625" style="66"/>
    <col min="9217" max="9217" width="13.42578125" style="66" customWidth="1"/>
    <col min="9218" max="9230" width="6.85546875" style="66" customWidth="1"/>
    <col min="9231" max="9472" width="9.140625" style="66"/>
    <col min="9473" max="9473" width="13.42578125" style="66" customWidth="1"/>
    <col min="9474" max="9486" width="6.85546875" style="66" customWidth="1"/>
    <col min="9487" max="9728" width="9.140625" style="66"/>
    <col min="9729" max="9729" width="13.42578125" style="66" customWidth="1"/>
    <col min="9730" max="9742" width="6.85546875" style="66" customWidth="1"/>
    <col min="9743" max="9984" width="9.140625" style="66"/>
    <col min="9985" max="9985" width="13.42578125" style="66" customWidth="1"/>
    <col min="9986" max="9998" width="6.85546875" style="66" customWidth="1"/>
    <col min="9999" max="10240" width="9.140625" style="66"/>
    <col min="10241" max="10241" width="13.42578125" style="66" customWidth="1"/>
    <col min="10242" max="10254" width="6.85546875" style="66" customWidth="1"/>
    <col min="10255" max="10496" width="9.140625" style="66"/>
    <col min="10497" max="10497" width="13.42578125" style="66" customWidth="1"/>
    <col min="10498" max="10510" width="6.85546875" style="66" customWidth="1"/>
    <col min="10511" max="10752" width="9.140625" style="66"/>
    <col min="10753" max="10753" width="13.42578125" style="66" customWidth="1"/>
    <col min="10754" max="10766" width="6.85546875" style="66" customWidth="1"/>
    <col min="10767" max="11008" width="9.140625" style="66"/>
    <col min="11009" max="11009" width="13.42578125" style="66" customWidth="1"/>
    <col min="11010" max="11022" width="6.85546875" style="66" customWidth="1"/>
    <col min="11023" max="11264" width="9.140625" style="66"/>
    <col min="11265" max="11265" width="13.42578125" style="66" customWidth="1"/>
    <col min="11266" max="11278" width="6.85546875" style="66" customWidth="1"/>
    <col min="11279" max="11520" width="9.140625" style="66"/>
    <col min="11521" max="11521" width="13.42578125" style="66" customWidth="1"/>
    <col min="11522" max="11534" width="6.85546875" style="66" customWidth="1"/>
    <col min="11535" max="11776" width="9.140625" style="66"/>
    <col min="11777" max="11777" width="13.42578125" style="66" customWidth="1"/>
    <col min="11778" max="11790" width="6.85546875" style="66" customWidth="1"/>
    <col min="11791" max="12032" width="9.140625" style="66"/>
    <col min="12033" max="12033" width="13.42578125" style="66" customWidth="1"/>
    <col min="12034" max="12046" width="6.85546875" style="66" customWidth="1"/>
    <col min="12047" max="12288" width="9.140625" style="66"/>
    <col min="12289" max="12289" width="13.42578125" style="66" customWidth="1"/>
    <col min="12290" max="12302" width="6.85546875" style="66" customWidth="1"/>
    <col min="12303" max="12544" width="9.140625" style="66"/>
    <col min="12545" max="12545" width="13.42578125" style="66" customWidth="1"/>
    <col min="12546" max="12558" width="6.85546875" style="66" customWidth="1"/>
    <col min="12559" max="12800" width="9.140625" style="66"/>
    <col min="12801" max="12801" width="13.42578125" style="66" customWidth="1"/>
    <col min="12802" max="12814" width="6.85546875" style="66" customWidth="1"/>
    <col min="12815" max="13056" width="9.140625" style="66"/>
    <col min="13057" max="13057" width="13.42578125" style="66" customWidth="1"/>
    <col min="13058" max="13070" width="6.85546875" style="66" customWidth="1"/>
    <col min="13071" max="13312" width="9.140625" style="66"/>
    <col min="13313" max="13313" width="13.42578125" style="66" customWidth="1"/>
    <col min="13314" max="13326" width="6.85546875" style="66" customWidth="1"/>
    <col min="13327" max="13568" width="9.140625" style="66"/>
    <col min="13569" max="13569" width="13.42578125" style="66" customWidth="1"/>
    <col min="13570" max="13582" width="6.85546875" style="66" customWidth="1"/>
    <col min="13583" max="13824" width="9.140625" style="66"/>
    <col min="13825" max="13825" width="13.42578125" style="66" customWidth="1"/>
    <col min="13826" max="13838" width="6.85546875" style="66" customWidth="1"/>
    <col min="13839" max="14080" width="9.140625" style="66"/>
    <col min="14081" max="14081" width="13.42578125" style="66" customWidth="1"/>
    <col min="14082" max="14094" width="6.85546875" style="66" customWidth="1"/>
    <col min="14095" max="14336" width="9.140625" style="66"/>
    <col min="14337" max="14337" width="13.42578125" style="66" customWidth="1"/>
    <col min="14338" max="14350" width="6.85546875" style="66" customWidth="1"/>
    <col min="14351" max="14592" width="9.140625" style="66"/>
    <col min="14593" max="14593" width="13.42578125" style="66" customWidth="1"/>
    <col min="14594" max="14606" width="6.85546875" style="66" customWidth="1"/>
    <col min="14607" max="14848" width="9.140625" style="66"/>
    <col min="14849" max="14849" width="13.42578125" style="66" customWidth="1"/>
    <col min="14850" max="14862" width="6.85546875" style="66" customWidth="1"/>
    <col min="14863" max="15104" width="9.140625" style="66"/>
    <col min="15105" max="15105" width="13.42578125" style="66" customWidth="1"/>
    <col min="15106" max="15118" width="6.85546875" style="66" customWidth="1"/>
    <col min="15119" max="15360" width="9.140625" style="66"/>
    <col min="15361" max="15361" width="13.42578125" style="66" customWidth="1"/>
    <col min="15362" max="15374" width="6.85546875" style="66" customWidth="1"/>
    <col min="15375" max="15616" width="9.140625" style="66"/>
    <col min="15617" max="15617" width="13.42578125" style="66" customWidth="1"/>
    <col min="15618" max="15630" width="6.85546875" style="66" customWidth="1"/>
    <col min="15631" max="15872" width="9.140625" style="66"/>
    <col min="15873" max="15873" width="13.42578125" style="66" customWidth="1"/>
    <col min="15874" max="15886" width="6.85546875" style="66" customWidth="1"/>
    <col min="15887" max="16128" width="9.140625" style="66"/>
    <col min="16129" max="16129" width="13.42578125" style="66" customWidth="1"/>
    <col min="16130" max="16142" width="6.85546875" style="66" customWidth="1"/>
    <col min="16143" max="16384" width="9.140625" style="66"/>
  </cols>
  <sheetData>
    <row r="1" spans="1:13" ht="15">
      <c r="A1" s="352" t="s">
        <v>327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>
      <c r="A2" s="66" t="s">
        <v>328</v>
      </c>
    </row>
    <row r="3" spans="1:13" s="357" customFormat="1">
      <c r="A3" s="200" t="s">
        <v>329</v>
      </c>
      <c r="B3" s="354" t="s">
        <v>330</v>
      </c>
      <c r="C3" s="354"/>
      <c r="D3" s="354" t="s">
        <v>331</v>
      </c>
      <c r="E3" s="354"/>
      <c r="F3" s="354" t="s">
        <v>332</v>
      </c>
      <c r="G3" s="354"/>
      <c r="H3" s="355" t="s">
        <v>333</v>
      </c>
      <c r="I3" s="356"/>
      <c r="J3" s="354" t="s">
        <v>334</v>
      </c>
      <c r="K3" s="354"/>
      <c r="L3" s="354" t="s">
        <v>335</v>
      </c>
      <c r="M3" s="354"/>
    </row>
    <row r="4" spans="1:13" s="359" customFormat="1">
      <c r="A4" s="176"/>
      <c r="B4" s="358">
        <v>2014</v>
      </c>
      <c r="C4" s="358">
        <v>2015</v>
      </c>
      <c r="D4" s="358">
        <v>2014</v>
      </c>
      <c r="E4" s="358">
        <v>2015</v>
      </c>
      <c r="F4" s="358">
        <v>2014</v>
      </c>
      <c r="G4" s="358">
        <v>2015</v>
      </c>
      <c r="H4" s="358">
        <v>2014</v>
      </c>
      <c r="I4" s="358">
        <v>2015</v>
      </c>
      <c r="J4" s="358">
        <v>2014</v>
      </c>
      <c r="K4" s="358">
        <v>2015</v>
      </c>
      <c r="L4" s="358">
        <v>2014</v>
      </c>
      <c r="M4" s="358">
        <v>2015</v>
      </c>
    </row>
    <row r="5" spans="1:13" s="359" customFormat="1">
      <c r="A5" s="360" t="s">
        <v>50</v>
      </c>
      <c r="B5" s="361">
        <v>2</v>
      </c>
      <c r="C5" s="362">
        <v>2</v>
      </c>
      <c r="D5" s="361">
        <v>2</v>
      </c>
      <c r="E5" s="362">
        <v>2</v>
      </c>
      <c r="F5" s="363">
        <v>12</v>
      </c>
      <c r="G5" s="363">
        <v>11</v>
      </c>
      <c r="H5" s="363">
        <v>3</v>
      </c>
      <c r="I5" s="363">
        <v>4</v>
      </c>
      <c r="J5" s="364">
        <v>0</v>
      </c>
      <c r="K5" s="363">
        <v>0</v>
      </c>
      <c r="L5" s="364">
        <v>1</v>
      </c>
      <c r="M5" s="363">
        <v>0</v>
      </c>
    </row>
    <row r="6" spans="1:13" s="359" customFormat="1">
      <c r="A6" s="365" t="s">
        <v>217</v>
      </c>
      <c r="B6" s="366">
        <v>6</v>
      </c>
      <c r="C6" s="366">
        <v>3</v>
      </c>
      <c r="D6" s="366">
        <v>6</v>
      </c>
      <c r="E6" s="366">
        <v>3</v>
      </c>
      <c r="F6" s="367">
        <v>10</v>
      </c>
      <c r="G6" s="367">
        <v>5</v>
      </c>
      <c r="H6" s="367">
        <v>0</v>
      </c>
      <c r="I6" s="367">
        <v>1</v>
      </c>
      <c r="J6" s="368">
        <v>0</v>
      </c>
      <c r="K6" s="367">
        <v>0</v>
      </c>
      <c r="L6" s="368">
        <v>0</v>
      </c>
      <c r="M6" s="367">
        <v>0</v>
      </c>
    </row>
    <row r="7" spans="1:13" s="359" customFormat="1">
      <c r="A7" s="365" t="s">
        <v>52</v>
      </c>
      <c r="B7" s="366">
        <v>23</v>
      </c>
      <c r="C7" s="366">
        <v>24</v>
      </c>
      <c r="D7" s="366">
        <v>23</v>
      </c>
      <c r="E7" s="366">
        <v>24</v>
      </c>
      <c r="F7" s="367">
        <v>6</v>
      </c>
      <c r="G7" s="367">
        <v>12</v>
      </c>
      <c r="H7" s="367">
        <v>1</v>
      </c>
      <c r="I7" s="367">
        <v>3</v>
      </c>
      <c r="J7" s="368">
        <v>0</v>
      </c>
      <c r="K7" s="367">
        <v>0</v>
      </c>
      <c r="L7" s="368">
        <v>0</v>
      </c>
      <c r="M7" s="367">
        <v>1</v>
      </c>
    </row>
    <row r="8" spans="1:13" s="359" customFormat="1">
      <c r="A8" s="365" t="s">
        <v>53</v>
      </c>
      <c r="B8" s="366">
        <v>0</v>
      </c>
      <c r="C8" s="366">
        <v>2</v>
      </c>
      <c r="D8" s="366">
        <v>0</v>
      </c>
      <c r="E8" s="366">
        <v>2</v>
      </c>
      <c r="F8" s="367">
        <v>8</v>
      </c>
      <c r="G8" s="367">
        <v>4</v>
      </c>
      <c r="H8" s="367">
        <v>1</v>
      </c>
      <c r="I8" s="367">
        <v>1</v>
      </c>
      <c r="J8" s="368">
        <v>1</v>
      </c>
      <c r="K8" s="367">
        <v>0</v>
      </c>
      <c r="L8" s="368">
        <v>0</v>
      </c>
      <c r="M8" s="367">
        <v>0</v>
      </c>
    </row>
    <row r="9" spans="1:13" s="359" customFormat="1">
      <c r="A9" s="365" t="s">
        <v>54</v>
      </c>
      <c r="B9" s="366">
        <v>2</v>
      </c>
      <c r="C9" s="366">
        <v>0</v>
      </c>
      <c r="D9" s="366">
        <v>2</v>
      </c>
      <c r="E9" s="366">
        <v>0</v>
      </c>
      <c r="F9" s="367">
        <v>4</v>
      </c>
      <c r="G9" s="367">
        <v>3</v>
      </c>
      <c r="H9" s="367">
        <v>0</v>
      </c>
      <c r="I9" s="367">
        <v>1</v>
      </c>
      <c r="J9" s="368">
        <v>0</v>
      </c>
      <c r="K9" s="367">
        <v>0</v>
      </c>
      <c r="L9" s="368">
        <v>1</v>
      </c>
      <c r="M9" s="367">
        <v>0</v>
      </c>
    </row>
    <row r="10" spans="1:13" s="359" customFormat="1">
      <c r="A10" s="365" t="s">
        <v>55</v>
      </c>
      <c r="B10" s="366">
        <v>4</v>
      </c>
      <c r="C10" s="366">
        <v>6</v>
      </c>
      <c r="D10" s="366">
        <v>4</v>
      </c>
      <c r="E10" s="366">
        <v>6</v>
      </c>
      <c r="F10" s="367">
        <v>4</v>
      </c>
      <c r="G10" s="367">
        <v>4</v>
      </c>
      <c r="H10" s="367">
        <v>1</v>
      </c>
      <c r="I10" s="367">
        <v>0</v>
      </c>
      <c r="J10" s="368">
        <v>0</v>
      </c>
      <c r="K10" s="367">
        <v>0</v>
      </c>
      <c r="L10" s="368">
        <v>1</v>
      </c>
      <c r="M10" s="367">
        <v>0</v>
      </c>
    </row>
    <row r="11" spans="1:13" s="359" customFormat="1">
      <c r="A11" s="365" t="s">
        <v>56</v>
      </c>
      <c r="B11" s="366">
        <v>2</v>
      </c>
      <c r="C11" s="366">
        <v>4</v>
      </c>
      <c r="D11" s="366">
        <v>2</v>
      </c>
      <c r="E11" s="366">
        <v>4</v>
      </c>
      <c r="F11" s="367">
        <v>6</v>
      </c>
      <c r="G11" s="367">
        <v>14</v>
      </c>
      <c r="H11" s="367">
        <v>0</v>
      </c>
      <c r="I11" s="367">
        <v>1</v>
      </c>
      <c r="J11" s="368">
        <v>0</v>
      </c>
      <c r="K11" s="367">
        <v>1</v>
      </c>
      <c r="L11" s="368">
        <v>0</v>
      </c>
      <c r="M11" s="367">
        <v>0</v>
      </c>
    </row>
    <row r="12" spans="1:13" s="359" customFormat="1">
      <c r="A12" s="365" t="s">
        <v>57</v>
      </c>
      <c r="B12" s="366">
        <v>11</v>
      </c>
      <c r="C12" s="366">
        <v>10</v>
      </c>
      <c r="D12" s="366">
        <v>11</v>
      </c>
      <c r="E12" s="366">
        <v>10</v>
      </c>
      <c r="F12" s="367">
        <v>6</v>
      </c>
      <c r="G12" s="367">
        <v>4</v>
      </c>
      <c r="H12" s="367">
        <v>1</v>
      </c>
      <c r="I12" s="367">
        <v>0</v>
      </c>
      <c r="J12" s="368">
        <v>0</v>
      </c>
      <c r="K12" s="367">
        <v>0</v>
      </c>
      <c r="L12" s="368">
        <v>0</v>
      </c>
      <c r="M12" s="367">
        <v>0</v>
      </c>
    </row>
    <row r="13" spans="1:13" s="359" customFormat="1">
      <c r="A13" s="365" t="s">
        <v>58</v>
      </c>
      <c r="B13" s="366">
        <v>1</v>
      </c>
      <c r="C13" s="366">
        <v>0</v>
      </c>
      <c r="D13" s="366">
        <v>1</v>
      </c>
      <c r="E13" s="366">
        <v>0</v>
      </c>
      <c r="F13" s="367">
        <v>8</v>
      </c>
      <c r="G13" s="367">
        <v>4</v>
      </c>
      <c r="H13" s="367">
        <v>1</v>
      </c>
      <c r="I13" s="367">
        <v>1</v>
      </c>
      <c r="J13" s="369">
        <v>2</v>
      </c>
      <c r="K13" s="370">
        <v>0</v>
      </c>
      <c r="L13" s="368">
        <v>0</v>
      </c>
      <c r="M13" s="367">
        <v>1</v>
      </c>
    </row>
    <row r="14" spans="1:13" s="359" customFormat="1">
      <c r="A14" s="365" t="s">
        <v>59</v>
      </c>
      <c r="B14" s="366">
        <v>2</v>
      </c>
      <c r="C14" s="366">
        <v>6</v>
      </c>
      <c r="D14" s="366">
        <v>2</v>
      </c>
      <c r="E14" s="366">
        <v>6</v>
      </c>
      <c r="F14" s="367">
        <v>7</v>
      </c>
      <c r="G14" s="367">
        <v>12</v>
      </c>
      <c r="H14" s="367">
        <v>0</v>
      </c>
      <c r="I14" s="367">
        <v>2</v>
      </c>
      <c r="J14" s="368">
        <v>0</v>
      </c>
      <c r="K14" s="367">
        <v>0</v>
      </c>
      <c r="L14" s="368">
        <v>0</v>
      </c>
      <c r="M14" s="367">
        <v>1</v>
      </c>
    </row>
    <row r="15" spans="1:13" s="359" customFormat="1">
      <c r="A15" s="365" t="s">
        <v>60</v>
      </c>
      <c r="B15" s="366">
        <v>16</v>
      </c>
      <c r="C15" s="366">
        <v>8</v>
      </c>
      <c r="D15" s="366">
        <v>16</v>
      </c>
      <c r="E15" s="366">
        <v>8</v>
      </c>
      <c r="F15" s="367">
        <v>10</v>
      </c>
      <c r="G15" s="367">
        <v>10</v>
      </c>
      <c r="H15" s="367">
        <v>0</v>
      </c>
      <c r="I15" s="367">
        <v>0</v>
      </c>
      <c r="J15" s="368">
        <v>0</v>
      </c>
      <c r="K15" s="367">
        <v>0</v>
      </c>
      <c r="L15" s="368">
        <v>0</v>
      </c>
      <c r="M15" s="367">
        <v>0</v>
      </c>
    </row>
    <row r="16" spans="1:13" s="359" customFormat="1">
      <c r="A16" s="365" t="s">
        <v>61</v>
      </c>
      <c r="B16" s="366">
        <v>5</v>
      </c>
      <c r="C16" s="366">
        <v>12</v>
      </c>
      <c r="D16" s="366">
        <v>4</v>
      </c>
      <c r="E16" s="366">
        <v>12</v>
      </c>
      <c r="F16" s="367">
        <v>4</v>
      </c>
      <c r="G16" s="367">
        <v>7</v>
      </c>
      <c r="H16" s="367">
        <v>2</v>
      </c>
      <c r="I16" s="367">
        <v>0</v>
      </c>
      <c r="J16" s="368">
        <v>0</v>
      </c>
      <c r="K16" s="367">
        <v>0</v>
      </c>
      <c r="L16" s="368">
        <v>0</v>
      </c>
      <c r="M16" s="367">
        <v>0</v>
      </c>
    </row>
    <row r="17" spans="1:14" s="359" customFormat="1">
      <c r="A17" s="365" t="s">
        <v>62</v>
      </c>
      <c r="B17" s="366">
        <v>29</v>
      </c>
      <c r="C17" s="366">
        <v>46</v>
      </c>
      <c r="D17" s="366">
        <v>29</v>
      </c>
      <c r="E17" s="366">
        <v>45</v>
      </c>
      <c r="F17" s="367">
        <v>25</v>
      </c>
      <c r="G17" s="367">
        <v>27</v>
      </c>
      <c r="H17" s="367">
        <v>0</v>
      </c>
      <c r="I17" s="367">
        <v>0</v>
      </c>
      <c r="J17" s="368">
        <v>0</v>
      </c>
      <c r="K17" s="367">
        <v>0</v>
      </c>
      <c r="L17" s="368">
        <v>0</v>
      </c>
      <c r="M17" s="367">
        <v>0</v>
      </c>
    </row>
    <row r="18" spans="1:14" s="359" customFormat="1">
      <c r="A18" s="365" t="s">
        <v>63</v>
      </c>
      <c r="B18" s="366">
        <v>716</v>
      </c>
      <c r="C18" s="366">
        <v>677</v>
      </c>
      <c r="D18" s="366">
        <v>717</v>
      </c>
      <c r="E18" s="366">
        <v>683</v>
      </c>
      <c r="F18" s="367">
        <v>77</v>
      </c>
      <c r="G18" s="367">
        <v>80</v>
      </c>
      <c r="H18" s="367">
        <v>17</v>
      </c>
      <c r="I18" s="367">
        <v>20</v>
      </c>
      <c r="J18" s="368">
        <v>12</v>
      </c>
      <c r="K18" s="367">
        <v>5</v>
      </c>
      <c r="L18" s="368">
        <v>0</v>
      </c>
      <c r="M18" s="367">
        <v>0</v>
      </c>
    </row>
    <row r="19" spans="1:14" s="359" customFormat="1">
      <c r="A19" s="371" t="s">
        <v>64</v>
      </c>
      <c r="B19" s="372">
        <v>11</v>
      </c>
      <c r="C19" s="372">
        <v>12</v>
      </c>
      <c r="D19" s="372">
        <v>11</v>
      </c>
      <c r="E19" s="372">
        <v>12</v>
      </c>
      <c r="F19" s="372">
        <v>12</v>
      </c>
      <c r="G19" s="372">
        <v>16</v>
      </c>
      <c r="H19" s="372">
        <v>1</v>
      </c>
      <c r="I19" s="372">
        <v>1</v>
      </c>
      <c r="J19" s="373">
        <v>0</v>
      </c>
      <c r="K19" s="372">
        <v>0</v>
      </c>
      <c r="L19" s="373">
        <v>0</v>
      </c>
      <c r="M19" s="372">
        <v>0</v>
      </c>
    </row>
    <row r="20" spans="1:14">
      <c r="A20" s="374" t="s">
        <v>66</v>
      </c>
      <c r="B20" s="375">
        <f>SUM(B5:B19)</f>
        <v>830</v>
      </c>
      <c r="C20" s="376">
        <f t="shared" ref="C20:M20" si="0">SUM(C5:C19)</f>
        <v>812</v>
      </c>
      <c r="D20" s="376">
        <f t="shared" si="0"/>
        <v>830</v>
      </c>
      <c r="E20" s="376">
        <f t="shared" si="0"/>
        <v>817</v>
      </c>
      <c r="F20" s="377">
        <f>SUM(F5:F19)</f>
        <v>199</v>
      </c>
      <c r="G20" s="376">
        <f t="shared" si="0"/>
        <v>213</v>
      </c>
      <c r="H20" s="376">
        <f t="shared" si="0"/>
        <v>28</v>
      </c>
      <c r="I20" s="376">
        <f t="shared" si="0"/>
        <v>35</v>
      </c>
      <c r="J20" s="376">
        <f t="shared" si="0"/>
        <v>15</v>
      </c>
      <c r="K20" s="376">
        <f t="shared" si="0"/>
        <v>6</v>
      </c>
      <c r="L20" s="376">
        <f t="shared" si="0"/>
        <v>3</v>
      </c>
      <c r="M20" s="372">
        <f t="shared" si="0"/>
        <v>3</v>
      </c>
      <c r="N20" s="66"/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P65"/>
  <sheetViews>
    <sheetView topLeftCell="A37" workbookViewId="0">
      <selection activeCell="Q13" sqref="Q13"/>
    </sheetView>
  </sheetViews>
  <sheetFormatPr defaultColWidth="9.140625" defaultRowHeight="12.75"/>
  <cols>
    <col min="1" max="1" width="8.85546875" style="378" customWidth="1"/>
    <col min="2" max="3" width="6.140625" style="379" customWidth="1"/>
    <col min="4" max="4" width="7.85546875" style="379" customWidth="1"/>
    <col min="5" max="5" width="7.5703125" style="379" customWidth="1"/>
    <col min="6" max="15" width="6.140625" style="379" customWidth="1"/>
    <col min="16" max="256" width="9.140625" style="379"/>
    <col min="257" max="257" width="8.85546875" style="379" customWidth="1"/>
    <col min="258" max="259" width="6.140625" style="379" customWidth="1"/>
    <col min="260" max="260" width="7.85546875" style="379" customWidth="1"/>
    <col min="261" max="261" width="7.5703125" style="379" customWidth="1"/>
    <col min="262" max="271" width="6.140625" style="379" customWidth="1"/>
    <col min="272" max="512" width="9.140625" style="379"/>
    <col min="513" max="513" width="8.85546875" style="379" customWidth="1"/>
    <col min="514" max="515" width="6.140625" style="379" customWidth="1"/>
    <col min="516" max="516" width="7.85546875" style="379" customWidth="1"/>
    <col min="517" max="517" width="7.5703125" style="379" customWidth="1"/>
    <col min="518" max="527" width="6.140625" style="379" customWidth="1"/>
    <col min="528" max="768" width="9.140625" style="379"/>
    <col min="769" max="769" width="8.85546875" style="379" customWidth="1"/>
    <col min="770" max="771" width="6.140625" style="379" customWidth="1"/>
    <col min="772" max="772" width="7.85546875" style="379" customWidth="1"/>
    <col min="773" max="773" width="7.5703125" style="379" customWidth="1"/>
    <col min="774" max="783" width="6.140625" style="379" customWidth="1"/>
    <col min="784" max="1024" width="9.140625" style="379"/>
    <col min="1025" max="1025" width="8.85546875" style="379" customWidth="1"/>
    <col min="1026" max="1027" width="6.140625" style="379" customWidth="1"/>
    <col min="1028" max="1028" width="7.85546875" style="379" customWidth="1"/>
    <col min="1029" max="1029" width="7.5703125" style="379" customWidth="1"/>
    <col min="1030" max="1039" width="6.140625" style="379" customWidth="1"/>
    <col min="1040" max="1280" width="9.140625" style="379"/>
    <col min="1281" max="1281" width="8.85546875" style="379" customWidth="1"/>
    <col min="1282" max="1283" width="6.140625" style="379" customWidth="1"/>
    <col min="1284" max="1284" width="7.85546875" style="379" customWidth="1"/>
    <col min="1285" max="1285" width="7.5703125" style="379" customWidth="1"/>
    <col min="1286" max="1295" width="6.140625" style="379" customWidth="1"/>
    <col min="1296" max="1536" width="9.140625" style="379"/>
    <col min="1537" max="1537" width="8.85546875" style="379" customWidth="1"/>
    <col min="1538" max="1539" width="6.140625" style="379" customWidth="1"/>
    <col min="1540" max="1540" width="7.85546875" style="379" customWidth="1"/>
    <col min="1541" max="1541" width="7.5703125" style="379" customWidth="1"/>
    <col min="1542" max="1551" width="6.140625" style="379" customWidth="1"/>
    <col min="1552" max="1792" width="9.140625" style="379"/>
    <col min="1793" max="1793" width="8.85546875" style="379" customWidth="1"/>
    <col min="1794" max="1795" width="6.140625" style="379" customWidth="1"/>
    <col min="1796" max="1796" width="7.85546875" style="379" customWidth="1"/>
    <col min="1797" max="1797" width="7.5703125" style="379" customWidth="1"/>
    <col min="1798" max="1807" width="6.140625" style="379" customWidth="1"/>
    <col min="1808" max="2048" width="9.140625" style="379"/>
    <col min="2049" max="2049" width="8.85546875" style="379" customWidth="1"/>
    <col min="2050" max="2051" width="6.140625" style="379" customWidth="1"/>
    <col min="2052" max="2052" width="7.85546875" style="379" customWidth="1"/>
    <col min="2053" max="2053" width="7.5703125" style="379" customWidth="1"/>
    <col min="2054" max="2063" width="6.140625" style="379" customWidth="1"/>
    <col min="2064" max="2304" width="9.140625" style="379"/>
    <col min="2305" max="2305" width="8.85546875" style="379" customWidth="1"/>
    <col min="2306" max="2307" width="6.140625" style="379" customWidth="1"/>
    <col min="2308" max="2308" width="7.85546875" style="379" customWidth="1"/>
    <col min="2309" max="2309" width="7.5703125" style="379" customWidth="1"/>
    <col min="2310" max="2319" width="6.140625" style="379" customWidth="1"/>
    <col min="2320" max="2560" width="9.140625" style="379"/>
    <col min="2561" max="2561" width="8.85546875" style="379" customWidth="1"/>
    <col min="2562" max="2563" width="6.140625" style="379" customWidth="1"/>
    <col min="2564" max="2564" width="7.85546875" style="379" customWidth="1"/>
    <col min="2565" max="2565" width="7.5703125" style="379" customWidth="1"/>
    <col min="2566" max="2575" width="6.140625" style="379" customWidth="1"/>
    <col min="2576" max="2816" width="9.140625" style="379"/>
    <col min="2817" max="2817" width="8.85546875" style="379" customWidth="1"/>
    <col min="2818" max="2819" width="6.140625" style="379" customWidth="1"/>
    <col min="2820" max="2820" width="7.85546875" style="379" customWidth="1"/>
    <col min="2821" max="2821" width="7.5703125" style="379" customWidth="1"/>
    <col min="2822" max="2831" width="6.140625" style="379" customWidth="1"/>
    <col min="2832" max="3072" width="9.140625" style="379"/>
    <col min="3073" max="3073" width="8.85546875" style="379" customWidth="1"/>
    <col min="3074" max="3075" width="6.140625" style="379" customWidth="1"/>
    <col min="3076" max="3076" width="7.85546875" style="379" customWidth="1"/>
    <col min="3077" max="3077" width="7.5703125" style="379" customWidth="1"/>
    <col min="3078" max="3087" width="6.140625" style="379" customWidth="1"/>
    <col min="3088" max="3328" width="9.140625" style="379"/>
    <col min="3329" max="3329" width="8.85546875" style="379" customWidth="1"/>
    <col min="3330" max="3331" width="6.140625" style="379" customWidth="1"/>
    <col min="3332" max="3332" width="7.85546875" style="379" customWidth="1"/>
    <col min="3333" max="3333" width="7.5703125" style="379" customWidth="1"/>
    <col min="3334" max="3343" width="6.140625" style="379" customWidth="1"/>
    <col min="3344" max="3584" width="9.140625" style="379"/>
    <col min="3585" max="3585" width="8.85546875" style="379" customWidth="1"/>
    <col min="3586" max="3587" width="6.140625" style="379" customWidth="1"/>
    <col min="3588" max="3588" width="7.85546875" style="379" customWidth="1"/>
    <col min="3589" max="3589" width="7.5703125" style="379" customWidth="1"/>
    <col min="3590" max="3599" width="6.140625" style="379" customWidth="1"/>
    <col min="3600" max="3840" width="9.140625" style="379"/>
    <col min="3841" max="3841" width="8.85546875" style="379" customWidth="1"/>
    <col min="3842" max="3843" width="6.140625" style="379" customWidth="1"/>
    <col min="3844" max="3844" width="7.85546875" style="379" customWidth="1"/>
    <col min="3845" max="3845" width="7.5703125" style="379" customWidth="1"/>
    <col min="3846" max="3855" width="6.140625" style="379" customWidth="1"/>
    <col min="3856" max="4096" width="9.140625" style="379"/>
    <col min="4097" max="4097" width="8.85546875" style="379" customWidth="1"/>
    <col min="4098" max="4099" width="6.140625" style="379" customWidth="1"/>
    <col min="4100" max="4100" width="7.85546875" style="379" customWidth="1"/>
    <col min="4101" max="4101" width="7.5703125" style="379" customWidth="1"/>
    <col min="4102" max="4111" width="6.140625" style="379" customWidth="1"/>
    <col min="4112" max="4352" width="9.140625" style="379"/>
    <col min="4353" max="4353" width="8.85546875" style="379" customWidth="1"/>
    <col min="4354" max="4355" width="6.140625" style="379" customWidth="1"/>
    <col min="4356" max="4356" width="7.85546875" style="379" customWidth="1"/>
    <col min="4357" max="4357" width="7.5703125" style="379" customWidth="1"/>
    <col min="4358" max="4367" width="6.140625" style="379" customWidth="1"/>
    <col min="4368" max="4608" width="9.140625" style="379"/>
    <col min="4609" max="4609" width="8.85546875" style="379" customWidth="1"/>
    <col min="4610" max="4611" width="6.140625" style="379" customWidth="1"/>
    <col min="4612" max="4612" width="7.85546875" style="379" customWidth="1"/>
    <col min="4613" max="4613" width="7.5703125" style="379" customWidth="1"/>
    <col min="4614" max="4623" width="6.140625" style="379" customWidth="1"/>
    <col min="4624" max="4864" width="9.140625" style="379"/>
    <col min="4865" max="4865" width="8.85546875" style="379" customWidth="1"/>
    <col min="4866" max="4867" width="6.140625" style="379" customWidth="1"/>
    <col min="4868" max="4868" width="7.85546875" style="379" customWidth="1"/>
    <col min="4869" max="4869" width="7.5703125" style="379" customWidth="1"/>
    <col min="4870" max="4879" width="6.140625" style="379" customWidth="1"/>
    <col min="4880" max="5120" width="9.140625" style="379"/>
    <col min="5121" max="5121" width="8.85546875" style="379" customWidth="1"/>
    <col min="5122" max="5123" width="6.140625" style="379" customWidth="1"/>
    <col min="5124" max="5124" width="7.85546875" style="379" customWidth="1"/>
    <col min="5125" max="5125" width="7.5703125" style="379" customWidth="1"/>
    <col min="5126" max="5135" width="6.140625" style="379" customWidth="1"/>
    <col min="5136" max="5376" width="9.140625" style="379"/>
    <col min="5377" max="5377" width="8.85546875" style="379" customWidth="1"/>
    <col min="5378" max="5379" width="6.140625" style="379" customWidth="1"/>
    <col min="5380" max="5380" width="7.85546875" style="379" customWidth="1"/>
    <col min="5381" max="5381" width="7.5703125" style="379" customWidth="1"/>
    <col min="5382" max="5391" width="6.140625" style="379" customWidth="1"/>
    <col min="5392" max="5632" width="9.140625" style="379"/>
    <col min="5633" max="5633" width="8.85546875" style="379" customWidth="1"/>
    <col min="5634" max="5635" width="6.140625" style="379" customWidth="1"/>
    <col min="5636" max="5636" width="7.85546875" style="379" customWidth="1"/>
    <col min="5637" max="5637" width="7.5703125" style="379" customWidth="1"/>
    <col min="5638" max="5647" width="6.140625" style="379" customWidth="1"/>
    <col min="5648" max="5888" width="9.140625" style="379"/>
    <col min="5889" max="5889" width="8.85546875" style="379" customWidth="1"/>
    <col min="5890" max="5891" width="6.140625" style="379" customWidth="1"/>
    <col min="5892" max="5892" width="7.85546875" style="379" customWidth="1"/>
    <col min="5893" max="5893" width="7.5703125" style="379" customWidth="1"/>
    <col min="5894" max="5903" width="6.140625" style="379" customWidth="1"/>
    <col min="5904" max="6144" width="9.140625" style="379"/>
    <col min="6145" max="6145" width="8.85546875" style="379" customWidth="1"/>
    <col min="6146" max="6147" width="6.140625" style="379" customWidth="1"/>
    <col min="6148" max="6148" width="7.85546875" style="379" customWidth="1"/>
    <col min="6149" max="6149" width="7.5703125" style="379" customWidth="1"/>
    <col min="6150" max="6159" width="6.140625" style="379" customWidth="1"/>
    <col min="6160" max="6400" width="9.140625" style="379"/>
    <col min="6401" max="6401" width="8.85546875" style="379" customWidth="1"/>
    <col min="6402" max="6403" width="6.140625" style="379" customWidth="1"/>
    <col min="6404" max="6404" width="7.85546875" style="379" customWidth="1"/>
    <col min="6405" max="6405" width="7.5703125" style="379" customWidth="1"/>
    <col min="6406" max="6415" width="6.140625" style="379" customWidth="1"/>
    <col min="6416" max="6656" width="9.140625" style="379"/>
    <col min="6657" max="6657" width="8.85546875" style="379" customWidth="1"/>
    <col min="6658" max="6659" width="6.140625" style="379" customWidth="1"/>
    <col min="6660" max="6660" width="7.85546875" style="379" customWidth="1"/>
    <col min="6661" max="6661" width="7.5703125" style="379" customWidth="1"/>
    <col min="6662" max="6671" width="6.140625" style="379" customWidth="1"/>
    <col min="6672" max="6912" width="9.140625" style="379"/>
    <col min="6913" max="6913" width="8.85546875" style="379" customWidth="1"/>
    <col min="6914" max="6915" width="6.140625" style="379" customWidth="1"/>
    <col min="6916" max="6916" width="7.85546875" style="379" customWidth="1"/>
    <col min="6917" max="6917" width="7.5703125" style="379" customWidth="1"/>
    <col min="6918" max="6927" width="6.140625" style="379" customWidth="1"/>
    <col min="6928" max="7168" width="9.140625" style="379"/>
    <col min="7169" max="7169" width="8.85546875" style="379" customWidth="1"/>
    <col min="7170" max="7171" width="6.140625" style="379" customWidth="1"/>
    <col min="7172" max="7172" width="7.85546875" style="379" customWidth="1"/>
    <col min="7173" max="7173" width="7.5703125" style="379" customWidth="1"/>
    <col min="7174" max="7183" width="6.140625" style="379" customWidth="1"/>
    <col min="7184" max="7424" width="9.140625" style="379"/>
    <col min="7425" max="7425" width="8.85546875" style="379" customWidth="1"/>
    <col min="7426" max="7427" width="6.140625" style="379" customWidth="1"/>
    <col min="7428" max="7428" width="7.85546875" style="379" customWidth="1"/>
    <col min="7429" max="7429" width="7.5703125" style="379" customWidth="1"/>
    <col min="7430" max="7439" width="6.140625" style="379" customWidth="1"/>
    <col min="7440" max="7680" width="9.140625" style="379"/>
    <col min="7681" max="7681" width="8.85546875" style="379" customWidth="1"/>
    <col min="7682" max="7683" width="6.140625" style="379" customWidth="1"/>
    <col min="7684" max="7684" width="7.85546875" style="379" customWidth="1"/>
    <col min="7685" max="7685" width="7.5703125" style="379" customWidth="1"/>
    <col min="7686" max="7695" width="6.140625" style="379" customWidth="1"/>
    <col min="7696" max="7936" width="9.140625" style="379"/>
    <col min="7937" max="7937" width="8.85546875" style="379" customWidth="1"/>
    <col min="7938" max="7939" width="6.140625" style="379" customWidth="1"/>
    <col min="7940" max="7940" width="7.85546875" style="379" customWidth="1"/>
    <col min="7941" max="7941" width="7.5703125" style="379" customWidth="1"/>
    <col min="7942" max="7951" width="6.140625" style="379" customWidth="1"/>
    <col min="7952" max="8192" width="9.140625" style="379"/>
    <col min="8193" max="8193" width="8.85546875" style="379" customWidth="1"/>
    <col min="8194" max="8195" width="6.140625" style="379" customWidth="1"/>
    <col min="8196" max="8196" width="7.85546875" style="379" customWidth="1"/>
    <col min="8197" max="8197" width="7.5703125" style="379" customWidth="1"/>
    <col min="8198" max="8207" width="6.140625" style="379" customWidth="1"/>
    <col min="8208" max="8448" width="9.140625" style="379"/>
    <col min="8449" max="8449" width="8.85546875" style="379" customWidth="1"/>
    <col min="8450" max="8451" width="6.140625" style="379" customWidth="1"/>
    <col min="8452" max="8452" width="7.85546875" style="379" customWidth="1"/>
    <col min="8453" max="8453" width="7.5703125" style="379" customWidth="1"/>
    <col min="8454" max="8463" width="6.140625" style="379" customWidth="1"/>
    <col min="8464" max="8704" width="9.140625" style="379"/>
    <col min="8705" max="8705" width="8.85546875" style="379" customWidth="1"/>
    <col min="8706" max="8707" width="6.140625" style="379" customWidth="1"/>
    <col min="8708" max="8708" width="7.85546875" style="379" customWidth="1"/>
    <col min="8709" max="8709" width="7.5703125" style="379" customWidth="1"/>
    <col min="8710" max="8719" width="6.140625" style="379" customWidth="1"/>
    <col min="8720" max="8960" width="9.140625" style="379"/>
    <col min="8961" max="8961" width="8.85546875" style="379" customWidth="1"/>
    <col min="8962" max="8963" width="6.140625" style="379" customWidth="1"/>
    <col min="8964" max="8964" width="7.85546875" style="379" customWidth="1"/>
    <col min="8965" max="8965" width="7.5703125" style="379" customWidth="1"/>
    <col min="8966" max="8975" width="6.140625" style="379" customWidth="1"/>
    <col min="8976" max="9216" width="9.140625" style="379"/>
    <col min="9217" max="9217" width="8.85546875" style="379" customWidth="1"/>
    <col min="9218" max="9219" width="6.140625" style="379" customWidth="1"/>
    <col min="9220" max="9220" width="7.85546875" style="379" customWidth="1"/>
    <col min="9221" max="9221" width="7.5703125" style="379" customWidth="1"/>
    <col min="9222" max="9231" width="6.140625" style="379" customWidth="1"/>
    <col min="9232" max="9472" width="9.140625" style="379"/>
    <col min="9473" max="9473" width="8.85546875" style="379" customWidth="1"/>
    <col min="9474" max="9475" width="6.140625" style="379" customWidth="1"/>
    <col min="9476" max="9476" width="7.85546875" style="379" customWidth="1"/>
    <col min="9477" max="9477" width="7.5703125" style="379" customWidth="1"/>
    <col min="9478" max="9487" width="6.140625" style="379" customWidth="1"/>
    <col min="9488" max="9728" width="9.140625" style="379"/>
    <col min="9729" max="9729" width="8.85546875" style="379" customWidth="1"/>
    <col min="9730" max="9731" width="6.140625" style="379" customWidth="1"/>
    <col min="9732" max="9732" width="7.85546875" style="379" customWidth="1"/>
    <col min="9733" max="9733" width="7.5703125" style="379" customWidth="1"/>
    <col min="9734" max="9743" width="6.140625" style="379" customWidth="1"/>
    <col min="9744" max="9984" width="9.140625" style="379"/>
    <col min="9985" max="9985" width="8.85546875" style="379" customWidth="1"/>
    <col min="9986" max="9987" width="6.140625" style="379" customWidth="1"/>
    <col min="9988" max="9988" width="7.85546875" style="379" customWidth="1"/>
    <col min="9989" max="9989" width="7.5703125" style="379" customWidth="1"/>
    <col min="9990" max="9999" width="6.140625" style="379" customWidth="1"/>
    <col min="10000" max="10240" width="9.140625" style="379"/>
    <col min="10241" max="10241" width="8.85546875" style="379" customWidth="1"/>
    <col min="10242" max="10243" width="6.140625" style="379" customWidth="1"/>
    <col min="10244" max="10244" width="7.85546875" style="379" customWidth="1"/>
    <col min="10245" max="10245" width="7.5703125" style="379" customWidth="1"/>
    <col min="10246" max="10255" width="6.140625" style="379" customWidth="1"/>
    <col min="10256" max="10496" width="9.140625" style="379"/>
    <col min="10497" max="10497" width="8.85546875" style="379" customWidth="1"/>
    <col min="10498" max="10499" width="6.140625" style="379" customWidth="1"/>
    <col min="10500" max="10500" width="7.85546875" style="379" customWidth="1"/>
    <col min="10501" max="10501" width="7.5703125" style="379" customWidth="1"/>
    <col min="10502" max="10511" width="6.140625" style="379" customWidth="1"/>
    <col min="10512" max="10752" width="9.140625" style="379"/>
    <col min="10753" max="10753" width="8.85546875" style="379" customWidth="1"/>
    <col min="10754" max="10755" width="6.140625" style="379" customWidth="1"/>
    <col min="10756" max="10756" width="7.85546875" style="379" customWidth="1"/>
    <col min="10757" max="10757" width="7.5703125" style="379" customWidth="1"/>
    <col min="10758" max="10767" width="6.140625" style="379" customWidth="1"/>
    <col min="10768" max="11008" width="9.140625" style="379"/>
    <col min="11009" max="11009" width="8.85546875" style="379" customWidth="1"/>
    <col min="11010" max="11011" width="6.140625" style="379" customWidth="1"/>
    <col min="11012" max="11012" width="7.85546875" style="379" customWidth="1"/>
    <col min="11013" max="11013" width="7.5703125" style="379" customWidth="1"/>
    <col min="11014" max="11023" width="6.140625" style="379" customWidth="1"/>
    <col min="11024" max="11264" width="9.140625" style="379"/>
    <col min="11265" max="11265" width="8.85546875" style="379" customWidth="1"/>
    <col min="11266" max="11267" width="6.140625" style="379" customWidth="1"/>
    <col min="11268" max="11268" width="7.85546875" style="379" customWidth="1"/>
    <col min="11269" max="11269" width="7.5703125" style="379" customWidth="1"/>
    <col min="11270" max="11279" width="6.140625" style="379" customWidth="1"/>
    <col min="11280" max="11520" width="9.140625" style="379"/>
    <col min="11521" max="11521" width="8.85546875" style="379" customWidth="1"/>
    <col min="11522" max="11523" width="6.140625" style="379" customWidth="1"/>
    <col min="11524" max="11524" width="7.85546875" style="379" customWidth="1"/>
    <col min="11525" max="11525" width="7.5703125" style="379" customWidth="1"/>
    <col min="11526" max="11535" width="6.140625" style="379" customWidth="1"/>
    <col min="11536" max="11776" width="9.140625" style="379"/>
    <col min="11777" max="11777" width="8.85546875" style="379" customWidth="1"/>
    <col min="11778" max="11779" width="6.140625" style="379" customWidth="1"/>
    <col min="11780" max="11780" width="7.85546875" style="379" customWidth="1"/>
    <col min="11781" max="11781" width="7.5703125" style="379" customWidth="1"/>
    <col min="11782" max="11791" width="6.140625" style="379" customWidth="1"/>
    <col min="11792" max="12032" width="9.140625" style="379"/>
    <col min="12033" max="12033" width="8.85546875" style="379" customWidth="1"/>
    <col min="12034" max="12035" width="6.140625" style="379" customWidth="1"/>
    <col min="12036" max="12036" width="7.85546875" style="379" customWidth="1"/>
    <col min="12037" max="12037" width="7.5703125" style="379" customWidth="1"/>
    <col min="12038" max="12047" width="6.140625" style="379" customWidth="1"/>
    <col min="12048" max="12288" width="9.140625" style="379"/>
    <col min="12289" max="12289" width="8.85546875" style="379" customWidth="1"/>
    <col min="12290" max="12291" width="6.140625" style="379" customWidth="1"/>
    <col min="12292" max="12292" width="7.85546875" style="379" customWidth="1"/>
    <col min="12293" max="12293" width="7.5703125" style="379" customWidth="1"/>
    <col min="12294" max="12303" width="6.140625" style="379" customWidth="1"/>
    <col min="12304" max="12544" width="9.140625" style="379"/>
    <col min="12545" max="12545" width="8.85546875" style="379" customWidth="1"/>
    <col min="12546" max="12547" width="6.140625" style="379" customWidth="1"/>
    <col min="12548" max="12548" width="7.85546875" style="379" customWidth="1"/>
    <col min="12549" max="12549" width="7.5703125" style="379" customWidth="1"/>
    <col min="12550" max="12559" width="6.140625" style="379" customWidth="1"/>
    <col min="12560" max="12800" width="9.140625" style="379"/>
    <col min="12801" max="12801" width="8.85546875" style="379" customWidth="1"/>
    <col min="12802" max="12803" width="6.140625" style="379" customWidth="1"/>
    <col min="12804" max="12804" width="7.85546875" style="379" customWidth="1"/>
    <col min="12805" max="12805" width="7.5703125" style="379" customWidth="1"/>
    <col min="12806" max="12815" width="6.140625" style="379" customWidth="1"/>
    <col min="12816" max="13056" width="9.140625" style="379"/>
    <col min="13057" max="13057" width="8.85546875" style="379" customWidth="1"/>
    <col min="13058" max="13059" width="6.140625" style="379" customWidth="1"/>
    <col min="13060" max="13060" width="7.85546875" style="379" customWidth="1"/>
    <col min="13061" max="13061" width="7.5703125" style="379" customWidth="1"/>
    <col min="13062" max="13071" width="6.140625" style="379" customWidth="1"/>
    <col min="13072" max="13312" width="9.140625" style="379"/>
    <col min="13313" max="13313" width="8.85546875" style="379" customWidth="1"/>
    <col min="13314" max="13315" width="6.140625" style="379" customWidth="1"/>
    <col min="13316" max="13316" width="7.85546875" style="379" customWidth="1"/>
    <col min="13317" max="13317" width="7.5703125" style="379" customWidth="1"/>
    <col min="13318" max="13327" width="6.140625" style="379" customWidth="1"/>
    <col min="13328" max="13568" width="9.140625" style="379"/>
    <col min="13569" max="13569" width="8.85546875" style="379" customWidth="1"/>
    <col min="13570" max="13571" width="6.140625" style="379" customWidth="1"/>
    <col min="13572" max="13572" width="7.85546875" style="379" customWidth="1"/>
    <col min="13573" max="13573" width="7.5703125" style="379" customWidth="1"/>
    <col min="13574" max="13583" width="6.140625" style="379" customWidth="1"/>
    <col min="13584" max="13824" width="9.140625" style="379"/>
    <col min="13825" max="13825" width="8.85546875" style="379" customWidth="1"/>
    <col min="13826" max="13827" width="6.140625" style="379" customWidth="1"/>
    <col min="13828" max="13828" width="7.85546875" style="379" customWidth="1"/>
    <col min="13829" max="13829" width="7.5703125" style="379" customWidth="1"/>
    <col min="13830" max="13839" width="6.140625" style="379" customWidth="1"/>
    <col min="13840" max="14080" width="9.140625" style="379"/>
    <col min="14081" max="14081" width="8.85546875" style="379" customWidth="1"/>
    <col min="14082" max="14083" width="6.140625" style="379" customWidth="1"/>
    <col min="14084" max="14084" width="7.85546875" style="379" customWidth="1"/>
    <col min="14085" max="14085" width="7.5703125" style="379" customWidth="1"/>
    <col min="14086" max="14095" width="6.140625" style="379" customWidth="1"/>
    <col min="14096" max="14336" width="9.140625" style="379"/>
    <col min="14337" max="14337" width="8.85546875" style="379" customWidth="1"/>
    <col min="14338" max="14339" width="6.140625" style="379" customWidth="1"/>
    <col min="14340" max="14340" width="7.85546875" style="379" customWidth="1"/>
    <col min="14341" max="14341" width="7.5703125" style="379" customWidth="1"/>
    <col min="14342" max="14351" width="6.140625" style="379" customWidth="1"/>
    <col min="14352" max="14592" width="9.140625" style="379"/>
    <col min="14593" max="14593" width="8.85546875" style="379" customWidth="1"/>
    <col min="14594" max="14595" width="6.140625" style="379" customWidth="1"/>
    <col min="14596" max="14596" width="7.85546875" style="379" customWidth="1"/>
    <col min="14597" max="14597" width="7.5703125" style="379" customWidth="1"/>
    <col min="14598" max="14607" width="6.140625" style="379" customWidth="1"/>
    <col min="14608" max="14848" width="9.140625" style="379"/>
    <col min="14849" max="14849" width="8.85546875" style="379" customWidth="1"/>
    <col min="14850" max="14851" width="6.140625" style="379" customWidth="1"/>
    <col min="14852" max="14852" width="7.85546875" style="379" customWidth="1"/>
    <col min="14853" max="14853" width="7.5703125" style="379" customWidth="1"/>
    <col min="14854" max="14863" width="6.140625" style="379" customWidth="1"/>
    <col min="14864" max="15104" width="9.140625" style="379"/>
    <col min="15105" max="15105" width="8.85546875" style="379" customWidth="1"/>
    <col min="15106" max="15107" width="6.140625" style="379" customWidth="1"/>
    <col min="15108" max="15108" width="7.85546875" style="379" customWidth="1"/>
    <col min="15109" max="15109" width="7.5703125" style="379" customWidth="1"/>
    <col min="15110" max="15119" width="6.140625" style="379" customWidth="1"/>
    <col min="15120" max="15360" width="9.140625" style="379"/>
    <col min="15361" max="15361" width="8.85546875" style="379" customWidth="1"/>
    <col min="15362" max="15363" width="6.140625" style="379" customWidth="1"/>
    <col min="15364" max="15364" width="7.85546875" style="379" customWidth="1"/>
    <col min="15365" max="15365" width="7.5703125" style="379" customWidth="1"/>
    <col min="15366" max="15375" width="6.140625" style="379" customWidth="1"/>
    <col min="15376" max="15616" width="9.140625" style="379"/>
    <col min="15617" max="15617" width="8.85546875" style="379" customWidth="1"/>
    <col min="15618" max="15619" width="6.140625" style="379" customWidth="1"/>
    <col min="15620" max="15620" width="7.85546875" style="379" customWidth="1"/>
    <col min="15621" max="15621" width="7.5703125" style="379" customWidth="1"/>
    <col min="15622" max="15631" width="6.140625" style="379" customWidth="1"/>
    <col min="15632" max="15872" width="9.140625" style="379"/>
    <col min="15873" max="15873" width="8.85546875" style="379" customWidth="1"/>
    <col min="15874" max="15875" width="6.140625" style="379" customWidth="1"/>
    <col min="15876" max="15876" width="7.85546875" style="379" customWidth="1"/>
    <col min="15877" max="15877" width="7.5703125" style="379" customWidth="1"/>
    <col min="15878" max="15887" width="6.140625" style="379" customWidth="1"/>
    <col min="15888" max="16128" width="9.140625" style="379"/>
    <col min="16129" max="16129" width="8.85546875" style="379" customWidth="1"/>
    <col min="16130" max="16131" width="6.140625" style="379" customWidth="1"/>
    <col min="16132" max="16132" width="7.85546875" style="379" customWidth="1"/>
    <col min="16133" max="16133" width="7.5703125" style="379" customWidth="1"/>
    <col min="16134" max="16143" width="6.140625" style="379" customWidth="1"/>
    <col min="16144" max="16384" width="9.140625" style="379"/>
  </cols>
  <sheetData>
    <row r="34" spans="1:16" ht="52.5" customHeight="1"/>
    <row r="35" spans="1:16">
      <c r="A35" s="380" t="s">
        <v>336</v>
      </c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</row>
    <row r="36" spans="1:16">
      <c r="G36" s="381"/>
      <c r="L36" s="382" t="s">
        <v>178</v>
      </c>
      <c r="M36" s="382"/>
    </row>
    <row r="37" spans="1:16">
      <c r="A37" s="383"/>
      <c r="B37" s="384" t="s">
        <v>337</v>
      </c>
      <c r="C37" s="385"/>
      <c r="D37" s="386"/>
      <c r="E37" s="387"/>
      <c r="F37" s="388" t="s">
        <v>338</v>
      </c>
      <c r="G37" s="388"/>
      <c r="H37" s="389" t="s">
        <v>339</v>
      </c>
      <c r="I37" s="390"/>
      <c r="J37" s="390"/>
      <c r="K37" s="390"/>
      <c r="L37" s="390"/>
      <c r="M37" s="390"/>
      <c r="N37" s="388"/>
      <c r="O37" s="387"/>
    </row>
    <row r="38" spans="1:16" ht="12.75" customHeight="1">
      <c r="A38" s="391" t="s">
        <v>47</v>
      </c>
      <c r="B38" s="392" t="s">
        <v>340</v>
      </c>
      <c r="C38" s="393"/>
      <c r="D38" s="392" t="s">
        <v>341</v>
      </c>
      <c r="E38" s="393"/>
      <c r="F38" s="394" t="s">
        <v>342</v>
      </c>
      <c r="G38" s="395"/>
      <c r="H38" s="384" t="s">
        <v>343</v>
      </c>
      <c r="I38" s="385"/>
      <c r="J38" s="384" t="s">
        <v>344</v>
      </c>
      <c r="K38" s="385"/>
      <c r="L38" s="384" t="s">
        <v>345</v>
      </c>
      <c r="M38" s="385"/>
      <c r="N38" s="396" t="s">
        <v>346</v>
      </c>
      <c r="O38" s="397"/>
    </row>
    <row r="39" spans="1:16">
      <c r="A39" s="391"/>
      <c r="B39" s="398" t="s">
        <v>347</v>
      </c>
      <c r="C39" s="399"/>
      <c r="D39" s="400"/>
      <c r="E39" s="401"/>
      <c r="F39" s="402" t="s">
        <v>348</v>
      </c>
      <c r="G39" s="401"/>
      <c r="H39" s="398"/>
      <c r="I39" s="399"/>
      <c r="J39" s="398" t="s">
        <v>349</v>
      </c>
      <c r="K39" s="399"/>
      <c r="L39" s="398"/>
      <c r="M39" s="399"/>
      <c r="N39" s="403"/>
      <c r="O39" s="404"/>
    </row>
    <row r="40" spans="1:16">
      <c r="A40" s="405"/>
      <c r="B40" s="405">
        <v>2014</v>
      </c>
      <c r="C40" s="405">
        <v>2015</v>
      </c>
      <c r="D40" s="406">
        <v>2014</v>
      </c>
      <c r="E40" s="405">
        <v>2015</v>
      </c>
      <c r="F40" s="405">
        <v>2014</v>
      </c>
      <c r="G40" s="405">
        <v>2015</v>
      </c>
      <c r="H40" s="405">
        <v>2014</v>
      </c>
      <c r="I40" s="405">
        <v>2015</v>
      </c>
      <c r="J40" s="405">
        <v>2014</v>
      </c>
      <c r="K40" s="405">
        <v>2015</v>
      </c>
      <c r="L40" s="405">
        <v>2014</v>
      </c>
      <c r="M40" s="405">
        <v>2015</v>
      </c>
      <c r="N40" s="405">
        <v>2014</v>
      </c>
      <c r="O40" s="405">
        <v>2015</v>
      </c>
    </row>
    <row r="41" spans="1:16" ht="14.25" customHeight="1">
      <c r="A41" s="407" t="s">
        <v>350</v>
      </c>
      <c r="B41" s="408">
        <v>177</v>
      </c>
      <c r="C41" s="364">
        <v>150</v>
      </c>
      <c r="D41" s="409">
        <v>1701</v>
      </c>
      <c r="E41" s="410">
        <v>985</v>
      </c>
      <c r="F41" s="409">
        <v>8</v>
      </c>
      <c r="G41" s="410">
        <v>6</v>
      </c>
      <c r="H41" s="409">
        <v>1</v>
      </c>
      <c r="I41" s="410">
        <v>0</v>
      </c>
      <c r="J41" s="410">
        <v>0</v>
      </c>
      <c r="K41" s="410">
        <v>0</v>
      </c>
      <c r="L41" s="409">
        <v>3</v>
      </c>
      <c r="M41" s="410">
        <v>1</v>
      </c>
      <c r="N41" s="409">
        <v>2</v>
      </c>
      <c r="O41" s="410">
        <v>2</v>
      </c>
      <c r="P41" s="411"/>
    </row>
    <row r="42" spans="1:16" ht="14.25" customHeight="1">
      <c r="A42" s="412" t="s">
        <v>351</v>
      </c>
      <c r="B42" s="413">
        <v>193</v>
      </c>
      <c r="C42" s="414">
        <v>150</v>
      </c>
      <c r="D42" s="415">
        <v>2757</v>
      </c>
      <c r="E42" s="414">
        <v>1753</v>
      </c>
      <c r="F42" s="415">
        <v>9</v>
      </c>
      <c r="G42" s="414">
        <v>3</v>
      </c>
      <c r="H42" s="415">
        <v>1</v>
      </c>
      <c r="I42" s="414">
        <v>1</v>
      </c>
      <c r="J42" s="414">
        <v>0</v>
      </c>
      <c r="K42" s="414">
        <v>0</v>
      </c>
      <c r="L42" s="415">
        <v>2</v>
      </c>
      <c r="M42" s="414">
        <v>0</v>
      </c>
      <c r="N42" s="415">
        <v>1</v>
      </c>
      <c r="O42" s="414">
        <v>2</v>
      </c>
      <c r="P42" s="411"/>
    </row>
    <row r="43" spans="1:16" ht="14.25" customHeight="1">
      <c r="A43" s="412" t="s">
        <v>352</v>
      </c>
      <c r="B43" s="413">
        <v>188</v>
      </c>
      <c r="C43" s="416">
        <v>170</v>
      </c>
      <c r="D43" s="413">
        <v>2892</v>
      </c>
      <c r="E43" s="416">
        <v>2994</v>
      </c>
      <c r="F43" s="413">
        <v>4</v>
      </c>
      <c r="G43" s="416">
        <v>9</v>
      </c>
      <c r="H43" s="413">
        <v>2</v>
      </c>
      <c r="I43" s="416">
        <v>1</v>
      </c>
      <c r="J43" s="416">
        <v>0</v>
      </c>
      <c r="K43" s="416">
        <v>2</v>
      </c>
      <c r="L43" s="413">
        <v>2</v>
      </c>
      <c r="M43" s="416">
        <v>0</v>
      </c>
      <c r="N43" s="413">
        <v>0</v>
      </c>
      <c r="O43" s="416">
        <v>0</v>
      </c>
    </row>
    <row r="44" spans="1:16" ht="14.25" customHeight="1">
      <c r="A44" s="412" t="s">
        <v>353</v>
      </c>
      <c r="B44" s="413">
        <v>132</v>
      </c>
      <c r="C44" s="416">
        <v>121</v>
      </c>
      <c r="D44" s="413">
        <v>1209</v>
      </c>
      <c r="E44" s="416">
        <v>996</v>
      </c>
      <c r="F44" s="413">
        <v>12</v>
      </c>
      <c r="G44" s="416">
        <v>2</v>
      </c>
      <c r="H44" s="413">
        <v>0</v>
      </c>
      <c r="I44" s="416">
        <v>1</v>
      </c>
      <c r="J44" s="416">
        <v>0</v>
      </c>
      <c r="K44" s="416">
        <v>0</v>
      </c>
      <c r="L44" s="413">
        <v>0</v>
      </c>
      <c r="M44" s="416">
        <v>1</v>
      </c>
      <c r="N44" s="413">
        <v>1</v>
      </c>
      <c r="O44" s="416">
        <v>0</v>
      </c>
    </row>
    <row r="45" spans="1:16" ht="14.25" customHeight="1">
      <c r="A45" s="412" t="s">
        <v>354</v>
      </c>
      <c r="B45" s="413">
        <v>137</v>
      </c>
      <c r="C45" s="416">
        <v>97</v>
      </c>
      <c r="D45" s="413">
        <v>1780</v>
      </c>
      <c r="E45" s="416">
        <v>1558</v>
      </c>
      <c r="F45" s="413">
        <v>5</v>
      </c>
      <c r="G45" s="416">
        <v>0</v>
      </c>
      <c r="H45" s="413">
        <v>1</v>
      </c>
      <c r="I45" s="416">
        <v>0</v>
      </c>
      <c r="J45" s="416">
        <v>0</v>
      </c>
      <c r="K45" s="416">
        <v>0</v>
      </c>
      <c r="L45" s="413">
        <v>0</v>
      </c>
      <c r="M45" s="416">
        <v>0</v>
      </c>
      <c r="N45" s="413">
        <v>0</v>
      </c>
      <c r="O45" s="416">
        <v>0</v>
      </c>
    </row>
    <row r="46" spans="1:16" ht="14.25" customHeight="1">
      <c r="A46" s="412" t="s">
        <v>355</v>
      </c>
      <c r="B46" s="413">
        <v>173</v>
      </c>
      <c r="C46" s="416">
        <v>129</v>
      </c>
      <c r="D46" s="413">
        <v>4033</v>
      </c>
      <c r="E46" s="416">
        <v>4273</v>
      </c>
      <c r="F46" s="413">
        <v>8</v>
      </c>
      <c r="G46" s="416">
        <v>7</v>
      </c>
      <c r="H46" s="413">
        <v>1</v>
      </c>
      <c r="I46" s="416">
        <v>0</v>
      </c>
      <c r="J46" s="416">
        <v>0</v>
      </c>
      <c r="K46" s="416">
        <v>1</v>
      </c>
      <c r="L46" s="413">
        <v>3</v>
      </c>
      <c r="M46" s="416">
        <v>2</v>
      </c>
      <c r="N46" s="413">
        <v>1</v>
      </c>
      <c r="O46" s="416">
        <v>0</v>
      </c>
    </row>
    <row r="47" spans="1:16" ht="14.25" customHeight="1">
      <c r="A47" s="412" t="s">
        <v>356</v>
      </c>
      <c r="B47" s="413">
        <v>131</v>
      </c>
      <c r="C47" s="416">
        <v>57</v>
      </c>
      <c r="D47" s="413">
        <v>2443</v>
      </c>
      <c r="E47" s="416">
        <v>1842</v>
      </c>
      <c r="F47" s="413">
        <v>14</v>
      </c>
      <c r="G47" s="416">
        <v>15</v>
      </c>
      <c r="H47" s="413">
        <v>2</v>
      </c>
      <c r="I47" s="416">
        <v>1</v>
      </c>
      <c r="J47" s="416">
        <v>1</v>
      </c>
      <c r="K47" s="416">
        <v>0</v>
      </c>
      <c r="L47" s="413">
        <v>4</v>
      </c>
      <c r="M47" s="416">
        <v>3</v>
      </c>
      <c r="N47" s="413">
        <v>4</v>
      </c>
      <c r="O47" s="416">
        <v>4</v>
      </c>
    </row>
    <row r="48" spans="1:16" ht="14.25" customHeight="1">
      <c r="A48" s="412" t="s">
        <v>357</v>
      </c>
      <c r="B48" s="413">
        <v>105</v>
      </c>
      <c r="C48" s="416">
        <v>111</v>
      </c>
      <c r="D48" s="413">
        <v>3091</v>
      </c>
      <c r="E48" s="416">
        <v>2602</v>
      </c>
      <c r="F48" s="413">
        <v>5</v>
      </c>
      <c r="G48" s="416">
        <v>12</v>
      </c>
      <c r="H48" s="413">
        <v>1</v>
      </c>
      <c r="I48" s="416">
        <v>0</v>
      </c>
      <c r="J48" s="416">
        <v>0</v>
      </c>
      <c r="K48" s="416">
        <v>0</v>
      </c>
      <c r="L48" s="413">
        <v>5</v>
      </c>
      <c r="M48" s="416">
        <v>1</v>
      </c>
      <c r="N48" s="413">
        <v>0</v>
      </c>
      <c r="O48" s="416">
        <v>1</v>
      </c>
    </row>
    <row r="49" spans="1:15" ht="14.25" customHeight="1">
      <c r="A49" s="412" t="s">
        <v>358</v>
      </c>
      <c r="B49" s="413">
        <v>136</v>
      </c>
      <c r="C49" s="416">
        <v>108</v>
      </c>
      <c r="D49" s="413">
        <v>1817</v>
      </c>
      <c r="E49" s="416">
        <v>2001</v>
      </c>
      <c r="F49" s="413">
        <v>9</v>
      </c>
      <c r="G49" s="416">
        <v>12</v>
      </c>
      <c r="H49" s="413">
        <v>1</v>
      </c>
      <c r="I49" s="416">
        <v>0</v>
      </c>
      <c r="J49" s="416">
        <v>0</v>
      </c>
      <c r="K49" s="416">
        <v>0</v>
      </c>
      <c r="L49" s="413">
        <v>2</v>
      </c>
      <c r="M49" s="416">
        <v>2</v>
      </c>
      <c r="N49" s="413">
        <v>3</v>
      </c>
      <c r="O49" s="416">
        <v>4</v>
      </c>
    </row>
    <row r="50" spans="1:15" ht="14.25" customHeight="1">
      <c r="A50" s="412" t="s">
        <v>359</v>
      </c>
      <c r="B50" s="413">
        <v>131</v>
      </c>
      <c r="C50" s="416">
        <v>132</v>
      </c>
      <c r="D50" s="413">
        <v>2560</v>
      </c>
      <c r="E50" s="416">
        <v>2786</v>
      </c>
      <c r="F50" s="413">
        <v>8</v>
      </c>
      <c r="G50" s="416">
        <v>13</v>
      </c>
      <c r="H50" s="413">
        <v>0</v>
      </c>
      <c r="I50" s="416">
        <v>0</v>
      </c>
      <c r="J50" s="416">
        <v>0</v>
      </c>
      <c r="K50" s="416">
        <v>0</v>
      </c>
      <c r="L50" s="413">
        <v>2</v>
      </c>
      <c r="M50" s="416">
        <v>2</v>
      </c>
      <c r="N50" s="413">
        <v>3</v>
      </c>
      <c r="O50" s="416">
        <v>3</v>
      </c>
    </row>
    <row r="51" spans="1:15" ht="14.25" customHeight="1">
      <c r="A51" s="412" t="s">
        <v>360</v>
      </c>
      <c r="B51" s="413">
        <v>148</v>
      </c>
      <c r="C51" s="416">
        <v>108</v>
      </c>
      <c r="D51" s="413">
        <v>4894</v>
      </c>
      <c r="E51" s="416">
        <v>2652</v>
      </c>
      <c r="F51" s="413">
        <v>4</v>
      </c>
      <c r="G51" s="416">
        <v>7</v>
      </c>
      <c r="H51" s="413">
        <v>1</v>
      </c>
      <c r="I51" s="416">
        <v>0</v>
      </c>
      <c r="J51" s="416">
        <v>0</v>
      </c>
      <c r="K51" s="416">
        <v>1</v>
      </c>
      <c r="L51" s="413">
        <v>2</v>
      </c>
      <c r="M51" s="416">
        <v>3</v>
      </c>
      <c r="N51" s="413">
        <v>1</v>
      </c>
      <c r="O51" s="416">
        <v>1</v>
      </c>
    </row>
    <row r="52" spans="1:15" ht="14.25" customHeight="1">
      <c r="A52" s="412" t="s">
        <v>361</v>
      </c>
      <c r="B52" s="413">
        <v>200</v>
      </c>
      <c r="C52" s="416">
        <v>119</v>
      </c>
      <c r="D52" s="413">
        <v>1977</v>
      </c>
      <c r="E52" s="416">
        <v>2472</v>
      </c>
      <c r="F52" s="413">
        <v>4</v>
      </c>
      <c r="G52" s="416">
        <v>5</v>
      </c>
      <c r="H52" s="413">
        <v>1</v>
      </c>
      <c r="I52" s="416">
        <v>0</v>
      </c>
      <c r="J52" s="416">
        <v>0</v>
      </c>
      <c r="K52" s="416">
        <v>0</v>
      </c>
      <c r="L52" s="413">
        <v>1</v>
      </c>
      <c r="M52" s="416">
        <v>2</v>
      </c>
      <c r="N52" s="413">
        <v>2</v>
      </c>
      <c r="O52" s="416">
        <v>1</v>
      </c>
    </row>
    <row r="53" spans="1:15" ht="14.25" customHeight="1">
      <c r="A53" s="412" t="s">
        <v>362</v>
      </c>
      <c r="B53" s="413">
        <v>527</v>
      </c>
      <c r="C53" s="416">
        <v>549</v>
      </c>
      <c r="D53" s="413">
        <v>9321</v>
      </c>
      <c r="E53" s="416">
        <v>9353</v>
      </c>
      <c r="F53" s="413">
        <v>10</v>
      </c>
      <c r="G53" s="416">
        <v>31</v>
      </c>
      <c r="H53" s="413">
        <v>3</v>
      </c>
      <c r="I53" s="416">
        <v>1</v>
      </c>
      <c r="J53" s="416">
        <v>0</v>
      </c>
      <c r="K53" s="416">
        <v>1</v>
      </c>
      <c r="L53" s="413">
        <v>1</v>
      </c>
      <c r="M53" s="416">
        <v>4</v>
      </c>
      <c r="N53" s="413">
        <v>4</v>
      </c>
      <c r="O53" s="416">
        <v>2</v>
      </c>
    </row>
    <row r="54" spans="1:15" ht="14.25" customHeight="1">
      <c r="A54" s="412" t="s">
        <v>363</v>
      </c>
      <c r="B54" s="413">
        <v>239</v>
      </c>
      <c r="C54" s="416">
        <v>190</v>
      </c>
      <c r="D54" s="413">
        <v>5177</v>
      </c>
      <c r="E54" s="416">
        <v>9428</v>
      </c>
      <c r="F54" s="413">
        <v>14</v>
      </c>
      <c r="G54" s="416">
        <v>14</v>
      </c>
      <c r="H54" s="413">
        <v>6</v>
      </c>
      <c r="I54" s="416">
        <v>3</v>
      </c>
      <c r="J54" s="416">
        <v>0</v>
      </c>
      <c r="K54" s="416">
        <v>0</v>
      </c>
      <c r="L54" s="413">
        <v>1</v>
      </c>
      <c r="M54" s="416">
        <v>1</v>
      </c>
      <c r="N54" s="413">
        <v>7</v>
      </c>
      <c r="O54" s="416">
        <v>2</v>
      </c>
    </row>
    <row r="55" spans="1:15" ht="14.25" customHeight="1">
      <c r="A55" s="417" t="s">
        <v>364</v>
      </c>
      <c r="B55" s="413">
        <v>4649</v>
      </c>
      <c r="C55" s="416">
        <v>4909</v>
      </c>
      <c r="D55" s="413">
        <v>90942</v>
      </c>
      <c r="E55" s="416">
        <v>91333</v>
      </c>
      <c r="F55" s="413">
        <v>181</v>
      </c>
      <c r="G55" s="416">
        <v>319</v>
      </c>
      <c r="H55" s="413">
        <v>5</v>
      </c>
      <c r="I55" s="416">
        <v>5</v>
      </c>
      <c r="J55" s="416">
        <v>4</v>
      </c>
      <c r="K55" s="416">
        <v>0</v>
      </c>
      <c r="L55" s="413">
        <v>27</v>
      </c>
      <c r="M55" s="416">
        <v>26</v>
      </c>
      <c r="N55" s="413">
        <v>42</v>
      </c>
      <c r="O55" s="416">
        <v>50</v>
      </c>
    </row>
    <row r="56" spans="1:15" ht="14.25" customHeight="1">
      <c r="A56" s="412" t="s">
        <v>365</v>
      </c>
      <c r="B56" s="413">
        <v>415</v>
      </c>
      <c r="C56" s="416">
        <v>393</v>
      </c>
      <c r="D56" s="413">
        <v>619</v>
      </c>
      <c r="E56" s="416">
        <v>652</v>
      </c>
      <c r="F56" s="413">
        <v>0</v>
      </c>
      <c r="G56" s="416">
        <v>0</v>
      </c>
      <c r="H56" s="413">
        <v>0</v>
      </c>
      <c r="I56" s="416">
        <v>0</v>
      </c>
      <c r="J56" s="416">
        <v>0</v>
      </c>
      <c r="K56" s="416">
        <v>0</v>
      </c>
      <c r="L56" s="413">
        <v>0</v>
      </c>
      <c r="M56" s="416">
        <v>0</v>
      </c>
      <c r="N56" s="413">
        <v>0</v>
      </c>
      <c r="O56" s="416">
        <v>0</v>
      </c>
    </row>
    <row r="57" spans="1:15" ht="14.25" customHeight="1">
      <c r="A57" s="412" t="s">
        <v>366</v>
      </c>
      <c r="B57" s="413">
        <v>332</v>
      </c>
      <c r="C57" s="416">
        <v>296</v>
      </c>
      <c r="D57" s="413">
        <v>493</v>
      </c>
      <c r="E57" s="416">
        <v>468</v>
      </c>
      <c r="F57" s="413">
        <v>0</v>
      </c>
      <c r="G57" s="416">
        <v>0</v>
      </c>
      <c r="H57" s="413">
        <v>0</v>
      </c>
      <c r="I57" s="416">
        <v>0</v>
      </c>
      <c r="J57" s="416">
        <v>0</v>
      </c>
      <c r="K57" s="416">
        <v>0</v>
      </c>
      <c r="L57" s="413">
        <v>0</v>
      </c>
      <c r="M57" s="416">
        <v>0</v>
      </c>
      <c r="N57" s="413">
        <v>0</v>
      </c>
      <c r="O57" s="416">
        <v>0</v>
      </c>
    </row>
    <row r="58" spans="1:15" ht="14.25" customHeight="1">
      <c r="A58" s="412" t="s">
        <v>367</v>
      </c>
      <c r="B58" s="413">
        <v>943</v>
      </c>
      <c r="C58" s="416">
        <v>460</v>
      </c>
      <c r="D58" s="413">
        <v>2624</v>
      </c>
      <c r="E58" s="416">
        <v>2428</v>
      </c>
      <c r="F58" s="413">
        <v>0</v>
      </c>
      <c r="G58" s="416">
        <v>0</v>
      </c>
      <c r="H58" s="413">
        <v>0</v>
      </c>
      <c r="I58" s="416">
        <v>0</v>
      </c>
      <c r="J58" s="416">
        <v>0</v>
      </c>
      <c r="K58" s="416">
        <v>0</v>
      </c>
      <c r="L58" s="413">
        <v>0</v>
      </c>
      <c r="M58" s="416">
        <v>0</v>
      </c>
      <c r="N58" s="413">
        <v>0</v>
      </c>
      <c r="O58" s="416">
        <v>0</v>
      </c>
    </row>
    <row r="59" spans="1:15" ht="13.5" customHeight="1">
      <c r="A59" s="418" t="s">
        <v>66</v>
      </c>
      <c r="B59" s="419">
        <f t="shared" ref="B59:O59" si="0">SUM(B41:B58)</f>
        <v>8956</v>
      </c>
      <c r="C59" s="419">
        <f t="shared" si="0"/>
        <v>8249</v>
      </c>
      <c r="D59" s="418">
        <f>SUM(D41:D58)</f>
        <v>140330</v>
      </c>
      <c r="E59" s="419">
        <f t="shared" si="0"/>
        <v>140576</v>
      </c>
      <c r="F59" s="419">
        <f t="shared" si="0"/>
        <v>295</v>
      </c>
      <c r="G59" s="419">
        <f t="shared" si="0"/>
        <v>455</v>
      </c>
      <c r="H59" s="419">
        <f t="shared" si="0"/>
        <v>26</v>
      </c>
      <c r="I59" s="419">
        <f t="shared" si="0"/>
        <v>13</v>
      </c>
      <c r="J59" s="419">
        <f t="shared" si="0"/>
        <v>5</v>
      </c>
      <c r="K59" s="419">
        <f t="shared" si="0"/>
        <v>5</v>
      </c>
      <c r="L59" s="419">
        <f t="shared" si="0"/>
        <v>55</v>
      </c>
      <c r="M59" s="419">
        <f t="shared" si="0"/>
        <v>48</v>
      </c>
      <c r="N59" s="419">
        <f t="shared" si="0"/>
        <v>71</v>
      </c>
      <c r="O59" s="419">
        <f t="shared" si="0"/>
        <v>72</v>
      </c>
    </row>
    <row r="60" spans="1:15" ht="13.5" customHeight="1"/>
    <row r="61" spans="1:15" ht="13.5" customHeight="1"/>
    <row r="62" spans="1:15" ht="13.5" customHeight="1"/>
    <row r="63" spans="1:15" ht="13.5" customHeight="1"/>
    <row r="64" spans="1:15" ht="13.5" customHeight="1"/>
    <row r="65" ht="13.5" customHeight="1"/>
  </sheetData>
  <mergeCells count="11">
    <mergeCell ref="J39:K39"/>
    <mergeCell ref="A35:O35"/>
    <mergeCell ref="L36:M36"/>
    <mergeCell ref="B37:C37"/>
    <mergeCell ref="B38:C38"/>
    <mergeCell ref="D38:E38"/>
    <mergeCell ref="H38:I39"/>
    <mergeCell ref="J38:K38"/>
    <mergeCell ref="L38:M39"/>
    <mergeCell ref="N38:O39"/>
    <mergeCell ref="B39:C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N15" sqref="N15"/>
    </sheetView>
  </sheetViews>
  <sheetFormatPr defaultRowHeight="14.25"/>
  <cols>
    <col min="1" max="1" width="4.5703125" style="422" customWidth="1"/>
    <col min="2" max="2" width="22.28515625" style="422" customWidth="1"/>
    <col min="3" max="3" width="7" style="422" customWidth="1"/>
    <col min="4" max="4" width="8.5703125" style="422" customWidth="1"/>
    <col min="5" max="5" width="7.28515625" style="458" customWidth="1"/>
    <col min="6" max="6" width="8.5703125" style="459" customWidth="1"/>
    <col min="7" max="7" width="6.7109375" style="459" customWidth="1"/>
    <col min="8" max="8" width="8.5703125" style="422" customWidth="1"/>
    <col min="9" max="9" width="10" style="422" customWidth="1"/>
    <col min="10" max="256" width="9.140625" style="422"/>
    <col min="257" max="257" width="4.5703125" style="422" customWidth="1"/>
    <col min="258" max="258" width="22.28515625" style="422" customWidth="1"/>
    <col min="259" max="259" width="7" style="422" customWidth="1"/>
    <col min="260" max="260" width="8.5703125" style="422" customWidth="1"/>
    <col min="261" max="261" width="7.28515625" style="422" customWidth="1"/>
    <col min="262" max="262" width="8.5703125" style="422" customWidth="1"/>
    <col min="263" max="263" width="6.7109375" style="422" customWidth="1"/>
    <col min="264" max="264" width="8.5703125" style="422" customWidth="1"/>
    <col min="265" max="265" width="10" style="422" customWidth="1"/>
    <col min="266" max="512" width="9.140625" style="422"/>
    <col min="513" max="513" width="4.5703125" style="422" customWidth="1"/>
    <col min="514" max="514" width="22.28515625" style="422" customWidth="1"/>
    <col min="515" max="515" width="7" style="422" customWidth="1"/>
    <col min="516" max="516" width="8.5703125" style="422" customWidth="1"/>
    <col min="517" max="517" width="7.28515625" style="422" customWidth="1"/>
    <col min="518" max="518" width="8.5703125" style="422" customWidth="1"/>
    <col min="519" max="519" width="6.7109375" style="422" customWidth="1"/>
    <col min="520" max="520" width="8.5703125" style="422" customWidth="1"/>
    <col min="521" max="521" width="10" style="422" customWidth="1"/>
    <col min="522" max="768" width="9.140625" style="422"/>
    <col min="769" max="769" width="4.5703125" style="422" customWidth="1"/>
    <col min="770" max="770" width="22.28515625" style="422" customWidth="1"/>
    <col min="771" max="771" width="7" style="422" customWidth="1"/>
    <col min="772" max="772" width="8.5703125" style="422" customWidth="1"/>
    <col min="773" max="773" width="7.28515625" style="422" customWidth="1"/>
    <col min="774" max="774" width="8.5703125" style="422" customWidth="1"/>
    <col min="775" max="775" width="6.7109375" style="422" customWidth="1"/>
    <col min="776" max="776" width="8.5703125" style="422" customWidth="1"/>
    <col min="777" max="777" width="10" style="422" customWidth="1"/>
    <col min="778" max="1024" width="9.140625" style="422"/>
    <col min="1025" max="1025" width="4.5703125" style="422" customWidth="1"/>
    <col min="1026" max="1026" width="22.28515625" style="422" customWidth="1"/>
    <col min="1027" max="1027" width="7" style="422" customWidth="1"/>
    <col min="1028" max="1028" width="8.5703125" style="422" customWidth="1"/>
    <col min="1029" max="1029" width="7.28515625" style="422" customWidth="1"/>
    <col min="1030" max="1030" width="8.5703125" style="422" customWidth="1"/>
    <col min="1031" max="1031" width="6.7109375" style="422" customWidth="1"/>
    <col min="1032" max="1032" width="8.5703125" style="422" customWidth="1"/>
    <col min="1033" max="1033" width="10" style="422" customWidth="1"/>
    <col min="1034" max="1280" width="9.140625" style="422"/>
    <col min="1281" max="1281" width="4.5703125" style="422" customWidth="1"/>
    <col min="1282" max="1282" width="22.28515625" style="422" customWidth="1"/>
    <col min="1283" max="1283" width="7" style="422" customWidth="1"/>
    <col min="1284" max="1284" width="8.5703125" style="422" customWidth="1"/>
    <col min="1285" max="1285" width="7.28515625" style="422" customWidth="1"/>
    <col min="1286" max="1286" width="8.5703125" style="422" customWidth="1"/>
    <col min="1287" max="1287" width="6.7109375" style="422" customWidth="1"/>
    <col min="1288" max="1288" width="8.5703125" style="422" customWidth="1"/>
    <col min="1289" max="1289" width="10" style="422" customWidth="1"/>
    <col min="1290" max="1536" width="9.140625" style="422"/>
    <col min="1537" max="1537" width="4.5703125" style="422" customWidth="1"/>
    <col min="1538" max="1538" width="22.28515625" style="422" customWidth="1"/>
    <col min="1539" max="1539" width="7" style="422" customWidth="1"/>
    <col min="1540" max="1540" width="8.5703125" style="422" customWidth="1"/>
    <col min="1541" max="1541" width="7.28515625" style="422" customWidth="1"/>
    <col min="1542" max="1542" width="8.5703125" style="422" customWidth="1"/>
    <col min="1543" max="1543" width="6.7109375" style="422" customWidth="1"/>
    <col min="1544" max="1544" width="8.5703125" style="422" customWidth="1"/>
    <col min="1545" max="1545" width="10" style="422" customWidth="1"/>
    <col min="1546" max="1792" width="9.140625" style="422"/>
    <col min="1793" max="1793" width="4.5703125" style="422" customWidth="1"/>
    <col min="1794" max="1794" width="22.28515625" style="422" customWidth="1"/>
    <col min="1795" max="1795" width="7" style="422" customWidth="1"/>
    <col min="1796" max="1796" width="8.5703125" style="422" customWidth="1"/>
    <col min="1797" max="1797" width="7.28515625" style="422" customWidth="1"/>
    <col min="1798" max="1798" width="8.5703125" style="422" customWidth="1"/>
    <col min="1799" max="1799" width="6.7109375" style="422" customWidth="1"/>
    <col min="1800" max="1800" width="8.5703125" style="422" customWidth="1"/>
    <col min="1801" max="1801" width="10" style="422" customWidth="1"/>
    <col min="1802" max="2048" width="9.140625" style="422"/>
    <col min="2049" max="2049" width="4.5703125" style="422" customWidth="1"/>
    <col min="2050" max="2050" width="22.28515625" style="422" customWidth="1"/>
    <col min="2051" max="2051" width="7" style="422" customWidth="1"/>
    <col min="2052" max="2052" width="8.5703125" style="422" customWidth="1"/>
    <col min="2053" max="2053" width="7.28515625" style="422" customWidth="1"/>
    <col min="2054" max="2054" width="8.5703125" style="422" customWidth="1"/>
    <col min="2055" max="2055" width="6.7109375" style="422" customWidth="1"/>
    <col min="2056" max="2056" width="8.5703125" style="422" customWidth="1"/>
    <col min="2057" max="2057" width="10" style="422" customWidth="1"/>
    <col min="2058" max="2304" width="9.140625" style="422"/>
    <col min="2305" max="2305" width="4.5703125" style="422" customWidth="1"/>
    <col min="2306" max="2306" width="22.28515625" style="422" customWidth="1"/>
    <col min="2307" max="2307" width="7" style="422" customWidth="1"/>
    <col min="2308" max="2308" width="8.5703125" style="422" customWidth="1"/>
    <col min="2309" max="2309" width="7.28515625" style="422" customWidth="1"/>
    <col min="2310" max="2310" width="8.5703125" style="422" customWidth="1"/>
    <col min="2311" max="2311" width="6.7109375" style="422" customWidth="1"/>
    <col min="2312" max="2312" width="8.5703125" style="422" customWidth="1"/>
    <col min="2313" max="2313" width="10" style="422" customWidth="1"/>
    <col min="2314" max="2560" width="9.140625" style="422"/>
    <col min="2561" max="2561" width="4.5703125" style="422" customWidth="1"/>
    <col min="2562" max="2562" width="22.28515625" style="422" customWidth="1"/>
    <col min="2563" max="2563" width="7" style="422" customWidth="1"/>
    <col min="2564" max="2564" width="8.5703125" style="422" customWidth="1"/>
    <col min="2565" max="2565" width="7.28515625" style="422" customWidth="1"/>
    <col min="2566" max="2566" width="8.5703125" style="422" customWidth="1"/>
    <col min="2567" max="2567" width="6.7109375" style="422" customWidth="1"/>
    <col min="2568" max="2568" width="8.5703125" style="422" customWidth="1"/>
    <col min="2569" max="2569" width="10" style="422" customWidth="1"/>
    <col min="2570" max="2816" width="9.140625" style="422"/>
    <col min="2817" max="2817" width="4.5703125" style="422" customWidth="1"/>
    <col min="2818" max="2818" width="22.28515625" style="422" customWidth="1"/>
    <col min="2819" max="2819" width="7" style="422" customWidth="1"/>
    <col min="2820" max="2820" width="8.5703125" style="422" customWidth="1"/>
    <col min="2821" max="2821" width="7.28515625" style="422" customWidth="1"/>
    <col min="2822" max="2822" width="8.5703125" style="422" customWidth="1"/>
    <col min="2823" max="2823" width="6.7109375" style="422" customWidth="1"/>
    <col min="2824" max="2824" width="8.5703125" style="422" customWidth="1"/>
    <col min="2825" max="2825" width="10" style="422" customWidth="1"/>
    <col min="2826" max="3072" width="9.140625" style="422"/>
    <col min="3073" max="3073" width="4.5703125" style="422" customWidth="1"/>
    <col min="3074" max="3074" width="22.28515625" style="422" customWidth="1"/>
    <col min="3075" max="3075" width="7" style="422" customWidth="1"/>
    <col min="3076" max="3076" width="8.5703125" style="422" customWidth="1"/>
    <col min="3077" max="3077" width="7.28515625" style="422" customWidth="1"/>
    <col min="3078" max="3078" width="8.5703125" style="422" customWidth="1"/>
    <col min="3079" max="3079" width="6.7109375" style="422" customWidth="1"/>
    <col min="3080" max="3080" width="8.5703125" style="422" customWidth="1"/>
    <col min="3081" max="3081" width="10" style="422" customWidth="1"/>
    <col min="3082" max="3328" width="9.140625" style="422"/>
    <col min="3329" max="3329" width="4.5703125" style="422" customWidth="1"/>
    <col min="3330" max="3330" width="22.28515625" style="422" customWidth="1"/>
    <col min="3331" max="3331" width="7" style="422" customWidth="1"/>
    <col min="3332" max="3332" width="8.5703125" style="422" customWidth="1"/>
    <col min="3333" max="3333" width="7.28515625" style="422" customWidth="1"/>
    <col min="3334" max="3334" width="8.5703125" style="422" customWidth="1"/>
    <col min="3335" max="3335" width="6.7109375" style="422" customWidth="1"/>
    <col min="3336" max="3336" width="8.5703125" style="422" customWidth="1"/>
    <col min="3337" max="3337" width="10" style="422" customWidth="1"/>
    <col min="3338" max="3584" width="9.140625" style="422"/>
    <col min="3585" max="3585" width="4.5703125" style="422" customWidth="1"/>
    <col min="3586" max="3586" width="22.28515625" style="422" customWidth="1"/>
    <col min="3587" max="3587" width="7" style="422" customWidth="1"/>
    <col min="3588" max="3588" width="8.5703125" style="422" customWidth="1"/>
    <col min="3589" max="3589" width="7.28515625" style="422" customWidth="1"/>
    <col min="3590" max="3590" width="8.5703125" style="422" customWidth="1"/>
    <col min="3591" max="3591" width="6.7109375" style="422" customWidth="1"/>
    <col min="3592" max="3592" width="8.5703125" style="422" customWidth="1"/>
    <col min="3593" max="3593" width="10" style="422" customWidth="1"/>
    <col min="3594" max="3840" width="9.140625" style="422"/>
    <col min="3841" max="3841" width="4.5703125" style="422" customWidth="1"/>
    <col min="3842" max="3842" width="22.28515625" style="422" customWidth="1"/>
    <col min="3843" max="3843" width="7" style="422" customWidth="1"/>
    <col min="3844" max="3844" width="8.5703125" style="422" customWidth="1"/>
    <col min="3845" max="3845" width="7.28515625" style="422" customWidth="1"/>
    <col min="3846" max="3846" width="8.5703125" style="422" customWidth="1"/>
    <col min="3847" max="3847" width="6.7109375" style="422" customWidth="1"/>
    <col min="3848" max="3848" width="8.5703125" style="422" customWidth="1"/>
    <col min="3849" max="3849" width="10" style="422" customWidth="1"/>
    <col min="3850" max="4096" width="9.140625" style="422"/>
    <col min="4097" max="4097" width="4.5703125" style="422" customWidth="1"/>
    <col min="4098" max="4098" width="22.28515625" style="422" customWidth="1"/>
    <col min="4099" max="4099" width="7" style="422" customWidth="1"/>
    <col min="4100" max="4100" width="8.5703125" style="422" customWidth="1"/>
    <col min="4101" max="4101" width="7.28515625" style="422" customWidth="1"/>
    <col min="4102" max="4102" width="8.5703125" style="422" customWidth="1"/>
    <col min="4103" max="4103" width="6.7109375" style="422" customWidth="1"/>
    <col min="4104" max="4104" width="8.5703125" style="422" customWidth="1"/>
    <col min="4105" max="4105" width="10" style="422" customWidth="1"/>
    <col min="4106" max="4352" width="9.140625" style="422"/>
    <col min="4353" max="4353" width="4.5703125" style="422" customWidth="1"/>
    <col min="4354" max="4354" width="22.28515625" style="422" customWidth="1"/>
    <col min="4355" max="4355" width="7" style="422" customWidth="1"/>
    <col min="4356" max="4356" width="8.5703125" style="422" customWidth="1"/>
    <col min="4357" max="4357" width="7.28515625" style="422" customWidth="1"/>
    <col min="4358" max="4358" width="8.5703125" style="422" customWidth="1"/>
    <col min="4359" max="4359" width="6.7109375" style="422" customWidth="1"/>
    <col min="4360" max="4360" width="8.5703125" style="422" customWidth="1"/>
    <col min="4361" max="4361" width="10" style="422" customWidth="1"/>
    <col min="4362" max="4608" width="9.140625" style="422"/>
    <col min="4609" max="4609" width="4.5703125" style="422" customWidth="1"/>
    <col min="4610" max="4610" width="22.28515625" style="422" customWidth="1"/>
    <col min="4611" max="4611" width="7" style="422" customWidth="1"/>
    <col min="4612" max="4612" width="8.5703125" style="422" customWidth="1"/>
    <col min="4613" max="4613" width="7.28515625" style="422" customWidth="1"/>
    <col min="4614" max="4614" width="8.5703125" style="422" customWidth="1"/>
    <col min="4615" max="4615" width="6.7109375" style="422" customWidth="1"/>
    <col min="4616" max="4616" width="8.5703125" style="422" customWidth="1"/>
    <col min="4617" max="4617" width="10" style="422" customWidth="1"/>
    <col min="4618" max="4864" width="9.140625" style="422"/>
    <col min="4865" max="4865" width="4.5703125" style="422" customWidth="1"/>
    <col min="4866" max="4866" width="22.28515625" style="422" customWidth="1"/>
    <col min="4867" max="4867" width="7" style="422" customWidth="1"/>
    <col min="4868" max="4868" width="8.5703125" style="422" customWidth="1"/>
    <col min="4869" max="4869" width="7.28515625" style="422" customWidth="1"/>
    <col min="4870" max="4870" width="8.5703125" style="422" customWidth="1"/>
    <col min="4871" max="4871" width="6.7109375" style="422" customWidth="1"/>
    <col min="4872" max="4872" width="8.5703125" style="422" customWidth="1"/>
    <col min="4873" max="4873" width="10" style="422" customWidth="1"/>
    <col min="4874" max="5120" width="9.140625" style="422"/>
    <col min="5121" max="5121" width="4.5703125" style="422" customWidth="1"/>
    <col min="5122" max="5122" width="22.28515625" style="422" customWidth="1"/>
    <col min="5123" max="5123" width="7" style="422" customWidth="1"/>
    <col min="5124" max="5124" width="8.5703125" style="422" customWidth="1"/>
    <col min="5125" max="5125" width="7.28515625" style="422" customWidth="1"/>
    <col min="5126" max="5126" width="8.5703125" style="422" customWidth="1"/>
    <col min="5127" max="5127" width="6.7109375" style="422" customWidth="1"/>
    <col min="5128" max="5128" width="8.5703125" style="422" customWidth="1"/>
    <col min="5129" max="5129" width="10" style="422" customWidth="1"/>
    <col min="5130" max="5376" width="9.140625" style="422"/>
    <col min="5377" max="5377" width="4.5703125" style="422" customWidth="1"/>
    <col min="5378" max="5378" width="22.28515625" style="422" customWidth="1"/>
    <col min="5379" max="5379" width="7" style="422" customWidth="1"/>
    <col min="5380" max="5380" width="8.5703125" style="422" customWidth="1"/>
    <col min="5381" max="5381" width="7.28515625" style="422" customWidth="1"/>
    <col min="5382" max="5382" width="8.5703125" style="422" customWidth="1"/>
    <col min="5383" max="5383" width="6.7109375" style="422" customWidth="1"/>
    <col min="5384" max="5384" width="8.5703125" style="422" customWidth="1"/>
    <col min="5385" max="5385" width="10" style="422" customWidth="1"/>
    <col min="5386" max="5632" width="9.140625" style="422"/>
    <col min="5633" max="5633" width="4.5703125" style="422" customWidth="1"/>
    <col min="5634" max="5634" width="22.28515625" style="422" customWidth="1"/>
    <col min="5635" max="5635" width="7" style="422" customWidth="1"/>
    <col min="5636" max="5636" width="8.5703125" style="422" customWidth="1"/>
    <col min="5637" max="5637" width="7.28515625" style="422" customWidth="1"/>
    <col min="5638" max="5638" width="8.5703125" style="422" customWidth="1"/>
    <col min="5639" max="5639" width="6.7109375" style="422" customWidth="1"/>
    <col min="5640" max="5640" width="8.5703125" style="422" customWidth="1"/>
    <col min="5641" max="5641" width="10" style="422" customWidth="1"/>
    <col min="5642" max="5888" width="9.140625" style="422"/>
    <col min="5889" max="5889" width="4.5703125" style="422" customWidth="1"/>
    <col min="5890" max="5890" width="22.28515625" style="422" customWidth="1"/>
    <col min="5891" max="5891" width="7" style="422" customWidth="1"/>
    <col min="5892" max="5892" width="8.5703125" style="422" customWidth="1"/>
    <col min="5893" max="5893" width="7.28515625" style="422" customWidth="1"/>
    <col min="5894" max="5894" width="8.5703125" style="422" customWidth="1"/>
    <col min="5895" max="5895" width="6.7109375" style="422" customWidth="1"/>
    <col min="5896" max="5896" width="8.5703125" style="422" customWidth="1"/>
    <col min="5897" max="5897" width="10" style="422" customWidth="1"/>
    <col min="5898" max="6144" width="9.140625" style="422"/>
    <col min="6145" max="6145" width="4.5703125" style="422" customWidth="1"/>
    <col min="6146" max="6146" width="22.28515625" style="422" customWidth="1"/>
    <col min="6147" max="6147" width="7" style="422" customWidth="1"/>
    <col min="6148" max="6148" width="8.5703125" style="422" customWidth="1"/>
    <col min="6149" max="6149" width="7.28515625" style="422" customWidth="1"/>
    <col min="6150" max="6150" width="8.5703125" style="422" customWidth="1"/>
    <col min="6151" max="6151" width="6.7109375" style="422" customWidth="1"/>
    <col min="6152" max="6152" width="8.5703125" style="422" customWidth="1"/>
    <col min="6153" max="6153" width="10" style="422" customWidth="1"/>
    <col min="6154" max="6400" width="9.140625" style="422"/>
    <col min="6401" max="6401" width="4.5703125" style="422" customWidth="1"/>
    <col min="6402" max="6402" width="22.28515625" style="422" customWidth="1"/>
    <col min="6403" max="6403" width="7" style="422" customWidth="1"/>
    <col min="6404" max="6404" width="8.5703125" style="422" customWidth="1"/>
    <col min="6405" max="6405" width="7.28515625" style="422" customWidth="1"/>
    <col min="6406" max="6406" width="8.5703125" style="422" customWidth="1"/>
    <col min="6407" max="6407" width="6.7109375" style="422" customWidth="1"/>
    <col min="6408" max="6408" width="8.5703125" style="422" customWidth="1"/>
    <col min="6409" max="6409" width="10" style="422" customWidth="1"/>
    <col min="6410" max="6656" width="9.140625" style="422"/>
    <col min="6657" max="6657" width="4.5703125" style="422" customWidth="1"/>
    <col min="6658" max="6658" width="22.28515625" style="422" customWidth="1"/>
    <col min="6659" max="6659" width="7" style="422" customWidth="1"/>
    <col min="6660" max="6660" width="8.5703125" style="422" customWidth="1"/>
    <col min="6661" max="6661" width="7.28515625" style="422" customWidth="1"/>
    <col min="6662" max="6662" width="8.5703125" style="422" customWidth="1"/>
    <col min="6663" max="6663" width="6.7109375" style="422" customWidth="1"/>
    <col min="6664" max="6664" width="8.5703125" style="422" customWidth="1"/>
    <col min="6665" max="6665" width="10" style="422" customWidth="1"/>
    <col min="6666" max="6912" width="9.140625" style="422"/>
    <col min="6913" max="6913" width="4.5703125" style="422" customWidth="1"/>
    <col min="6914" max="6914" width="22.28515625" style="422" customWidth="1"/>
    <col min="6915" max="6915" width="7" style="422" customWidth="1"/>
    <col min="6916" max="6916" width="8.5703125" style="422" customWidth="1"/>
    <col min="6917" max="6917" width="7.28515625" style="422" customWidth="1"/>
    <col min="6918" max="6918" width="8.5703125" style="422" customWidth="1"/>
    <col min="6919" max="6919" width="6.7109375" style="422" customWidth="1"/>
    <col min="6920" max="6920" width="8.5703125" style="422" customWidth="1"/>
    <col min="6921" max="6921" width="10" style="422" customWidth="1"/>
    <col min="6922" max="7168" width="9.140625" style="422"/>
    <col min="7169" max="7169" width="4.5703125" style="422" customWidth="1"/>
    <col min="7170" max="7170" width="22.28515625" style="422" customWidth="1"/>
    <col min="7171" max="7171" width="7" style="422" customWidth="1"/>
    <col min="7172" max="7172" width="8.5703125" style="422" customWidth="1"/>
    <col min="7173" max="7173" width="7.28515625" style="422" customWidth="1"/>
    <col min="7174" max="7174" width="8.5703125" style="422" customWidth="1"/>
    <col min="7175" max="7175" width="6.7109375" style="422" customWidth="1"/>
    <col min="7176" max="7176" width="8.5703125" style="422" customWidth="1"/>
    <col min="7177" max="7177" width="10" style="422" customWidth="1"/>
    <col min="7178" max="7424" width="9.140625" style="422"/>
    <col min="7425" max="7425" width="4.5703125" style="422" customWidth="1"/>
    <col min="7426" max="7426" width="22.28515625" style="422" customWidth="1"/>
    <col min="7427" max="7427" width="7" style="422" customWidth="1"/>
    <col min="7428" max="7428" width="8.5703125" style="422" customWidth="1"/>
    <col min="7429" max="7429" width="7.28515625" style="422" customWidth="1"/>
    <col min="7430" max="7430" width="8.5703125" style="422" customWidth="1"/>
    <col min="7431" max="7431" width="6.7109375" style="422" customWidth="1"/>
    <col min="7432" max="7432" width="8.5703125" style="422" customWidth="1"/>
    <col min="7433" max="7433" width="10" style="422" customWidth="1"/>
    <col min="7434" max="7680" width="9.140625" style="422"/>
    <col min="7681" max="7681" width="4.5703125" style="422" customWidth="1"/>
    <col min="7682" max="7682" width="22.28515625" style="422" customWidth="1"/>
    <col min="7683" max="7683" width="7" style="422" customWidth="1"/>
    <col min="7684" max="7684" width="8.5703125" style="422" customWidth="1"/>
    <col min="7685" max="7685" width="7.28515625" style="422" customWidth="1"/>
    <col min="7686" max="7686" width="8.5703125" style="422" customWidth="1"/>
    <col min="7687" max="7687" width="6.7109375" style="422" customWidth="1"/>
    <col min="7688" max="7688" width="8.5703125" style="422" customWidth="1"/>
    <col min="7689" max="7689" width="10" style="422" customWidth="1"/>
    <col min="7690" max="7936" width="9.140625" style="422"/>
    <col min="7937" max="7937" width="4.5703125" style="422" customWidth="1"/>
    <col min="7938" max="7938" width="22.28515625" style="422" customWidth="1"/>
    <col min="7939" max="7939" width="7" style="422" customWidth="1"/>
    <col min="7940" max="7940" width="8.5703125" style="422" customWidth="1"/>
    <col min="7941" max="7941" width="7.28515625" style="422" customWidth="1"/>
    <col min="7942" max="7942" width="8.5703125" style="422" customWidth="1"/>
    <col min="7943" max="7943" width="6.7109375" style="422" customWidth="1"/>
    <col min="7944" max="7944" width="8.5703125" style="422" customWidth="1"/>
    <col min="7945" max="7945" width="10" style="422" customWidth="1"/>
    <col min="7946" max="8192" width="9.140625" style="422"/>
    <col min="8193" max="8193" width="4.5703125" style="422" customWidth="1"/>
    <col min="8194" max="8194" width="22.28515625" style="422" customWidth="1"/>
    <col min="8195" max="8195" width="7" style="422" customWidth="1"/>
    <col min="8196" max="8196" width="8.5703125" style="422" customWidth="1"/>
    <col min="8197" max="8197" width="7.28515625" style="422" customWidth="1"/>
    <col min="8198" max="8198" width="8.5703125" style="422" customWidth="1"/>
    <col min="8199" max="8199" width="6.7109375" style="422" customWidth="1"/>
    <col min="8200" max="8200" width="8.5703125" style="422" customWidth="1"/>
    <col min="8201" max="8201" width="10" style="422" customWidth="1"/>
    <col min="8202" max="8448" width="9.140625" style="422"/>
    <col min="8449" max="8449" width="4.5703125" style="422" customWidth="1"/>
    <col min="8450" max="8450" width="22.28515625" style="422" customWidth="1"/>
    <col min="8451" max="8451" width="7" style="422" customWidth="1"/>
    <col min="8452" max="8452" width="8.5703125" style="422" customWidth="1"/>
    <col min="8453" max="8453" width="7.28515625" style="422" customWidth="1"/>
    <col min="8454" max="8454" width="8.5703125" style="422" customWidth="1"/>
    <col min="8455" max="8455" width="6.7109375" style="422" customWidth="1"/>
    <col min="8456" max="8456" width="8.5703125" style="422" customWidth="1"/>
    <col min="8457" max="8457" width="10" style="422" customWidth="1"/>
    <col min="8458" max="8704" width="9.140625" style="422"/>
    <col min="8705" max="8705" width="4.5703125" style="422" customWidth="1"/>
    <col min="8706" max="8706" width="22.28515625" style="422" customWidth="1"/>
    <col min="8707" max="8707" width="7" style="422" customWidth="1"/>
    <col min="8708" max="8708" width="8.5703125" style="422" customWidth="1"/>
    <col min="8709" max="8709" width="7.28515625" style="422" customWidth="1"/>
    <col min="8710" max="8710" width="8.5703125" style="422" customWidth="1"/>
    <col min="8711" max="8711" width="6.7109375" style="422" customWidth="1"/>
    <col min="8712" max="8712" width="8.5703125" style="422" customWidth="1"/>
    <col min="8713" max="8713" width="10" style="422" customWidth="1"/>
    <col min="8714" max="8960" width="9.140625" style="422"/>
    <col min="8961" max="8961" width="4.5703125" style="422" customWidth="1"/>
    <col min="8962" max="8962" width="22.28515625" style="422" customWidth="1"/>
    <col min="8963" max="8963" width="7" style="422" customWidth="1"/>
    <col min="8964" max="8964" width="8.5703125" style="422" customWidth="1"/>
    <col min="8965" max="8965" width="7.28515625" style="422" customWidth="1"/>
    <col min="8966" max="8966" width="8.5703125" style="422" customWidth="1"/>
    <col min="8967" max="8967" width="6.7109375" style="422" customWidth="1"/>
    <col min="8968" max="8968" width="8.5703125" style="422" customWidth="1"/>
    <col min="8969" max="8969" width="10" style="422" customWidth="1"/>
    <col min="8970" max="9216" width="9.140625" style="422"/>
    <col min="9217" max="9217" width="4.5703125" style="422" customWidth="1"/>
    <col min="9218" max="9218" width="22.28515625" style="422" customWidth="1"/>
    <col min="9219" max="9219" width="7" style="422" customWidth="1"/>
    <col min="9220" max="9220" width="8.5703125" style="422" customWidth="1"/>
    <col min="9221" max="9221" width="7.28515625" style="422" customWidth="1"/>
    <col min="9222" max="9222" width="8.5703125" style="422" customWidth="1"/>
    <col min="9223" max="9223" width="6.7109375" style="422" customWidth="1"/>
    <col min="9224" max="9224" width="8.5703125" style="422" customWidth="1"/>
    <col min="9225" max="9225" width="10" style="422" customWidth="1"/>
    <col min="9226" max="9472" width="9.140625" style="422"/>
    <col min="9473" max="9473" width="4.5703125" style="422" customWidth="1"/>
    <col min="9474" max="9474" width="22.28515625" style="422" customWidth="1"/>
    <col min="9475" max="9475" width="7" style="422" customWidth="1"/>
    <col min="9476" max="9476" width="8.5703125" style="422" customWidth="1"/>
    <col min="9477" max="9477" width="7.28515625" style="422" customWidth="1"/>
    <col min="9478" max="9478" width="8.5703125" style="422" customWidth="1"/>
    <col min="9479" max="9479" width="6.7109375" style="422" customWidth="1"/>
    <col min="9480" max="9480" width="8.5703125" style="422" customWidth="1"/>
    <col min="9481" max="9481" width="10" style="422" customWidth="1"/>
    <col min="9482" max="9728" width="9.140625" style="422"/>
    <col min="9729" max="9729" width="4.5703125" style="422" customWidth="1"/>
    <col min="9730" max="9730" width="22.28515625" style="422" customWidth="1"/>
    <col min="9731" max="9731" width="7" style="422" customWidth="1"/>
    <col min="9732" max="9732" width="8.5703125" style="422" customWidth="1"/>
    <col min="9733" max="9733" width="7.28515625" style="422" customWidth="1"/>
    <col min="9734" max="9734" width="8.5703125" style="422" customWidth="1"/>
    <col min="9735" max="9735" width="6.7109375" style="422" customWidth="1"/>
    <col min="9736" max="9736" width="8.5703125" style="422" customWidth="1"/>
    <col min="9737" max="9737" width="10" style="422" customWidth="1"/>
    <col min="9738" max="9984" width="9.140625" style="422"/>
    <col min="9985" max="9985" width="4.5703125" style="422" customWidth="1"/>
    <col min="9986" max="9986" width="22.28515625" style="422" customWidth="1"/>
    <col min="9987" max="9987" width="7" style="422" customWidth="1"/>
    <col min="9988" max="9988" width="8.5703125" style="422" customWidth="1"/>
    <col min="9989" max="9989" width="7.28515625" style="422" customWidth="1"/>
    <col min="9990" max="9990" width="8.5703125" style="422" customWidth="1"/>
    <col min="9991" max="9991" width="6.7109375" style="422" customWidth="1"/>
    <col min="9992" max="9992" width="8.5703125" style="422" customWidth="1"/>
    <col min="9993" max="9993" width="10" style="422" customWidth="1"/>
    <col min="9994" max="10240" width="9.140625" style="422"/>
    <col min="10241" max="10241" width="4.5703125" style="422" customWidth="1"/>
    <col min="10242" max="10242" width="22.28515625" style="422" customWidth="1"/>
    <col min="10243" max="10243" width="7" style="422" customWidth="1"/>
    <col min="10244" max="10244" width="8.5703125" style="422" customWidth="1"/>
    <col min="10245" max="10245" width="7.28515625" style="422" customWidth="1"/>
    <col min="10246" max="10246" width="8.5703125" style="422" customWidth="1"/>
    <col min="10247" max="10247" width="6.7109375" style="422" customWidth="1"/>
    <col min="10248" max="10248" width="8.5703125" style="422" customWidth="1"/>
    <col min="10249" max="10249" width="10" style="422" customWidth="1"/>
    <col min="10250" max="10496" width="9.140625" style="422"/>
    <col min="10497" max="10497" width="4.5703125" style="422" customWidth="1"/>
    <col min="10498" max="10498" width="22.28515625" style="422" customWidth="1"/>
    <col min="10499" max="10499" width="7" style="422" customWidth="1"/>
    <col min="10500" max="10500" width="8.5703125" style="422" customWidth="1"/>
    <col min="10501" max="10501" width="7.28515625" style="422" customWidth="1"/>
    <col min="10502" max="10502" width="8.5703125" style="422" customWidth="1"/>
    <col min="10503" max="10503" width="6.7109375" style="422" customWidth="1"/>
    <col min="10504" max="10504" width="8.5703125" style="422" customWidth="1"/>
    <col min="10505" max="10505" width="10" style="422" customWidth="1"/>
    <col min="10506" max="10752" width="9.140625" style="422"/>
    <col min="10753" max="10753" width="4.5703125" style="422" customWidth="1"/>
    <col min="10754" max="10754" width="22.28515625" style="422" customWidth="1"/>
    <col min="10755" max="10755" width="7" style="422" customWidth="1"/>
    <col min="10756" max="10756" width="8.5703125" style="422" customWidth="1"/>
    <col min="10757" max="10757" width="7.28515625" style="422" customWidth="1"/>
    <col min="10758" max="10758" width="8.5703125" style="422" customWidth="1"/>
    <col min="10759" max="10759" width="6.7109375" style="422" customWidth="1"/>
    <col min="10760" max="10760" width="8.5703125" style="422" customWidth="1"/>
    <col min="10761" max="10761" width="10" style="422" customWidth="1"/>
    <col min="10762" max="11008" width="9.140625" style="422"/>
    <col min="11009" max="11009" width="4.5703125" style="422" customWidth="1"/>
    <col min="11010" max="11010" width="22.28515625" style="422" customWidth="1"/>
    <col min="11011" max="11011" width="7" style="422" customWidth="1"/>
    <col min="11012" max="11012" width="8.5703125" style="422" customWidth="1"/>
    <col min="11013" max="11013" width="7.28515625" style="422" customWidth="1"/>
    <col min="11014" max="11014" width="8.5703125" style="422" customWidth="1"/>
    <col min="11015" max="11015" width="6.7109375" style="422" customWidth="1"/>
    <col min="11016" max="11016" width="8.5703125" style="422" customWidth="1"/>
    <col min="11017" max="11017" width="10" style="422" customWidth="1"/>
    <col min="11018" max="11264" width="9.140625" style="422"/>
    <col min="11265" max="11265" width="4.5703125" style="422" customWidth="1"/>
    <col min="11266" max="11266" width="22.28515625" style="422" customWidth="1"/>
    <col min="11267" max="11267" width="7" style="422" customWidth="1"/>
    <col min="11268" max="11268" width="8.5703125" style="422" customWidth="1"/>
    <col min="11269" max="11269" width="7.28515625" style="422" customWidth="1"/>
    <col min="11270" max="11270" width="8.5703125" style="422" customWidth="1"/>
    <col min="11271" max="11271" width="6.7109375" style="422" customWidth="1"/>
    <col min="11272" max="11272" width="8.5703125" style="422" customWidth="1"/>
    <col min="11273" max="11273" width="10" style="422" customWidth="1"/>
    <col min="11274" max="11520" width="9.140625" style="422"/>
    <col min="11521" max="11521" width="4.5703125" style="422" customWidth="1"/>
    <col min="11522" max="11522" width="22.28515625" style="422" customWidth="1"/>
    <col min="11523" max="11523" width="7" style="422" customWidth="1"/>
    <col min="11524" max="11524" width="8.5703125" style="422" customWidth="1"/>
    <col min="11525" max="11525" width="7.28515625" style="422" customWidth="1"/>
    <col min="11526" max="11526" width="8.5703125" style="422" customWidth="1"/>
    <col min="11527" max="11527" width="6.7109375" style="422" customWidth="1"/>
    <col min="11528" max="11528" width="8.5703125" style="422" customWidth="1"/>
    <col min="11529" max="11529" width="10" style="422" customWidth="1"/>
    <col min="11530" max="11776" width="9.140625" style="422"/>
    <col min="11777" max="11777" width="4.5703125" style="422" customWidth="1"/>
    <col min="11778" max="11778" width="22.28515625" style="422" customWidth="1"/>
    <col min="11779" max="11779" width="7" style="422" customWidth="1"/>
    <col min="11780" max="11780" width="8.5703125" style="422" customWidth="1"/>
    <col min="11781" max="11781" width="7.28515625" style="422" customWidth="1"/>
    <col min="11782" max="11782" width="8.5703125" style="422" customWidth="1"/>
    <col min="11783" max="11783" width="6.7109375" style="422" customWidth="1"/>
    <col min="11784" max="11784" width="8.5703125" style="422" customWidth="1"/>
    <col min="11785" max="11785" width="10" style="422" customWidth="1"/>
    <col min="11786" max="12032" width="9.140625" style="422"/>
    <col min="12033" max="12033" width="4.5703125" style="422" customWidth="1"/>
    <col min="12034" max="12034" width="22.28515625" style="422" customWidth="1"/>
    <col min="12035" max="12035" width="7" style="422" customWidth="1"/>
    <col min="12036" max="12036" width="8.5703125" style="422" customWidth="1"/>
    <col min="12037" max="12037" width="7.28515625" style="422" customWidth="1"/>
    <col min="12038" max="12038" width="8.5703125" style="422" customWidth="1"/>
    <col min="12039" max="12039" width="6.7109375" style="422" customWidth="1"/>
    <col min="12040" max="12040" width="8.5703125" style="422" customWidth="1"/>
    <col min="12041" max="12041" width="10" style="422" customWidth="1"/>
    <col min="12042" max="12288" width="9.140625" style="422"/>
    <col min="12289" max="12289" width="4.5703125" style="422" customWidth="1"/>
    <col min="12290" max="12290" width="22.28515625" style="422" customWidth="1"/>
    <col min="12291" max="12291" width="7" style="422" customWidth="1"/>
    <col min="12292" max="12292" width="8.5703125" style="422" customWidth="1"/>
    <col min="12293" max="12293" width="7.28515625" style="422" customWidth="1"/>
    <col min="12294" max="12294" width="8.5703125" style="422" customWidth="1"/>
    <col min="12295" max="12295" width="6.7109375" style="422" customWidth="1"/>
    <col min="12296" max="12296" width="8.5703125" style="422" customWidth="1"/>
    <col min="12297" max="12297" width="10" style="422" customWidth="1"/>
    <col min="12298" max="12544" width="9.140625" style="422"/>
    <col min="12545" max="12545" width="4.5703125" style="422" customWidth="1"/>
    <col min="12546" max="12546" width="22.28515625" style="422" customWidth="1"/>
    <col min="12547" max="12547" width="7" style="422" customWidth="1"/>
    <col min="12548" max="12548" width="8.5703125" style="422" customWidth="1"/>
    <col min="12549" max="12549" width="7.28515625" style="422" customWidth="1"/>
    <col min="12550" max="12550" width="8.5703125" style="422" customWidth="1"/>
    <col min="12551" max="12551" width="6.7109375" style="422" customWidth="1"/>
    <col min="12552" max="12552" width="8.5703125" style="422" customWidth="1"/>
    <col min="12553" max="12553" width="10" style="422" customWidth="1"/>
    <col min="12554" max="12800" width="9.140625" style="422"/>
    <col min="12801" max="12801" width="4.5703125" style="422" customWidth="1"/>
    <col min="12802" max="12802" width="22.28515625" style="422" customWidth="1"/>
    <col min="12803" max="12803" width="7" style="422" customWidth="1"/>
    <col min="12804" max="12804" width="8.5703125" style="422" customWidth="1"/>
    <col min="12805" max="12805" width="7.28515625" style="422" customWidth="1"/>
    <col min="12806" max="12806" width="8.5703125" style="422" customWidth="1"/>
    <col min="12807" max="12807" width="6.7109375" style="422" customWidth="1"/>
    <col min="12808" max="12808" width="8.5703125" style="422" customWidth="1"/>
    <col min="12809" max="12809" width="10" style="422" customWidth="1"/>
    <col min="12810" max="13056" width="9.140625" style="422"/>
    <col min="13057" max="13057" width="4.5703125" style="422" customWidth="1"/>
    <col min="13058" max="13058" width="22.28515625" style="422" customWidth="1"/>
    <col min="13059" max="13059" width="7" style="422" customWidth="1"/>
    <col min="13060" max="13060" width="8.5703125" style="422" customWidth="1"/>
    <col min="13061" max="13061" width="7.28515625" style="422" customWidth="1"/>
    <col min="13062" max="13062" width="8.5703125" style="422" customWidth="1"/>
    <col min="13063" max="13063" width="6.7109375" style="422" customWidth="1"/>
    <col min="13064" max="13064" width="8.5703125" style="422" customWidth="1"/>
    <col min="13065" max="13065" width="10" style="422" customWidth="1"/>
    <col min="13066" max="13312" width="9.140625" style="422"/>
    <col min="13313" max="13313" width="4.5703125" style="422" customWidth="1"/>
    <col min="13314" max="13314" width="22.28515625" style="422" customWidth="1"/>
    <col min="13315" max="13315" width="7" style="422" customWidth="1"/>
    <col min="13316" max="13316" width="8.5703125" style="422" customWidth="1"/>
    <col min="13317" max="13317" width="7.28515625" style="422" customWidth="1"/>
    <col min="13318" max="13318" width="8.5703125" style="422" customWidth="1"/>
    <col min="13319" max="13319" width="6.7109375" style="422" customWidth="1"/>
    <col min="13320" max="13320" width="8.5703125" style="422" customWidth="1"/>
    <col min="13321" max="13321" width="10" style="422" customWidth="1"/>
    <col min="13322" max="13568" width="9.140625" style="422"/>
    <col min="13569" max="13569" width="4.5703125" style="422" customWidth="1"/>
    <col min="13570" max="13570" width="22.28515625" style="422" customWidth="1"/>
    <col min="13571" max="13571" width="7" style="422" customWidth="1"/>
    <col min="13572" max="13572" width="8.5703125" style="422" customWidth="1"/>
    <col min="13573" max="13573" width="7.28515625" style="422" customWidth="1"/>
    <col min="13574" max="13574" width="8.5703125" style="422" customWidth="1"/>
    <col min="13575" max="13575" width="6.7109375" style="422" customWidth="1"/>
    <col min="13576" max="13576" width="8.5703125" style="422" customWidth="1"/>
    <col min="13577" max="13577" width="10" style="422" customWidth="1"/>
    <col min="13578" max="13824" width="9.140625" style="422"/>
    <col min="13825" max="13825" width="4.5703125" style="422" customWidth="1"/>
    <col min="13826" max="13826" width="22.28515625" style="422" customWidth="1"/>
    <col min="13827" max="13827" width="7" style="422" customWidth="1"/>
    <col min="13828" max="13828" width="8.5703125" style="422" customWidth="1"/>
    <col min="13829" max="13829" width="7.28515625" style="422" customWidth="1"/>
    <col min="13830" max="13830" width="8.5703125" style="422" customWidth="1"/>
    <col min="13831" max="13831" width="6.7109375" style="422" customWidth="1"/>
    <col min="13832" max="13832" width="8.5703125" style="422" customWidth="1"/>
    <col min="13833" max="13833" width="10" style="422" customWidth="1"/>
    <col min="13834" max="14080" width="9.140625" style="422"/>
    <col min="14081" max="14081" width="4.5703125" style="422" customWidth="1"/>
    <col min="14082" max="14082" width="22.28515625" style="422" customWidth="1"/>
    <col min="14083" max="14083" width="7" style="422" customWidth="1"/>
    <col min="14084" max="14084" width="8.5703125" style="422" customWidth="1"/>
    <col min="14085" max="14085" width="7.28515625" style="422" customWidth="1"/>
    <col min="14086" max="14086" width="8.5703125" style="422" customWidth="1"/>
    <col min="14087" max="14087" width="6.7109375" style="422" customWidth="1"/>
    <col min="14088" max="14088" width="8.5703125" style="422" customWidth="1"/>
    <col min="14089" max="14089" width="10" style="422" customWidth="1"/>
    <col min="14090" max="14336" width="9.140625" style="422"/>
    <col min="14337" max="14337" width="4.5703125" style="422" customWidth="1"/>
    <col min="14338" max="14338" width="22.28515625" style="422" customWidth="1"/>
    <col min="14339" max="14339" width="7" style="422" customWidth="1"/>
    <col min="14340" max="14340" width="8.5703125" style="422" customWidth="1"/>
    <col min="14341" max="14341" width="7.28515625" style="422" customWidth="1"/>
    <col min="14342" max="14342" width="8.5703125" style="422" customWidth="1"/>
    <col min="14343" max="14343" width="6.7109375" style="422" customWidth="1"/>
    <col min="14344" max="14344" width="8.5703125" style="422" customWidth="1"/>
    <col min="14345" max="14345" width="10" style="422" customWidth="1"/>
    <col min="14346" max="14592" width="9.140625" style="422"/>
    <col min="14593" max="14593" width="4.5703125" style="422" customWidth="1"/>
    <col min="14594" max="14594" width="22.28515625" style="422" customWidth="1"/>
    <col min="14595" max="14595" width="7" style="422" customWidth="1"/>
    <col min="14596" max="14596" width="8.5703125" style="422" customWidth="1"/>
    <col min="14597" max="14597" width="7.28515625" style="422" customWidth="1"/>
    <col min="14598" max="14598" width="8.5703125" style="422" customWidth="1"/>
    <col min="14599" max="14599" width="6.7109375" style="422" customWidth="1"/>
    <col min="14600" max="14600" width="8.5703125" style="422" customWidth="1"/>
    <col min="14601" max="14601" width="10" style="422" customWidth="1"/>
    <col min="14602" max="14848" width="9.140625" style="422"/>
    <col min="14849" max="14849" width="4.5703125" style="422" customWidth="1"/>
    <col min="14850" max="14850" width="22.28515625" style="422" customWidth="1"/>
    <col min="14851" max="14851" width="7" style="422" customWidth="1"/>
    <col min="14852" max="14852" width="8.5703125" style="422" customWidth="1"/>
    <col min="14853" max="14853" width="7.28515625" style="422" customWidth="1"/>
    <col min="14854" max="14854" width="8.5703125" style="422" customWidth="1"/>
    <col min="14855" max="14855" width="6.7109375" style="422" customWidth="1"/>
    <col min="14856" max="14856" width="8.5703125" style="422" customWidth="1"/>
    <col min="14857" max="14857" width="10" style="422" customWidth="1"/>
    <col min="14858" max="15104" width="9.140625" style="422"/>
    <col min="15105" max="15105" width="4.5703125" style="422" customWidth="1"/>
    <col min="15106" max="15106" width="22.28515625" style="422" customWidth="1"/>
    <col min="15107" max="15107" width="7" style="422" customWidth="1"/>
    <col min="15108" max="15108" width="8.5703125" style="422" customWidth="1"/>
    <col min="15109" max="15109" width="7.28515625" style="422" customWidth="1"/>
    <col min="15110" max="15110" width="8.5703125" style="422" customWidth="1"/>
    <col min="15111" max="15111" width="6.7109375" style="422" customWidth="1"/>
    <col min="15112" max="15112" width="8.5703125" style="422" customWidth="1"/>
    <col min="15113" max="15113" width="10" style="422" customWidth="1"/>
    <col min="15114" max="15360" width="9.140625" style="422"/>
    <col min="15361" max="15361" width="4.5703125" style="422" customWidth="1"/>
    <col min="15362" max="15362" width="22.28515625" style="422" customWidth="1"/>
    <col min="15363" max="15363" width="7" style="422" customWidth="1"/>
    <col min="15364" max="15364" width="8.5703125" style="422" customWidth="1"/>
    <col min="15365" max="15365" width="7.28515625" style="422" customWidth="1"/>
    <col min="15366" max="15366" width="8.5703125" style="422" customWidth="1"/>
    <col min="15367" max="15367" width="6.7109375" style="422" customWidth="1"/>
    <col min="15368" max="15368" width="8.5703125" style="422" customWidth="1"/>
    <col min="15369" max="15369" width="10" style="422" customWidth="1"/>
    <col min="15370" max="15616" width="9.140625" style="422"/>
    <col min="15617" max="15617" width="4.5703125" style="422" customWidth="1"/>
    <col min="15618" max="15618" width="22.28515625" style="422" customWidth="1"/>
    <col min="15619" max="15619" width="7" style="422" customWidth="1"/>
    <col min="15620" max="15620" width="8.5703125" style="422" customWidth="1"/>
    <col min="15621" max="15621" width="7.28515625" style="422" customWidth="1"/>
    <col min="15622" max="15622" width="8.5703125" style="422" customWidth="1"/>
    <col min="15623" max="15623" width="6.7109375" style="422" customWidth="1"/>
    <col min="15624" max="15624" width="8.5703125" style="422" customWidth="1"/>
    <col min="15625" max="15625" width="10" style="422" customWidth="1"/>
    <col min="15626" max="15872" width="9.140625" style="422"/>
    <col min="15873" max="15873" width="4.5703125" style="422" customWidth="1"/>
    <col min="15874" max="15874" width="22.28515625" style="422" customWidth="1"/>
    <col min="15875" max="15875" width="7" style="422" customWidth="1"/>
    <col min="15876" max="15876" width="8.5703125" style="422" customWidth="1"/>
    <col min="15877" max="15877" width="7.28515625" style="422" customWidth="1"/>
    <col min="15878" max="15878" width="8.5703125" style="422" customWidth="1"/>
    <col min="15879" max="15879" width="6.7109375" style="422" customWidth="1"/>
    <col min="15880" max="15880" width="8.5703125" style="422" customWidth="1"/>
    <col min="15881" max="15881" width="10" style="422" customWidth="1"/>
    <col min="15882" max="16128" width="9.140625" style="422"/>
    <col min="16129" max="16129" width="4.5703125" style="422" customWidth="1"/>
    <col min="16130" max="16130" width="22.28515625" style="422" customWidth="1"/>
    <col min="16131" max="16131" width="7" style="422" customWidth="1"/>
    <col min="16132" max="16132" width="8.5703125" style="422" customWidth="1"/>
    <col min="16133" max="16133" width="7.28515625" style="422" customWidth="1"/>
    <col min="16134" max="16134" width="8.5703125" style="422" customWidth="1"/>
    <col min="16135" max="16135" width="6.7109375" style="422" customWidth="1"/>
    <col min="16136" max="16136" width="8.5703125" style="422" customWidth="1"/>
    <col min="16137" max="16137" width="10" style="422" customWidth="1"/>
    <col min="16138" max="16384" width="9.140625" style="422"/>
  </cols>
  <sheetData>
    <row r="1" spans="1:10">
      <c r="A1" s="420" t="s">
        <v>368</v>
      </c>
      <c r="B1" s="420"/>
      <c r="C1" s="420"/>
      <c r="D1" s="420"/>
      <c r="E1" s="420"/>
      <c r="F1" s="420"/>
      <c r="G1" s="420"/>
      <c r="H1" s="420"/>
      <c r="I1" s="420"/>
      <c r="J1" s="421"/>
    </row>
    <row r="2" spans="1:10">
      <c r="A2" s="423"/>
      <c r="B2" s="424" t="s">
        <v>328</v>
      </c>
      <c r="C2" s="423"/>
      <c r="D2" s="423"/>
      <c r="E2" s="423"/>
      <c r="F2" s="423"/>
      <c r="G2" s="423"/>
      <c r="H2" s="423"/>
      <c r="I2" s="425"/>
      <c r="J2" s="421"/>
    </row>
    <row r="3" spans="1:10" ht="14.25" customHeight="1">
      <c r="A3" s="426"/>
      <c r="B3" s="426"/>
      <c r="C3" s="427" t="s">
        <v>369</v>
      </c>
      <c r="D3" s="428"/>
      <c r="E3" s="427" t="s">
        <v>370</v>
      </c>
      <c r="F3" s="428"/>
      <c r="G3" s="427" t="s">
        <v>196</v>
      </c>
      <c r="H3" s="428"/>
      <c r="I3" s="429" t="s">
        <v>371</v>
      </c>
      <c r="J3" s="429" t="s">
        <v>372</v>
      </c>
    </row>
    <row r="4" spans="1:10" ht="25.5">
      <c r="A4" s="430"/>
      <c r="B4" s="430"/>
      <c r="C4" s="431" t="s">
        <v>373</v>
      </c>
      <c r="D4" s="431" t="s">
        <v>374</v>
      </c>
      <c r="E4" s="431" t="s">
        <v>373</v>
      </c>
      <c r="F4" s="431" t="s">
        <v>374</v>
      </c>
      <c r="G4" s="431" t="s">
        <v>373</v>
      </c>
      <c r="H4" s="431" t="s">
        <v>374</v>
      </c>
      <c r="I4" s="432"/>
      <c r="J4" s="432"/>
    </row>
    <row r="5" spans="1:10">
      <c r="A5" s="433" t="s">
        <v>375</v>
      </c>
      <c r="B5" s="434"/>
      <c r="C5" s="435">
        <f t="shared" ref="C5:H5" si="0">SUM(C6:C23)</f>
        <v>306</v>
      </c>
      <c r="D5" s="436">
        <f t="shared" si="0"/>
        <v>100</v>
      </c>
      <c r="E5" s="437">
        <f t="shared" si="0"/>
        <v>295</v>
      </c>
      <c r="F5" s="436">
        <f t="shared" si="0"/>
        <v>100</v>
      </c>
      <c r="G5" s="435">
        <f t="shared" si="0"/>
        <v>455</v>
      </c>
      <c r="H5" s="436">
        <f t="shared" si="0"/>
        <v>100</v>
      </c>
      <c r="I5" s="438">
        <f>SUM(G5/E5*100)</f>
        <v>154.23728813559322</v>
      </c>
      <c r="J5" s="439">
        <f>SUM(G5/C5*100)</f>
        <v>148.69281045751634</v>
      </c>
    </row>
    <row r="6" spans="1:10">
      <c r="A6" s="440" t="s">
        <v>376</v>
      </c>
      <c r="B6" s="441" t="s">
        <v>377</v>
      </c>
      <c r="C6" s="442">
        <v>22</v>
      </c>
      <c r="D6" s="436">
        <f>C6/C5*100</f>
        <v>7.18954248366013</v>
      </c>
      <c r="E6" s="443">
        <v>5</v>
      </c>
      <c r="F6" s="436">
        <f>E6/E5*100</f>
        <v>1.6949152542372881</v>
      </c>
      <c r="G6" s="435">
        <v>5</v>
      </c>
      <c r="H6" s="436">
        <f>G6/G5*100</f>
        <v>1.098901098901099</v>
      </c>
      <c r="I6" s="444">
        <f>SUM(G6/E6*100)</f>
        <v>100</v>
      </c>
      <c r="J6" s="436">
        <f>SUM(G6/C6*100)</f>
        <v>22.727272727272727</v>
      </c>
    </row>
    <row r="7" spans="1:10">
      <c r="A7" s="445"/>
      <c r="B7" s="446" t="s">
        <v>378</v>
      </c>
      <c r="C7" s="447">
        <v>34</v>
      </c>
      <c r="D7" s="444">
        <f>C7/C5*100</f>
        <v>11.111111111111111</v>
      </c>
      <c r="E7" s="448">
        <v>27</v>
      </c>
      <c r="F7" s="444">
        <f>E7/E5*100</f>
        <v>9.1525423728813564</v>
      </c>
      <c r="G7" s="449">
        <v>15</v>
      </c>
      <c r="H7" s="444">
        <f>G7/G5*100</f>
        <v>3.296703296703297</v>
      </c>
      <c r="I7" s="444">
        <f>SUM(G7/E7*100)</f>
        <v>55.555555555555557</v>
      </c>
      <c r="J7" s="444">
        <f>SUM(G7/C7*100)</f>
        <v>44.117647058823529</v>
      </c>
    </row>
    <row r="8" spans="1:10">
      <c r="A8" s="445"/>
      <c r="B8" s="446" t="s">
        <v>379</v>
      </c>
      <c r="C8" s="447">
        <v>0</v>
      </c>
      <c r="D8" s="444">
        <f>C8/C5*100</f>
        <v>0</v>
      </c>
      <c r="E8" s="448">
        <v>3</v>
      </c>
      <c r="F8" s="444">
        <f>E8/E5*100</f>
        <v>1.0169491525423728</v>
      </c>
      <c r="G8" s="449">
        <v>23</v>
      </c>
      <c r="H8" s="444">
        <f>G8/G5*100</f>
        <v>5.0549450549450547</v>
      </c>
      <c r="I8" s="444">
        <f>SUM(G8/E8*100)</f>
        <v>766.66666666666674</v>
      </c>
      <c r="J8" s="444">
        <v>0</v>
      </c>
    </row>
    <row r="9" spans="1:10">
      <c r="A9" s="445"/>
      <c r="B9" s="446" t="s">
        <v>380</v>
      </c>
      <c r="C9" s="447">
        <v>33</v>
      </c>
      <c r="D9" s="444">
        <f>C9/C5*100</f>
        <v>10.784313725490197</v>
      </c>
      <c r="E9" s="448">
        <v>22</v>
      </c>
      <c r="F9" s="444">
        <f>E9/E5*100</f>
        <v>7.4576271186440684</v>
      </c>
      <c r="G9" s="449">
        <v>1</v>
      </c>
      <c r="H9" s="444">
        <f>G9/G5*100</f>
        <v>0.21978021978021978</v>
      </c>
      <c r="I9" s="444">
        <f>SUM(G9/E9*100)</f>
        <v>4.5454545454545459</v>
      </c>
      <c r="J9" s="444">
        <f>SUM(G9/C9*100)</f>
        <v>3.0303030303030303</v>
      </c>
    </row>
    <row r="10" spans="1:10">
      <c r="A10" s="445"/>
      <c r="B10" s="446" t="s">
        <v>381</v>
      </c>
      <c r="C10" s="447">
        <v>59</v>
      </c>
      <c r="D10" s="444">
        <f>C10/C5*100</f>
        <v>19.281045751633989</v>
      </c>
      <c r="E10" s="448">
        <v>67</v>
      </c>
      <c r="F10" s="444">
        <f>E10/E5*100</f>
        <v>22.711864406779661</v>
      </c>
      <c r="G10" s="449">
        <v>19</v>
      </c>
      <c r="H10" s="444">
        <f>G10/G5*100</f>
        <v>4.1758241758241752</v>
      </c>
      <c r="I10" s="444">
        <f t="shared" ref="I10:I21" si="1">SUM(G10/E10*100)</f>
        <v>28.35820895522388</v>
      </c>
      <c r="J10" s="444">
        <f t="shared" ref="J10:J23" si="2">SUM(G10/C10*100)</f>
        <v>32.20338983050847</v>
      </c>
    </row>
    <row r="11" spans="1:10">
      <c r="A11" s="445"/>
      <c r="B11" s="446" t="s">
        <v>382</v>
      </c>
      <c r="C11" s="447">
        <v>2</v>
      </c>
      <c r="D11" s="444">
        <f>C11/C5*100</f>
        <v>0.65359477124183007</v>
      </c>
      <c r="E11" s="448">
        <v>0</v>
      </c>
      <c r="F11" s="444">
        <f>E11/E5*100</f>
        <v>0</v>
      </c>
      <c r="G11" s="449">
        <v>0</v>
      </c>
      <c r="H11" s="444">
        <f>G11/G5*100</f>
        <v>0</v>
      </c>
      <c r="I11" s="444">
        <v>0</v>
      </c>
      <c r="J11" s="444">
        <f t="shared" si="2"/>
        <v>0</v>
      </c>
    </row>
    <row r="12" spans="1:10">
      <c r="A12" s="445"/>
      <c r="B12" s="446" t="s">
        <v>383</v>
      </c>
      <c r="C12" s="447">
        <v>1</v>
      </c>
      <c r="D12" s="444">
        <f>C12/C5*100</f>
        <v>0.32679738562091504</v>
      </c>
      <c r="E12" s="448">
        <v>0</v>
      </c>
      <c r="F12" s="444">
        <f>E12/E5*100</f>
        <v>0</v>
      </c>
      <c r="G12" s="449">
        <v>1</v>
      </c>
      <c r="H12" s="444">
        <f>G12/G5*100</f>
        <v>0.21978021978021978</v>
      </c>
      <c r="I12" s="444">
        <v>0</v>
      </c>
      <c r="J12" s="444">
        <f t="shared" si="2"/>
        <v>100</v>
      </c>
    </row>
    <row r="13" spans="1:10">
      <c r="A13" s="445"/>
      <c r="B13" s="446" t="s">
        <v>384</v>
      </c>
      <c r="C13" s="447">
        <v>1</v>
      </c>
      <c r="D13" s="444">
        <f>C13/C5*100</f>
        <v>0.32679738562091504</v>
      </c>
      <c r="E13" s="448">
        <v>0</v>
      </c>
      <c r="F13" s="444">
        <f>E13/E5*100</f>
        <v>0</v>
      </c>
      <c r="G13" s="449">
        <v>0</v>
      </c>
      <c r="H13" s="444">
        <f>G13/G5*100</f>
        <v>0</v>
      </c>
      <c r="I13" s="444">
        <v>0</v>
      </c>
      <c r="J13" s="444">
        <f t="shared" si="2"/>
        <v>0</v>
      </c>
    </row>
    <row r="14" spans="1:10">
      <c r="A14" s="445"/>
      <c r="B14" s="446" t="s">
        <v>385</v>
      </c>
      <c r="C14" s="447">
        <v>0</v>
      </c>
      <c r="D14" s="444">
        <f>C14/C5*100</f>
        <v>0</v>
      </c>
      <c r="E14" s="448">
        <v>5</v>
      </c>
      <c r="F14" s="444">
        <f>E14/E5*100</f>
        <v>1.6949152542372881</v>
      </c>
      <c r="G14" s="449">
        <v>1</v>
      </c>
      <c r="H14" s="444">
        <f>G14/G5*100</f>
        <v>0.21978021978021978</v>
      </c>
      <c r="I14" s="444">
        <f t="shared" si="1"/>
        <v>20</v>
      </c>
      <c r="J14" s="444">
        <v>0</v>
      </c>
    </row>
    <row r="15" spans="1:10">
      <c r="A15" s="445"/>
      <c r="B15" s="446" t="s">
        <v>386</v>
      </c>
      <c r="C15" s="447">
        <v>16</v>
      </c>
      <c r="D15" s="444">
        <f>C15/C5*100</f>
        <v>5.2287581699346406</v>
      </c>
      <c r="E15" s="448">
        <v>26</v>
      </c>
      <c r="F15" s="444">
        <f>E15/E5*100</f>
        <v>8.8135593220338979</v>
      </c>
      <c r="G15" s="449">
        <v>13</v>
      </c>
      <c r="H15" s="444">
        <f>G15/G5*100</f>
        <v>2.8571428571428572</v>
      </c>
      <c r="I15" s="444">
        <f t="shared" si="1"/>
        <v>50</v>
      </c>
      <c r="J15" s="444">
        <f t="shared" si="2"/>
        <v>81.25</v>
      </c>
    </row>
    <row r="16" spans="1:10">
      <c r="A16" s="445"/>
      <c r="B16" s="446" t="s">
        <v>387</v>
      </c>
      <c r="C16" s="447">
        <v>47</v>
      </c>
      <c r="D16" s="444">
        <f>C16/C5*100</f>
        <v>15.359477124183007</v>
      </c>
      <c r="E16" s="448">
        <v>55</v>
      </c>
      <c r="F16" s="444">
        <f>E16/E5*100</f>
        <v>18.64406779661017</v>
      </c>
      <c r="G16" s="449">
        <v>48</v>
      </c>
      <c r="H16" s="444">
        <f>G16/G5*100</f>
        <v>10.549450549450549</v>
      </c>
      <c r="I16" s="444">
        <f t="shared" si="1"/>
        <v>87.272727272727266</v>
      </c>
      <c r="J16" s="444">
        <f t="shared" si="2"/>
        <v>102.12765957446808</v>
      </c>
    </row>
    <row r="17" spans="1:10">
      <c r="A17" s="445"/>
      <c r="B17" s="450" t="s">
        <v>388</v>
      </c>
      <c r="C17" s="447">
        <v>86</v>
      </c>
      <c r="D17" s="444">
        <f>C17/C5*100</f>
        <v>28.104575163398692</v>
      </c>
      <c r="E17" s="448">
        <v>71</v>
      </c>
      <c r="F17" s="444">
        <f>E17/E5*100</f>
        <v>24.067796610169491</v>
      </c>
      <c r="G17" s="449">
        <v>72</v>
      </c>
      <c r="H17" s="444">
        <f>G17/G5*100</f>
        <v>15.824175824175823</v>
      </c>
      <c r="I17" s="444">
        <f t="shared" si="1"/>
        <v>101.40845070422534</v>
      </c>
      <c r="J17" s="444">
        <f t="shared" si="2"/>
        <v>83.720930232558146</v>
      </c>
    </row>
    <row r="18" spans="1:10">
      <c r="A18" s="445"/>
      <c r="B18" s="446" t="s">
        <v>389</v>
      </c>
      <c r="C18" s="447">
        <v>3</v>
      </c>
      <c r="D18" s="444">
        <f>C18/C5*100</f>
        <v>0.98039215686274506</v>
      </c>
      <c r="E18" s="448">
        <v>1</v>
      </c>
      <c r="F18" s="444">
        <f>E18/E5*100</f>
        <v>0.33898305084745761</v>
      </c>
      <c r="G18" s="449">
        <v>1</v>
      </c>
      <c r="H18" s="444">
        <f>G18/G5*100</f>
        <v>0.21978021978021978</v>
      </c>
      <c r="I18" s="444">
        <f t="shared" si="1"/>
        <v>100</v>
      </c>
      <c r="J18" s="444">
        <f t="shared" si="2"/>
        <v>33.333333333333329</v>
      </c>
    </row>
    <row r="19" spans="1:10">
      <c r="A19" s="445"/>
      <c r="B19" s="446" t="s">
        <v>390</v>
      </c>
      <c r="C19" s="447">
        <v>0</v>
      </c>
      <c r="D19" s="444">
        <f>C19/C5*100</f>
        <v>0</v>
      </c>
      <c r="E19" s="448">
        <v>3</v>
      </c>
      <c r="F19" s="444">
        <f>E19/E5*100</f>
        <v>1.0169491525423728</v>
      </c>
      <c r="G19" s="449">
        <v>1</v>
      </c>
      <c r="H19" s="444">
        <f>G19/G5*100</f>
        <v>0.21978021978021978</v>
      </c>
      <c r="I19" s="444">
        <f t="shared" si="1"/>
        <v>33.333333333333329</v>
      </c>
      <c r="J19" s="444">
        <v>0</v>
      </c>
    </row>
    <row r="20" spans="1:10">
      <c r="A20" s="445"/>
      <c r="B20" s="446" t="s">
        <v>391</v>
      </c>
      <c r="C20" s="451">
        <v>0</v>
      </c>
      <c r="D20" s="444">
        <f>C20/C5*100</f>
        <v>0</v>
      </c>
      <c r="E20" s="448">
        <v>2</v>
      </c>
      <c r="F20" s="444">
        <f>E20/E5*100</f>
        <v>0.67796610169491522</v>
      </c>
      <c r="G20" s="449">
        <v>2</v>
      </c>
      <c r="H20" s="444">
        <f>G20/G5*100</f>
        <v>0.43956043956043955</v>
      </c>
      <c r="I20" s="444">
        <f t="shared" si="1"/>
        <v>100</v>
      </c>
      <c r="J20" s="444">
        <v>0</v>
      </c>
    </row>
    <row r="21" spans="1:10" ht="25.5">
      <c r="A21" s="445"/>
      <c r="B21" s="446" t="s">
        <v>392</v>
      </c>
      <c r="C21" s="451">
        <v>0</v>
      </c>
      <c r="D21" s="444">
        <f>C21/C5*100</f>
        <v>0</v>
      </c>
      <c r="E21" s="451">
        <v>8</v>
      </c>
      <c r="F21" s="444">
        <f>E21/E5*100</f>
        <v>2.7118644067796609</v>
      </c>
      <c r="G21" s="449">
        <v>22</v>
      </c>
      <c r="H21" s="444">
        <f>G21/G5*100</f>
        <v>4.8351648351648358</v>
      </c>
      <c r="I21" s="444">
        <f t="shared" si="1"/>
        <v>275</v>
      </c>
      <c r="J21" s="444">
        <v>0</v>
      </c>
    </row>
    <row r="22" spans="1:10">
      <c r="A22" s="445"/>
      <c r="B22" s="446" t="s">
        <v>393</v>
      </c>
      <c r="C22" s="451">
        <v>0</v>
      </c>
      <c r="D22" s="444">
        <f>C22/C5*100</f>
        <v>0</v>
      </c>
      <c r="E22" s="452">
        <v>0</v>
      </c>
      <c r="F22" s="444">
        <f>E22/E5*100</f>
        <v>0</v>
      </c>
      <c r="G22" s="449">
        <v>231</v>
      </c>
      <c r="H22" s="444">
        <f>G22/G5*100</f>
        <v>50.769230769230766</v>
      </c>
      <c r="I22" s="444">
        <v>0</v>
      </c>
      <c r="J22" s="444">
        <v>0</v>
      </c>
    </row>
    <row r="23" spans="1:10">
      <c r="A23" s="453"/>
      <c r="B23" s="454" t="s">
        <v>394</v>
      </c>
      <c r="C23" s="455">
        <v>2</v>
      </c>
      <c r="D23" s="149">
        <f>C23/C5*100</f>
        <v>0.65359477124183007</v>
      </c>
      <c r="E23" s="456">
        <v>0</v>
      </c>
      <c r="F23" s="149">
        <f>E23/E5*100</f>
        <v>0</v>
      </c>
      <c r="G23" s="457">
        <v>0</v>
      </c>
      <c r="H23" s="149">
        <f>G23/G5*100</f>
        <v>0</v>
      </c>
      <c r="I23" s="149">
        <v>0</v>
      </c>
      <c r="J23" s="149">
        <f t="shared" si="2"/>
        <v>0</v>
      </c>
    </row>
    <row r="24" spans="1:10">
      <c r="G24" s="460"/>
    </row>
  </sheetData>
  <mergeCells count="9">
    <mergeCell ref="J3:J4"/>
    <mergeCell ref="A5:B5"/>
    <mergeCell ref="A6:A23"/>
    <mergeCell ref="A1:I1"/>
    <mergeCell ref="A3:B4"/>
    <mergeCell ref="C3:D3"/>
    <mergeCell ref="E3:F3"/>
    <mergeCell ref="G3:H3"/>
    <mergeCell ref="I3:I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E9" sqref="E9"/>
    </sheetView>
  </sheetViews>
  <sheetFormatPr defaultColWidth="9.140625" defaultRowHeight="12.75"/>
  <cols>
    <col min="1" max="6" width="9.140625" style="35"/>
    <col min="7" max="7" width="29.85546875" style="35" customWidth="1"/>
    <col min="8" max="8" width="2.7109375" style="35" customWidth="1"/>
    <col min="9" max="9" width="18.7109375" style="484" customWidth="1"/>
    <col min="10" max="10" width="9" style="35" customWidth="1"/>
    <col min="11" max="11" width="9.140625" style="35" customWidth="1"/>
    <col min="12" max="12" width="9.140625" style="485" customWidth="1"/>
    <col min="13" max="13" width="9.42578125" style="35" customWidth="1"/>
    <col min="14" max="14" width="9.140625" style="35"/>
    <col min="15" max="15" width="13.28515625" style="35" customWidth="1"/>
    <col min="16" max="262" width="9.140625" style="35"/>
    <col min="263" max="263" width="29.85546875" style="35" customWidth="1"/>
    <col min="264" max="264" width="2.7109375" style="35" customWidth="1"/>
    <col min="265" max="265" width="18.7109375" style="35" customWidth="1"/>
    <col min="266" max="266" width="9" style="35" customWidth="1"/>
    <col min="267" max="268" width="9.140625" style="35" customWidth="1"/>
    <col min="269" max="269" width="9.42578125" style="35" customWidth="1"/>
    <col min="270" max="270" width="9.140625" style="35"/>
    <col min="271" max="271" width="13.28515625" style="35" customWidth="1"/>
    <col min="272" max="518" width="9.140625" style="35"/>
    <col min="519" max="519" width="29.85546875" style="35" customWidth="1"/>
    <col min="520" max="520" width="2.7109375" style="35" customWidth="1"/>
    <col min="521" max="521" width="18.7109375" style="35" customWidth="1"/>
    <col min="522" max="522" width="9" style="35" customWidth="1"/>
    <col min="523" max="524" width="9.140625" style="35" customWidth="1"/>
    <col min="525" max="525" width="9.42578125" style="35" customWidth="1"/>
    <col min="526" max="526" width="9.140625" style="35"/>
    <col min="527" max="527" width="13.28515625" style="35" customWidth="1"/>
    <col min="528" max="774" width="9.140625" style="35"/>
    <col min="775" max="775" width="29.85546875" style="35" customWidth="1"/>
    <col min="776" max="776" width="2.7109375" style="35" customWidth="1"/>
    <col min="777" max="777" width="18.7109375" style="35" customWidth="1"/>
    <col min="778" max="778" width="9" style="35" customWidth="1"/>
    <col min="779" max="780" width="9.140625" style="35" customWidth="1"/>
    <col min="781" max="781" width="9.42578125" style="35" customWidth="1"/>
    <col min="782" max="782" width="9.140625" style="35"/>
    <col min="783" max="783" width="13.28515625" style="35" customWidth="1"/>
    <col min="784" max="1030" width="9.140625" style="35"/>
    <col min="1031" max="1031" width="29.85546875" style="35" customWidth="1"/>
    <col min="1032" max="1032" width="2.7109375" style="35" customWidth="1"/>
    <col min="1033" max="1033" width="18.7109375" style="35" customWidth="1"/>
    <col min="1034" max="1034" width="9" style="35" customWidth="1"/>
    <col min="1035" max="1036" width="9.140625" style="35" customWidth="1"/>
    <col min="1037" max="1037" width="9.42578125" style="35" customWidth="1"/>
    <col min="1038" max="1038" width="9.140625" style="35"/>
    <col min="1039" max="1039" width="13.28515625" style="35" customWidth="1"/>
    <col min="1040" max="1286" width="9.140625" style="35"/>
    <col min="1287" max="1287" width="29.85546875" style="35" customWidth="1"/>
    <col min="1288" max="1288" width="2.7109375" style="35" customWidth="1"/>
    <col min="1289" max="1289" width="18.7109375" style="35" customWidth="1"/>
    <col min="1290" max="1290" width="9" style="35" customWidth="1"/>
    <col min="1291" max="1292" width="9.140625" style="35" customWidth="1"/>
    <col min="1293" max="1293" width="9.42578125" style="35" customWidth="1"/>
    <col min="1294" max="1294" width="9.140625" style="35"/>
    <col min="1295" max="1295" width="13.28515625" style="35" customWidth="1"/>
    <col min="1296" max="1542" width="9.140625" style="35"/>
    <col min="1543" max="1543" width="29.85546875" style="35" customWidth="1"/>
    <col min="1544" max="1544" width="2.7109375" style="35" customWidth="1"/>
    <col min="1545" max="1545" width="18.7109375" style="35" customWidth="1"/>
    <col min="1546" max="1546" width="9" style="35" customWidth="1"/>
    <col min="1547" max="1548" width="9.140625" style="35" customWidth="1"/>
    <col min="1549" max="1549" width="9.42578125" style="35" customWidth="1"/>
    <col min="1550" max="1550" width="9.140625" style="35"/>
    <col min="1551" max="1551" width="13.28515625" style="35" customWidth="1"/>
    <col min="1552" max="1798" width="9.140625" style="35"/>
    <col min="1799" max="1799" width="29.85546875" style="35" customWidth="1"/>
    <col min="1800" max="1800" width="2.7109375" style="35" customWidth="1"/>
    <col min="1801" max="1801" width="18.7109375" style="35" customWidth="1"/>
    <col min="1802" max="1802" width="9" style="35" customWidth="1"/>
    <col min="1803" max="1804" width="9.140625" style="35" customWidth="1"/>
    <col min="1805" max="1805" width="9.42578125" style="35" customWidth="1"/>
    <col min="1806" max="1806" width="9.140625" style="35"/>
    <col min="1807" max="1807" width="13.28515625" style="35" customWidth="1"/>
    <col min="1808" max="2054" width="9.140625" style="35"/>
    <col min="2055" max="2055" width="29.85546875" style="35" customWidth="1"/>
    <col min="2056" max="2056" width="2.7109375" style="35" customWidth="1"/>
    <col min="2057" max="2057" width="18.7109375" style="35" customWidth="1"/>
    <col min="2058" max="2058" width="9" style="35" customWidth="1"/>
    <col min="2059" max="2060" width="9.140625" style="35" customWidth="1"/>
    <col min="2061" max="2061" width="9.42578125" style="35" customWidth="1"/>
    <col min="2062" max="2062" width="9.140625" style="35"/>
    <col min="2063" max="2063" width="13.28515625" style="35" customWidth="1"/>
    <col min="2064" max="2310" width="9.140625" style="35"/>
    <col min="2311" max="2311" width="29.85546875" style="35" customWidth="1"/>
    <col min="2312" max="2312" width="2.7109375" style="35" customWidth="1"/>
    <col min="2313" max="2313" width="18.7109375" style="35" customWidth="1"/>
    <col min="2314" max="2314" width="9" style="35" customWidth="1"/>
    <col min="2315" max="2316" width="9.140625" style="35" customWidth="1"/>
    <col min="2317" max="2317" width="9.42578125" style="35" customWidth="1"/>
    <col min="2318" max="2318" width="9.140625" style="35"/>
    <col min="2319" max="2319" width="13.28515625" style="35" customWidth="1"/>
    <col min="2320" max="2566" width="9.140625" style="35"/>
    <col min="2567" max="2567" width="29.85546875" style="35" customWidth="1"/>
    <col min="2568" max="2568" width="2.7109375" style="35" customWidth="1"/>
    <col min="2569" max="2569" width="18.7109375" style="35" customWidth="1"/>
    <col min="2570" max="2570" width="9" style="35" customWidth="1"/>
    <col min="2571" max="2572" width="9.140625" style="35" customWidth="1"/>
    <col min="2573" max="2573" width="9.42578125" style="35" customWidth="1"/>
    <col min="2574" max="2574" width="9.140625" style="35"/>
    <col min="2575" max="2575" width="13.28515625" style="35" customWidth="1"/>
    <col min="2576" max="2822" width="9.140625" style="35"/>
    <col min="2823" max="2823" width="29.85546875" style="35" customWidth="1"/>
    <col min="2824" max="2824" width="2.7109375" style="35" customWidth="1"/>
    <col min="2825" max="2825" width="18.7109375" style="35" customWidth="1"/>
    <col min="2826" max="2826" width="9" style="35" customWidth="1"/>
    <col min="2827" max="2828" width="9.140625" style="35" customWidth="1"/>
    <col min="2829" max="2829" width="9.42578125" style="35" customWidth="1"/>
    <col min="2830" max="2830" width="9.140625" style="35"/>
    <col min="2831" max="2831" width="13.28515625" style="35" customWidth="1"/>
    <col min="2832" max="3078" width="9.140625" style="35"/>
    <col min="3079" max="3079" width="29.85546875" style="35" customWidth="1"/>
    <col min="3080" max="3080" width="2.7109375" style="35" customWidth="1"/>
    <col min="3081" max="3081" width="18.7109375" style="35" customWidth="1"/>
    <col min="3082" max="3082" width="9" style="35" customWidth="1"/>
    <col min="3083" max="3084" width="9.140625" style="35" customWidth="1"/>
    <col min="3085" max="3085" width="9.42578125" style="35" customWidth="1"/>
    <col min="3086" max="3086" width="9.140625" style="35"/>
    <col min="3087" max="3087" width="13.28515625" style="35" customWidth="1"/>
    <col min="3088" max="3334" width="9.140625" style="35"/>
    <col min="3335" max="3335" width="29.85546875" style="35" customWidth="1"/>
    <col min="3336" max="3336" width="2.7109375" style="35" customWidth="1"/>
    <col min="3337" max="3337" width="18.7109375" style="35" customWidth="1"/>
    <col min="3338" max="3338" width="9" style="35" customWidth="1"/>
    <col min="3339" max="3340" width="9.140625" style="35" customWidth="1"/>
    <col min="3341" max="3341" width="9.42578125" style="35" customWidth="1"/>
    <col min="3342" max="3342" width="9.140625" style="35"/>
    <col min="3343" max="3343" width="13.28515625" style="35" customWidth="1"/>
    <col min="3344" max="3590" width="9.140625" style="35"/>
    <col min="3591" max="3591" width="29.85546875" style="35" customWidth="1"/>
    <col min="3592" max="3592" width="2.7109375" style="35" customWidth="1"/>
    <col min="3593" max="3593" width="18.7109375" style="35" customWidth="1"/>
    <col min="3594" max="3594" width="9" style="35" customWidth="1"/>
    <col min="3595" max="3596" width="9.140625" style="35" customWidth="1"/>
    <col min="3597" max="3597" width="9.42578125" style="35" customWidth="1"/>
    <col min="3598" max="3598" width="9.140625" style="35"/>
    <col min="3599" max="3599" width="13.28515625" style="35" customWidth="1"/>
    <col min="3600" max="3846" width="9.140625" style="35"/>
    <col min="3847" max="3847" width="29.85546875" style="35" customWidth="1"/>
    <col min="3848" max="3848" width="2.7109375" style="35" customWidth="1"/>
    <col min="3849" max="3849" width="18.7109375" style="35" customWidth="1"/>
    <col min="3850" max="3850" width="9" style="35" customWidth="1"/>
    <col min="3851" max="3852" width="9.140625" style="35" customWidth="1"/>
    <col min="3853" max="3853" width="9.42578125" style="35" customWidth="1"/>
    <col min="3854" max="3854" width="9.140625" style="35"/>
    <col min="3855" max="3855" width="13.28515625" style="35" customWidth="1"/>
    <col min="3856" max="4102" width="9.140625" style="35"/>
    <col min="4103" max="4103" width="29.85546875" style="35" customWidth="1"/>
    <col min="4104" max="4104" width="2.7109375" style="35" customWidth="1"/>
    <col min="4105" max="4105" width="18.7109375" style="35" customWidth="1"/>
    <col min="4106" max="4106" width="9" style="35" customWidth="1"/>
    <col min="4107" max="4108" width="9.140625" style="35" customWidth="1"/>
    <col min="4109" max="4109" width="9.42578125" style="35" customWidth="1"/>
    <col min="4110" max="4110" width="9.140625" style="35"/>
    <col min="4111" max="4111" width="13.28515625" style="35" customWidth="1"/>
    <col min="4112" max="4358" width="9.140625" style="35"/>
    <col min="4359" max="4359" width="29.85546875" style="35" customWidth="1"/>
    <col min="4360" max="4360" width="2.7109375" style="35" customWidth="1"/>
    <col min="4361" max="4361" width="18.7109375" style="35" customWidth="1"/>
    <col min="4362" max="4362" width="9" style="35" customWidth="1"/>
    <col min="4363" max="4364" width="9.140625" style="35" customWidth="1"/>
    <col min="4365" max="4365" width="9.42578125" style="35" customWidth="1"/>
    <col min="4366" max="4366" width="9.140625" style="35"/>
    <col min="4367" max="4367" width="13.28515625" style="35" customWidth="1"/>
    <col min="4368" max="4614" width="9.140625" style="35"/>
    <col min="4615" max="4615" width="29.85546875" style="35" customWidth="1"/>
    <col min="4616" max="4616" width="2.7109375" style="35" customWidth="1"/>
    <col min="4617" max="4617" width="18.7109375" style="35" customWidth="1"/>
    <col min="4618" max="4618" width="9" style="35" customWidth="1"/>
    <col min="4619" max="4620" width="9.140625" style="35" customWidth="1"/>
    <col min="4621" max="4621" width="9.42578125" style="35" customWidth="1"/>
    <col min="4622" max="4622" width="9.140625" style="35"/>
    <col min="4623" max="4623" width="13.28515625" style="35" customWidth="1"/>
    <col min="4624" max="4870" width="9.140625" style="35"/>
    <col min="4871" max="4871" width="29.85546875" style="35" customWidth="1"/>
    <col min="4872" max="4872" width="2.7109375" style="35" customWidth="1"/>
    <col min="4873" max="4873" width="18.7109375" style="35" customWidth="1"/>
    <col min="4874" max="4874" width="9" style="35" customWidth="1"/>
    <col min="4875" max="4876" width="9.140625" style="35" customWidth="1"/>
    <col min="4877" max="4877" width="9.42578125" style="35" customWidth="1"/>
    <col min="4878" max="4878" width="9.140625" style="35"/>
    <col min="4879" max="4879" width="13.28515625" style="35" customWidth="1"/>
    <col min="4880" max="5126" width="9.140625" style="35"/>
    <col min="5127" max="5127" width="29.85546875" style="35" customWidth="1"/>
    <col min="5128" max="5128" width="2.7109375" style="35" customWidth="1"/>
    <col min="5129" max="5129" width="18.7109375" style="35" customWidth="1"/>
    <col min="5130" max="5130" width="9" style="35" customWidth="1"/>
    <col min="5131" max="5132" width="9.140625" style="35" customWidth="1"/>
    <col min="5133" max="5133" width="9.42578125" style="35" customWidth="1"/>
    <col min="5134" max="5134" width="9.140625" style="35"/>
    <col min="5135" max="5135" width="13.28515625" style="35" customWidth="1"/>
    <col min="5136" max="5382" width="9.140625" style="35"/>
    <col min="5383" max="5383" width="29.85546875" style="35" customWidth="1"/>
    <col min="5384" max="5384" width="2.7109375" style="35" customWidth="1"/>
    <col min="5385" max="5385" width="18.7109375" style="35" customWidth="1"/>
    <col min="5386" max="5386" width="9" style="35" customWidth="1"/>
    <col min="5387" max="5388" width="9.140625" style="35" customWidth="1"/>
    <col min="5389" max="5389" width="9.42578125" style="35" customWidth="1"/>
    <col min="5390" max="5390" width="9.140625" style="35"/>
    <col min="5391" max="5391" width="13.28515625" style="35" customWidth="1"/>
    <col min="5392" max="5638" width="9.140625" style="35"/>
    <col min="5639" max="5639" width="29.85546875" style="35" customWidth="1"/>
    <col min="5640" max="5640" width="2.7109375" style="35" customWidth="1"/>
    <col min="5641" max="5641" width="18.7109375" style="35" customWidth="1"/>
    <col min="5642" max="5642" width="9" style="35" customWidth="1"/>
    <col min="5643" max="5644" width="9.140625" style="35" customWidth="1"/>
    <col min="5645" max="5645" width="9.42578125" style="35" customWidth="1"/>
    <col min="5646" max="5646" width="9.140625" style="35"/>
    <col min="5647" max="5647" width="13.28515625" style="35" customWidth="1"/>
    <col min="5648" max="5894" width="9.140625" style="35"/>
    <col min="5895" max="5895" width="29.85546875" style="35" customWidth="1"/>
    <col min="5896" max="5896" width="2.7109375" style="35" customWidth="1"/>
    <col min="5897" max="5897" width="18.7109375" style="35" customWidth="1"/>
    <col min="5898" max="5898" width="9" style="35" customWidth="1"/>
    <col min="5899" max="5900" width="9.140625" style="35" customWidth="1"/>
    <col min="5901" max="5901" width="9.42578125" style="35" customWidth="1"/>
    <col min="5902" max="5902" width="9.140625" style="35"/>
    <col min="5903" max="5903" width="13.28515625" style="35" customWidth="1"/>
    <col min="5904" max="6150" width="9.140625" style="35"/>
    <col min="6151" max="6151" width="29.85546875" style="35" customWidth="1"/>
    <col min="6152" max="6152" width="2.7109375" style="35" customWidth="1"/>
    <col min="6153" max="6153" width="18.7109375" style="35" customWidth="1"/>
    <col min="6154" max="6154" width="9" style="35" customWidth="1"/>
    <col min="6155" max="6156" width="9.140625" style="35" customWidth="1"/>
    <col min="6157" max="6157" width="9.42578125" style="35" customWidth="1"/>
    <col min="6158" max="6158" width="9.140625" style="35"/>
    <col min="6159" max="6159" width="13.28515625" style="35" customWidth="1"/>
    <col min="6160" max="6406" width="9.140625" style="35"/>
    <col min="6407" max="6407" width="29.85546875" style="35" customWidth="1"/>
    <col min="6408" max="6408" width="2.7109375" style="35" customWidth="1"/>
    <col min="6409" max="6409" width="18.7109375" style="35" customWidth="1"/>
    <col min="6410" max="6410" width="9" style="35" customWidth="1"/>
    <col min="6411" max="6412" width="9.140625" style="35" customWidth="1"/>
    <col min="6413" max="6413" width="9.42578125" style="35" customWidth="1"/>
    <col min="6414" max="6414" width="9.140625" style="35"/>
    <col min="6415" max="6415" width="13.28515625" style="35" customWidth="1"/>
    <col min="6416" max="6662" width="9.140625" style="35"/>
    <col min="6663" max="6663" width="29.85546875" style="35" customWidth="1"/>
    <col min="6664" max="6664" width="2.7109375" style="35" customWidth="1"/>
    <col min="6665" max="6665" width="18.7109375" style="35" customWidth="1"/>
    <col min="6666" max="6666" width="9" style="35" customWidth="1"/>
    <col min="6667" max="6668" width="9.140625" style="35" customWidth="1"/>
    <col min="6669" max="6669" width="9.42578125" style="35" customWidth="1"/>
    <col min="6670" max="6670" width="9.140625" style="35"/>
    <col min="6671" max="6671" width="13.28515625" style="35" customWidth="1"/>
    <col min="6672" max="6918" width="9.140625" style="35"/>
    <col min="6919" max="6919" width="29.85546875" style="35" customWidth="1"/>
    <col min="6920" max="6920" width="2.7109375" style="35" customWidth="1"/>
    <col min="6921" max="6921" width="18.7109375" style="35" customWidth="1"/>
    <col min="6922" max="6922" width="9" style="35" customWidth="1"/>
    <col min="6923" max="6924" width="9.140625" style="35" customWidth="1"/>
    <col min="6925" max="6925" width="9.42578125" style="35" customWidth="1"/>
    <col min="6926" max="6926" width="9.140625" style="35"/>
    <col min="6927" max="6927" width="13.28515625" style="35" customWidth="1"/>
    <col min="6928" max="7174" width="9.140625" style="35"/>
    <col min="7175" max="7175" width="29.85546875" style="35" customWidth="1"/>
    <col min="7176" max="7176" width="2.7109375" style="35" customWidth="1"/>
    <col min="7177" max="7177" width="18.7109375" style="35" customWidth="1"/>
    <col min="7178" max="7178" width="9" style="35" customWidth="1"/>
    <col min="7179" max="7180" width="9.140625" style="35" customWidth="1"/>
    <col min="7181" max="7181" width="9.42578125" style="35" customWidth="1"/>
    <col min="7182" max="7182" width="9.140625" style="35"/>
    <col min="7183" max="7183" width="13.28515625" style="35" customWidth="1"/>
    <col min="7184" max="7430" width="9.140625" style="35"/>
    <col min="7431" max="7431" width="29.85546875" style="35" customWidth="1"/>
    <col min="7432" max="7432" width="2.7109375" style="35" customWidth="1"/>
    <col min="7433" max="7433" width="18.7109375" style="35" customWidth="1"/>
    <col min="7434" max="7434" width="9" style="35" customWidth="1"/>
    <col min="7435" max="7436" width="9.140625" style="35" customWidth="1"/>
    <col min="7437" max="7437" width="9.42578125" style="35" customWidth="1"/>
    <col min="7438" max="7438" width="9.140625" style="35"/>
    <col min="7439" max="7439" width="13.28515625" style="35" customWidth="1"/>
    <col min="7440" max="7686" width="9.140625" style="35"/>
    <col min="7687" max="7687" width="29.85546875" style="35" customWidth="1"/>
    <col min="7688" max="7688" width="2.7109375" style="35" customWidth="1"/>
    <col min="7689" max="7689" width="18.7109375" style="35" customWidth="1"/>
    <col min="7690" max="7690" width="9" style="35" customWidth="1"/>
    <col min="7691" max="7692" width="9.140625" style="35" customWidth="1"/>
    <col min="7693" max="7693" width="9.42578125" style="35" customWidth="1"/>
    <col min="7694" max="7694" width="9.140625" style="35"/>
    <col min="7695" max="7695" width="13.28515625" style="35" customWidth="1"/>
    <col min="7696" max="7942" width="9.140625" style="35"/>
    <col min="7943" max="7943" width="29.85546875" style="35" customWidth="1"/>
    <col min="7944" max="7944" width="2.7109375" style="35" customWidth="1"/>
    <col min="7945" max="7945" width="18.7109375" style="35" customWidth="1"/>
    <col min="7946" max="7946" width="9" style="35" customWidth="1"/>
    <col min="7947" max="7948" width="9.140625" style="35" customWidth="1"/>
    <col min="7949" max="7949" width="9.42578125" style="35" customWidth="1"/>
    <col min="7950" max="7950" width="9.140625" style="35"/>
    <col min="7951" max="7951" width="13.28515625" style="35" customWidth="1"/>
    <col min="7952" max="8198" width="9.140625" style="35"/>
    <col min="8199" max="8199" width="29.85546875" style="35" customWidth="1"/>
    <col min="8200" max="8200" width="2.7109375" style="35" customWidth="1"/>
    <col min="8201" max="8201" width="18.7109375" style="35" customWidth="1"/>
    <col min="8202" max="8202" width="9" style="35" customWidth="1"/>
    <col min="8203" max="8204" width="9.140625" style="35" customWidth="1"/>
    <col min="8205" max="8205" width="9.42578125" style="35" customWidth="1"/>
    <col min="8206" max="8206" width="9.140625" style="35"/>
    <col min="8207" max="8207" width="13.28515625" style="35" customWidth="1"/>
    <col min="8208" max="8454" width="9.140625" style="35"/>
    <col min="8455" max="8455" width="29.85546875" style="35" customWidth="1"/>
    <col min="8456" max="8456" width="2.7109375" style="35" customWidth="1"/>
    <col min="8457" max="8457" width="18.7109375" style="35" customWidth="1"/>
    <col min="8458" max="8458" width="9" style="35" customWidth="1"/>
    <col min="8459" max="8460" width="9.140625" style="35" customWidth="1"/>
    <col min="8461" max="8461" width="9.42578125" style="35" customWidth="1"/>
    <col min="8462" max="8462" width="9.140625" style="35"/>
    <col min="8463" max="8463" width="13.28515625" style="35" customWidth="1"/>
    <col min="8464" max="8710" width="9.140625" style="35"/>
    <col min="8711" max="8711" width="29.85546875" style="35" customWidth="1"/>
    <col min="8712" max="8712" width="2.7109375" style="35" customWidth="1"/>
    <col min="8713" max="8713" width="18.7109375" style="35" customWidth="1"/>
    <col min="8714" max="8714" width="9" style="35" customWidth="1"/>
    <col min="8715" max="8716" width="9.140625" style="35" customWidth="1"/>
    <col min="8717" max="8717" width="9.42578125" style="35" customWidth="1"/>
    <col min="8718" max="8718" width="9.140625" style="35"/>
    <col min="8719" max="8719" width="13.28515625" style="35" customWidth="1"/>
    <col min="8720" max="8966" width="9.140625" style="35"/>
    <col min="8967" max="8967" width="29.85546875" style="35" customWidth="1"/>
    <col min="8968" max="8968" width="2.7109375" style="35" customWidth="1"/>
    <col min="8969" max="8969" width="18.7109375" style="35" customWidth="1"/>
    <col min="8970" max="8970" width="9" style="35" customWidth="1"/>
    <col min="8971" max="8972" width="9.140625" style="35" customWidth="1"/>
    <col min="8973" max="8973" width="9.42578125" style="35" customWidth="1"/>
    <col min="8974" max="8974" width="9.140625" style="35"/>
    <col min="8975" max="8975" width="13.28515625" style="35" customWidth="1"/>
    <col min="8976" max="9222" width="9.140625" style="35"/>
    <col min="9223" max="9223" width="29.85546875" style="35" customWidth="1"/>
    <col min="9224" max="9224" width="2.7109375" style="35" customWidth="1"/>
    <col min="9225" max="9225" width="18.7109375" style="35" customWidth="1"/>
    <col min="9226" max="9226" width="9" style="35" customWidth="1"/>
    <col min="9227" max="9228" width="9.140625" style="35" customWidth="1"/>
    <col min="9229" max="9229" width="9.42578125" style="35" customWidth="1"/>
    <col min="9230" max="9230" width="9.140625" style="35"/>
    <col min="9231" max="9231" width="13.28515625" style="35" customWidth="1"/>
    <col min="9232" max="9478" width="9.140625" style="35"/>
    <col min="9479" max="9479" width="29.85546875" style="35" customWidth="1"/>
    <col min="9480" max="9480" width="2.7109375" style="35" customWidth="1"/>
    <col min="9481" max="9481" width="18.7109375" style="35" customWidth="1"/>
    <col min="9482" max="9482" width="9" style="35" customWidth="1"/>
    <col min="9483" max="9484" width="9.140625" style="35" customWidth="1"/>
    <col min="9485" max="9485" width="9.42578125" style="35" customWidth="1"/>
    <col min="9486" max="9486" width="9.140625" style="35"/>
    <col min="9487" max="9487" width="13.28515625" style="35" customWidth="1"/>
    <col min="9488" max="9734" width="9.140625" style="35"/>
    <col min="9735" max="9735" width="29.85546875" style="35" customWidth="1"/>
    <col min="9736" max="9736" width="2.7109375" style="35" customWidth="1"/>
    <col min="9737" max="9737" width="18.7109375" style="35" customWidth="1"/>
    <col min="9738" max="9738" width="9" style="35" customWidth="1"/>
    <col min="9739" max="9740" width="9.140625" style="35" customWidth="1"/>
    <col min="9741" max="9741" width="9.42578125" style="35" customWidth="1"/>
    <col min="9742" max="9742" width="9.140625" style="35"/>
    <col min="9743" max="9743" width="13.28515625" style="35" customWidth="1"/>
    <col min="9744" max="9990" width="9.140625" style="35"/>
    <col min="9991" max="9991" width="29.85546875" style="35" customWidth="1"/>
    <col min="9992" max="9992" width="2.7109375" style="35" customWidth="1"/>
    <col min="9993" max="9993" width="18.7109375" style="35" customWidth="1"/>
    <col min="9994" max="9994" width="9" style="35" customWidth="1"/>
    <col min="9995" max="9996" width="9.140625" style="35" customWidth="1"/>
    <col min="9997" max="9997" width="9.42578125" style="35" customWidth="1"/>
    <col min="9998" max="9998" width="9.140625" style="35"/>
    <col min="9999" max="9999" width="13.28515625" style="35" customWidth="1"/>
    <col min="10000" max="10246" width="9.140625" style="35"/>
    <col min="10247" max="10247" width="29.85546875" style="35" customWidth="1"/>
    <col min="10248" max="10248" width="2.7109375" style="35" customWidth="1"/>
    <col min="10249" max="10249" width="18.7109375" style="35" customWidth="1"/>
    <col min="10250" max="10250" width="9" style="35" customWidth="1"/>
    <col min="10251" max="10252" width="9.140625" style="35" customWidth="1"/>
    <col min="10253" max="10253" width="9.42578125" style="35" customWidth="1"/>
    <col min="10254" max="10254" width="9.140625" style="35"/>
    <col min="10255" max="10255" width="13.28515625" style="35" customWidth="1"/>
    <col min="10256" max="10502" width="9.140625" style="35"/>
    <col min="10503" max="10503" width="29.85546875" style="35" customWidth="1"/>
    <col min="10504" max="10504" width="2.7109375" style="35" customWidth="1"/>
    <col min="10505" max="10505" width="18.7109375" style="35" customWidth="1"/>
    <col min="10506" max="10506" width="9" style="35" customWidth="1"/>
    <col min="10507" max="10508" width="9.140625" style="35" customWidth="1"/>
    <col min="10509" max="10509" width="9.42578125" style="35" customWidth="1"/>
    <col min="10510" max="10510" width="9.140625" style="35"/>
    <col min="10511" max="10511" width="13.28515625" style="35" customWidth="1"/>
    <col min="10512" max="10758" width="9.140625" style="35"/>
    <col min="10759" max="10759" width="29.85546875" style="35" customWidth="1"/>
    <col min="10760" max="10760" width="2.7109375" style="35" customWidth="1"/>
    <col min="10761" max="10761" width="18.7109375" style="35" customWidth="1"/>
    <col min="10762" max="10762" width="9" style="35" customWidth="1"/>
    <col min="10763" max="10764" width="9.140625" style="35" customWidth="1"/>
    <col min="10765" max="10765" width="9.42578125" style="35" customWidth="1"/>
    <col min="10766" max="10766" width="9.140625" style="35"/>
    <col min="10767" max="10767" width="13.28515625" style="35" customWidth="1"/>
    <col min="10768" max="11014" width="9.140625" style="35"/>
    <col min="11015" max="11015" width="29.85546875" style="35" customWidth="1"/>
    <col min="11016" max="11016" width="2.7109375" style="35" customWidth="1"/>
    <col min="11017" max="11017" width="18.7109375" style="35" customWidth="1"/>
    <col min="11018" max="11018" width="9" style="35" customWidth="1"/>
    <col min="11019" max="11020" width="9.140625" style="35" customWidth="1"/>
    <col min="11021" max="11021" width="9.42578125" style="35" customWidth="1"/>
    <col min="11022" max="11022" width="9.140625" style="35"/>
    <col min="11023" max="11023" width="13.28515625" style="35" customWidth="1"/>
    <col min="11024" max="11270" width="9.140625" style="35"/>
    <col min="11271" max="11271" width="29.85546875" style="35" customWidth="1"/>
    <col min="11272" max="11272" width="2.7109375" style="35" customWidth="1"/>
    <col min="11273" max="11273" width="18.7109375" style="35" customWidth="1"/>
    <col min="11274" max="11274" width="9" style="35" customWidth="1"/>
    <col min="11275" max="11276" width="9.140625" style="35" customWidth="1"/>
    <col min="11277" max="11277" width="9.42578125" style="35" customWidth="1"/>
    <col min="11278" max="11278" width="9.140625" style="35"/>
    <col min="11279" max="11279" width="13.28515625" style="35" customWidth="1"/>
    <col min="11280" max="11526" width="9.140625" style="35"/>
    <col min="11527" max="11527" width="29.85546875" style="35" customWidth="1"/>
    <col min="11528" max="11528" width="2.7109375" style="35" customWidth="1"/>
    <col min="11529" max="11529" width="18.7109375" style="35" customWidth="1"/>
    <col min="11530" max="11530" width="9" style="35" customWidth="1"/>
    <col min="11531" max="11532" width="9.140625" style="35" customWidth="1"/>
    <col min="11533" max="11533" width="9.42578125" style="35" customWidth="1"/>
    <col min="11534" max="11534" width="9.140625" style="35"/>
    <col min="11535" max="11535" width="13.28515625" style="35" customWidth="1"/>
    <col min="11536" max="11782" width="9.140625" style="35"/>
    <col min="11783" max="11783" width="29.85546875" style="35" customWidth="1"/>
    <col min="11784" max="11784" width="2.7109375" style="35" customWidth="1"/>
    <col min="11785" max="11785" width="18.7109375" style="35" customWidth="1"/>
    <col min="11786" max="11786" width="9" style="35" customWidth="1"/>
    <col min="11787" max="11788" width="9.140625" style="35" customWidth="1"/>
    <col min="11789" max="11789" width="9.42578125" style="35" customWidth="1"/>
    <col min="11790" max="11790" width="9.140625" style="35"/>
    <col min="11791" max="11791" width="13.28515625" style="35" customWidth="1"/>
    <col min="11792" max="12038" width="9.140625" style="35"/>
    <col min="12039" max="12039" width="29.85546875" style="35" customWidth="1"/>
    <col min="12040" max="12040" width="2.7109375" style="35" customWidth="1"/>
    <col min="12041" max="12041" width="18.7109375" style="35" customWidth="1"/>
    <col min="12042" max="12042" width="9" style="35" customWidth="1"/>
    <col min="12043" max="12044" width="9.140625" style="35" customWidth="1"/>
    <col min="12045" max="12045" width="9.42578125" style="35" customWidth="1"/>
    <col min="12046" max="12046" width="9.140625" style="35"/>
    <col min="12047" max="12047" width="13.28515625" style="35" customWidth="1"/>
    <col min="12048" max="12294" width="9.140625" style="35"/>
    <col min="12295" max="12295" width="29.85546875" style="35" customWidth="1"/>
    <col min="12296" max="12296" width="2.7109375" style="35" customWidth="1"/>
    <col min="12297" max="12297" width="18.7109375" style="35" customWidth="1"/>
    <col min="12298" max="12298" width="9" style="35" customWidth="1"/>
    <col min="12299" max="12300" width="9.140625" style="35" customWidth="1"/>
    <col min="12301" max="12301" width="9.42578125" style="35" customWidth="1"/>
    <col min="12302" max="12302" width="9.140625" style="35"/>
    <col min="12303" max="12303" width="13.28515625" style="35" customWidth="1"/>
    <col min="12304" max="12550" width="9.140625" style="35"/>
    <col min="12551" max="12551" width="29.85546875" style="35" customWidth="1"/>
    <col min="12552" max="12552" width="2.7109375" style="35" customWidth="1"/>
    <col min="12553" max="12553" width="18.7109375" style="35" customWidth="1"/>
    <col min="12554" max="12554" width="9" style="35" customWidth="1"/>
    <col min="12555" max="12556" width="9.140625" style="35" customWidth="1"/>
    <col min="12557" max="12557" width="9.42578125" style="35" customWidth="1"/>
    <col min="12558" max="12558" width="9.140625" style="35"/>
    <col min="12559" max="12559" width="13.28515625" style="35" customWidth="1"/>
    <col min="12560" max="12806" width="9.140625" style="35"/>
    <col min="12807" max="12807" width="29.85546875" style="35" customWidth="1"/>
    <col min="12808" max="12808" width="2.7109375" style="35" customWidth="1"/>
    <col min="12809" max="12809" width="18.7109375" style="35" customWidth="1"/>
    <col min="12810" max="12810" width="9" style="35" customWidth="1"/>
    <col min="12811" max="12812" width="9.140625" style="35" customWidth="1"/>
    <col min="12813" max="12813" width="9.42578125" style="35" customWidth="1"/>
    <col min="12814" max="12814" width="9.140625" style="35"/>
    <col min="12815" max="12815" width="13.28515625" style="35" customWidth="1"/>
    <col min="12816" max="13062" width="9.140625" style="35"/>
    <col min="13063" max="13063" width="29.85546875" style="35" customWidth="1"/>
    <col min="13064" max="13064" width="2.7109375" style="35" customWidth="1"/>
    <col min="13065" max="13065" width="18.7109375" style="35" customWidth="1"/>
    <col min="13066" max="13066" width="9" style="35" customWidth="1"/>
    <col min="13067" max="13068" width="9.140625" style="35" customWidth="1"/>
    <col min="13069" max="13069" width="9.42578125" style="35" customWidth="1"/>
    <col min="13070" max="13070" width="9.140625" style="35"/>
    <col min="13071" max="13071" width="13.28515625" style="35" customWidth="1"/>
    <col min="13072" max="13318" width="9.140625" style="35"/>
    <col min="13319" max="13319" width="29.85546875" style="35" customWidth="1"/>
    <col min="13320" max="13320" width="2.7109375" style="35" customWidth="1"/>
    <col min="13321" max="13321" width="18.7109375" style="35" customWidth="1"/>
    <col min="13322" max="13322" width="9" style="35" customWidth="1"/>
    <col min="13323" max="13324" width="9.140625" style="35" customWidth="1"/>
    <col min="13325" max="13325" width="9.42578125" style="35" customWidth="1"/>
    <col min="13326" max="13326" width="9.140625" style="35"/>
    <col min="13327" max="13327" width="13.28515625" style="35" customWidth="1"/>
    <col min="13328" max="13574" width="9.140625" style="35"/>
    <col min="13575" max="13575" width="29.85546875" style="35" customWidth="1"/>
    <col min="13576" max="13576" width="2.7109375" style="35" customWidth="1"/>
    <col min="13577" max="13577" width="18.7109375" style="35" customWidth="1"/>
    <col min="13578" max="13578" width="9" style="35" customWidth="1"/>
    <col min="13579" max="13580" width="9.140625" style="35" customWidth="1"/>
    <col min="13581" max="13581" width="9.42578125" style="35" customWidth="1"/>
    <col min="13582" max="13582" width="9.140625" style="35"/>
    <col min="13583" max="13583" width="13.28515625" style="35" customWidth="1"/>
    <col min="13584" max="13830" width="9.140625" style="35"/>
    <col min="13831" max="13831" width="29.85546875" style="35" customWidth="1"/>
    <col min="13832" max="13832" width="2.7109375" style="35" customWidth="1"/>
    <col min="13833" max="13833" width="18.7109375" style="35" customWidth="1"/>
    <col min="13834" max="13834" width="9" style="35" customWidth="1"/>
    <col min="13835" max="13836" width="9.140625" style="35" customWidth="1"/>
    <col min="13837" max="13837" width="9.42578125" style="35" customWidth="1"/>
    <col min="13838" max="13838" width="9.140625" style="35"/>
    <col min="13839" max="13839" width="13.28515625" style="35" customWidth="1"/>
    <col min="13840" max="14086" width="9.140625" style="35"/>
    <col min="14087" max="14087" width="29.85546875" style="35" customWidth="1"/>
    <col min="14088" max="14088" width="2.7109375" style="35" customWidth="1"/>
    <col min="14089" max="14089" width="18.7109375" style="35" customWidth="1"/>
    <col min="14090" max="14090" width="9" style="35" customWidth="1"/>
    <col min="14091" max="14092" width="9.140625" style="35" customWidth="1"/>
    <col min="14093" max="14093" width="9.42578125" style="35" customWidth="1"/>
    <col min="14094" max="14094" width="9.140625" style="35"/>
    <col min="14095" max="14095" width="13.28515625" style="35" customWidth="1"/>
    <col min="14096" max="14342" width="9.140625" style="35"/>
    <col min="14343" max="14343" width="29.85546875" style="35" customWidth="1"/>
    <col min="14344" max="14344" width="2.7109375" style="35" customWidth="1"/>
    <col min="14345" max="14345" width="18.7109375" style="35" customWidth="1"/>
    <col min="14346" max="14346" width="9" style="35" customWidth="1"/>
    <col min="14347" max="14348" width="9.140625" style="35" customWidth="1"/>
    <col min="14349" max="14349" width="9.42578125" style="35" customWidth="1"/>
    <col min="14350" max="14350" width="9.140625" style="35"/>
    <col min="14351" max="14351" width="13.28515625" style="35" customWidth="1"/>
    <col min="14352" max="14598" width="9.140625" style="35"/>
    <col min="14599" max="14599" width="29.85546875" style="35" customWidth="1"/>
    <col min="14600" max="14600" width="2.7109375" style="35" customWidth="1"/>
    <col min="14601" max="14601" width="18.7109375" style="35" customWidth="1"/>
    <col min="14602" max="14602" width="9" style="35" customWidth="1"/>
    <col min="14603" max="14604" width="9.140625" style="35" customWidth="1"/>
    <col min="14605" max="14605" width="9.42578125" style="35" customWidth="1"/>
    <col min="14606" max="14606" width="9.140625" style="35"/>
    <col min="14607" max="14607" width="13.28515625" style="35" customWidth="1"/>
    <col min="14608" max="14854" width="9.140625" style="35"/>
    <col min="14855" max="14855" width="29.85546875" style="35" customWidth="1"/>
    <col min="14856" max="14856" width="2.7109375" style="35" customWidth="1"/>
    <col min="14857" max="14857" width="18.7109375" style="35" customWidth="1"/>
    <col min="14858" max="14858" width="9" style="35" customWidth="1"/>
    <col min="14859" max="14860" width="9.140625" style="35" customWidth="1"/>
    <col min="14861" max="14861" width="9.42578125" style="35" customWidth="1"/>
    <col min="14862" max="14862" width="9.140625" style="35"/>
    <col min="14863" max="14863" width="13.28515625" style="35" customWidth="1"/>
    <col min="14864" max="15110" width="9.140625" style="35"/>
    <col min="15111" max="15111" width="29.85546875" style="35" customWidth="1"/>
    <col min="15112" max="15112" width="2.7109375" style="35" customWidth="1"/>
    <col min="15113" max="15113" width="18.7109375" style="35" customWidth="1"/>
    <col min="15114" max="15114" width="9" style="35" customWidth="1"/>
    <col min="15115" max="15116" width="9.140625" style="35" customWidth="1"/>
    <col min="15117" max="15117" width="9.42578125" style="35" customWidth="1"/>
    <col min="15118" max="15118" width="9.140625" style="35"/>
    <col min="15119" max="15119" width="13.28515625" style="35" customWidth="1"/>
    <col min="15120" max="15366" width="9.140625" style="35"/>
    <col min="15367" max="15367" width="29.85546875" style="35" customWidth="1"/>
    <col min="15368" max="15368" width="2.7109375" style="35" customWidth="1"/>
    <col min="15369" max="15369" width="18.7109375" style="35" customWidth="1"/>
    <col min="15370" max="15370" width="9" style="35" customWidth="1"/>
    <col min="15371" max="15372" width="9.140625" style="35" customWidth="1"/>
    <col min="15373" max="15373" width="9.42578125" style="35" customWidth="1"/>
    <col min="15374" max="15374" width="9.140625" style="35"/>
    <col min="15375" max="15375" width="13.28515625" style="35" customWidth="1"/>
    <col min="15376" max="15622" width="9.140625" style="35"/>
    <col min="15623" max="15623" width="29.85546875" style="35" customWidth="1"/>
    <col min="15624" max="15624" width="2.7109375" style="35" customWidth="1"/>
    <col min="15625" max="15625" width="18.7109375" style="35" customWidth="1"/>
    <col min="15626" max="15626" width="9" style="35" customWidth="1"/>
    <col min="15627" max="15628" width="9.140625" style="35" customWidth="1"/>
    <col min="15629" max="15629" width="9.42578125" style="35" customWidth="1"/>
    <col min="15630" max="15630" width="9.140625" style="35"/>
    <col min="15631" max="15631" width="13.28515625" style="35" customWidth="1"/>
    <col min="15632" max="15878" width="9.140625" style="35"/>
    <col min="15879" max="15879" width="29.85546875" style="35" customWidth="1"/>
    <col min="15880" max="15880" width="2.7109375" style="35" customWidth="1"/>
    <col min="15881" max="15881" width="18.7109375" style="35" customWidth="1"/>
    <col min="15882" max="15882" width="9" style="35" customWidth="1"/>
    <col min="15883" max="15884" width="9.140625" style="35" customWidth="1"/>
    <col min="15885" max="15885" width="9.42578125" style="35" customWidth="1"/>
    <col min="15886" max="15886" width="9.140625" style="35"/>
    <col min="15887" max="15887" width="13.28515625" style="35" customWidth="1"/>
    <col min="15888" max="16134" width="9.140625" style="35"/>
    <col min="16135" max="16135" width="29.85546875" style="35" customWidth="1"/>
    <col min="16136" max="16136" width="2.7109375" style="35" customWidth="1"/>
    <col min="16137" max="16137" width="18.7109375" style="35" customWidth="1"/>
    <col min="16138" max="16138" width="9" style="35" customWidth="1"/>
    <col min="16139" max="16140" width="9.140625" style="35" customWidth="1"/>
    <col min="16141" max="16141" width="9.42578125" style="35" customWidth="1"/>
    <col min="16142" max="16142" width="9.140625" style="35"/>
    <col min="16143" max="16143" width="13.28515625" style="35" customWidth="1"/>
    <col min="16144" max="16384" width="9.140625" style="35"/>
  </cols>
  <sheetData>
    <row r="1" spans="8:15">
      <c r="I1" s="461" t="s">
        <v>395</v>
      </c>
      <c r="J1" s="461"/>
      <c r="K1" s="461"/>
      <c r="L1" s="461"/>
      <c r="M1" s="461"/>
    </row>
    <row r="2" spans="8:15">
      <c r="I2" s="462"/>
      <c r="J2" s="30"/>
      <c r="K2" s="30"/>
      <c r="L2" s="463">
        <v>42314</v>
      </c>
      <c r="M2" s="463"/>
    </row>
    <row r="3" spans="8:15">
      <c r="H3" s="464" t="s">
        <v>396</v>
      </c>
      <c r="I3" s="465"/>
      <c r="J3" s="190" t="s">
        <v>397</v>
      </c>
      <c r="K3" s="190" t="s">
        <v>69</v>
      </c>
      <c r="L3" s="190" t="s">
        <v>398</v>
      </c>
      <c r="M3" s="190" t="s">
        <v>399</v>
      </c>
    </row>
    <row r="4" spans="8:15">
      <c r="H4" s="466"/>
      <c r="I4" s="467"/>
      <c r="J4" s="468"/>
      <c r="K4" s="468"/>
      <c r="L4" s="468"/>
      <c r="M4" s="468"/>
    </row>
    <row r="5" spans="8:15">
      <c r="H5" s="469"/>
      <c r="I5" s="470" t="s">
        <v>400</v>
      </c>
      <c r="J5" s="471" t="s">
        <v>401</v>
      </c>
      <c r="K5" s="472">
        <v>10.4</v>
      </c>
      <c r="L5" s="472">
        <v>10.6</v>
      </c>
      <c r="M5" s="170">
        <f>SUM(L5/K5*100)</f>
        <v>101.92307692307692</v>
      </c>
      <c r="O5" s="168"/>
    </row>
    <row r="6" spans="8:15">
      <c r="H6" s="473" t="s">
        <v>402</v>
      </c>
      <c r="I6" s="473"/>
      <c r="J6" s="471" t="s">
        <v>401</v>
      </c>
      <c r="K6" s="168">
        <v>17.100000000000001</v>
      </c>
      <c r="L6" s="168">
        <v>22.7</v>
      </c>
      <c r="M6" s="172">
        <f t="shared" ref="M6:M24" si="0">SUM(L6/K6*100)</f>
        <v>132.74853801169587</v>
      </c>
      <c r="O6" s="168"/>
    </row>
    <row r="7" spans="8:15">
      <c r="H7" s="473" t="s">
        <v>403</v>
      </c>
      <c r="I7" s="473"/>
      <c r="J7" s="471" t="s">
        <v>401</v>
      </c>
      <c r="K7" s="168">
        <v>0</v>
      </c>
      <c r="L7" s="168">
        <v>6.2</v>
      </c>
      <c r="M7" s="172" t="s">
        <v>404</v>
      </c>
    </row>
    <row r="8" spans="8:15">
      <c r="H8" s="473" t="s">
        <v>405</v>
      </c>
      <c r="I8" s="473"/>
      <c r="J8" s="471" t="s">
        <v>406</v>
      </c>
      <c r="K8" s="474">
        <v>45.9</v>
      </c>
      <c r="L8" s="475">
        <v>53.9</v>
      </c>
      <c r="M8" s="172">
        <f t="shared" si="0"/>
        <v>117.42919389978212</v>
      </c>
      <c r="O8" s="168"/>
    </row>
    <row r="9" spans="8:15">
      <c r="H9" s="473" t="s">
        <v>407</v>
      </c>
      <c r="I9" s="473"/>
      <c r="J9" s="476" t="s">
        <v>408</v>
      </c>
      <c r="K9" s="168">
        <v>133.9</v>
      </c>
      <c r="L9" s="168">
        <v>184.4</v>
      </c>
      <c r="M9" s="172">
        <f t="shared" si="0"/>
        <v>137.71471247199403</v>
      </c>
      <c r="O9" s="475"/>
    </row>
    <row r="10" spans="8:15">
      <c r="H10" s="473" t="s">
        <v>409</v>
      </c>
      <c r="I10" s="473"/>
      <c r="J10" s="471" t="s">
        <v>410</v>
      </c>
      <c r="K10" s="172">
        <v>71.599999999999994</v>
      </c>
      <c r="L10" s="172">
        <v>81.3</v>
      </c>
      <c r="M10" s="172">
        <f t="shared" si="0"/>
        <v>113.54748603351956</v>
      </c>
      <c r="O10" s="168"/>
    </row>
    <row r="11" spans="8:15">
      <c r="H11" s="473" t="s">
        <v>411</v>
      </c>
      <c r="I11" s="473"/>
      <c r="J11" s="471" t="s">
        <v>410</v>
      </c>
      <c r="K11" s="172">
        <v>78.8</v>
      </c>
      <c r="L11" s="172">
        <v>78.400000000000006</v>
      </c>
      <c r="M11" s="172">
        <f t="shared" si="0"/>
        <v>99.492385786802046</v>
      </c>
      <c r="O11" s="172"/>
    </row>
    <row r="12" spans="8:15">
      <c r="H12" s="473" t="s">
        <v>412</v>
      </c>
      <c r="I12" s="473"/>
      <c r="J12" s="471" t="s">
        <v>410</v>
      </c>
      <c r="K12" s="475">
        <v>1.5</v>
      </c>
      <c r="L12" s="172">
        <v>1.4</v>
      </c>
      <c r="M12" s="172">
        <f t="shared" si="0"/>
        <v>93.333333333333329</v>
      </c>
      <c r="O12" s="172"/>
    </row>
    <row r="13" spans="8:15">
      <c r="H13" s="473" t="s">
        <v>413</v>
      </c>
      <c r="I13" s="473"/>
      <c r="J13" s="471" t="s">
        <v>414</v>
      </c>
      <c r="K13" s="172">
        <v>15.3</v>
      </c>
      <c r="L13" s="172">
        <v>15.1</v>
      </c>
      <c r="M13" s="172">
        <f t="shared" si="0"/>
        <v>98.69281045751633</v>
      </c>
      <c r="O13" s="172"/>
    </row>
    <row r="14" spans="8:15">
      <c r="H14" s="473" t="s">
        <v>415</v>
      </c>
      <c r="I14" s="473"/>
      <c r="J14" s="471" t="s">
        <v>410</v>
      </c>
      <c r="K14" s="172">
        <v>1.2</v>
      </c>
      <c r="L14" s="172">
        <v>1.2</v>
      </c>
      <c r="M14" s="172">
        <f t="shared" si="0"/>
        <v>100</v>
      </c>
      <c r="O14" s="172"/>
    </row>
    <row r="15" spans="8:15">
      <c r="H15" s="473" t="s">
        <v>416</v>
      </c>
      <c r="I15" s="473"/>
      <c r="J15" s="471" t="s">
        <v>414</v>
      </c>
      <c r="K15" s="168">
        <v>17</v>
      </c>
      <c r="L15" s="168">
        <v>3.7</v>
      </c>
      <c r="M15" s="172">
        <f t="shared" si="0"/>
        <v>21.764705882352942</v>
      </c>
      <c r="O15" s="172"/>
    </row>
    <row r="16" spans="8:15">
      <c r="H16" s="473" t="s">
        <v>417</v>
      </c>
      <c r="I16" s="473"/>
      <c r="J16" s="471" t="s">
        <v>414</v>
      </c>
      <c r="K16" s="172">
        <v>0.4</v>
      </c>
      <c r="L16" s="172">
        <v>0.2</v>
      </c>
      <c r="M16" s="172">
        <f t="shared" si="0"/>
        <v>50</v>
      </c>
      <c r="O16" s="168"/>
    </row>
    <row r="17" spans="8:15">
      <c r="H17" s="473" t="s">
        <v>418</v>
      </c>
      <c r="I17" s="473"/>
      <c r="J17" s="471" t="s">
        <v>410</v>
      </c>
      <c r="K17" s="172">
        <v>1.3</v>
      </c>
      <c r="L17" s="172">
        <v>1.3</v>
      </c>
      <c r="M17" s="172">
        <f t="shared" si="0"/>
        <v>100</v>
      </c>
      <c r="O17" s="172"/>
    </row>
    <row r="18" spans="8:15">
      <c r="H18" s="477"/>
      <c r="I18" s="477" t="s">
        <v>419</v>
      </c>
      <c r="J18" s="471" t="s">
        <v>420</v>
      </c>
      <c r="K18" s="172">
        <v>332</v>
      </c>
      <c r="L18" s="478">
        <v>221</v>
      </c>
      <c r="M18" s="172">
        <f t="shared" si="0"/>
        <v>66.566265060240966</v>
      </c>
      <c r="O18" s="172"/>
    </row>
    <row r="19" spans="8:15">
      <c r="H19" s="477"/>
      <c r="I19" s="477" t="s">
        <v>421</v>
      </c>
      <c r="J19" s="471" t="s">
        <v>420</v>
      </c>
      <c r="K19" s="479">
        <v>188</v>
      </c>
      <c r="L19" s="478">
        <v>110</v>
      </c>
      <c r="M19" s="172" t="s">
        <v>404</v>
      </c>
      <c r="O19" s="478"/>
    </row>
    <row r="20" spans="8:15">
      <c r="H20" s="477"/>
      <c r="I20" s="477" t="s">
        <v>422</v>
      </c>
      <c r="J20" s="471" t="s">
        <v>212</v>
      </c>
      <c r="K20" s="172">
        <v>127230</v>
      </c>
      <c r="L20" s="168">
        <v>100558</v>
      </c>
      <c r="M20" s="172">
        <f t="shared" si="0"/>
        <v>79.036390788336092</v>
      </c>
      <c r="O20" s="478"/>
    </row>
    <row r="21" spans="8:15" ht="14.25">
      <c r="H21" s="473" t="s">
        <v>423</v>
      </c>
      <c r="I21" s="473"/>
      <c r="J21" s="471" t="s">
        <v>428</v>
      </c>
      <c r="K21" s="172">
        <v>60.3</v>
      </c>
      <c r="L21" s="172">
        <v>83.9</v>
      </c>
      <c r="M21" s="172">
        <f t="shared" si="0"/>
        <v>139.13764510779438</v>
      </c>
      <c r="O21" s="168"/>
    </row>
    <row r="22" spans="8:15" ht="14.25">
      <c r="H22" s="473" t="s">
        <v>424</v>
      </c>
      <c r="I22" s="473"/>
      <c r="J22" s="471" t="s">
        <v>428</v>
      </c>
      <c r="K22" s="476">
        <v>39.1</v>
      </c>
      <c r="L22" s="476">
        <v>56</v>
      </c>
      <c r="M22" s="172">
        <f t="shared" si="0"/>
        <v>143.22250639386189</v>
      </c>
      <c r="O22" s="172"/>
    </row>
    <row r="23" spans="8:15">
      <c r="H23" s="473" t="s">
        <v>425</v>
      </c>
      <c r="I23" s="473"/>
      <c r="J23" s="480" t="s">
        <v>212</v>
      </c>
      <c r="K23" s="172">
        <v>32549</v>
      </c>
      <c r="L23" s="475">
        <v>56518</v>
      </c>
      <c r="M23" s="172">
        <f t="shared" si="0"/>
        <v>173.63974315647178</v>
      </c>
      <c r="O23" s="476"/>
    </row>
    <row r="24" spans="8:15">
      <c r="H24" s="481" t="s">
        <v>426</v>
      </c>
      <c r="I24" s="481"/>
      <c r="J24" s="482" t="s">
        <v>427</v>
      </c>
      <c r="K24" s="174">
        <v>76.099999999999994</v>
      </c>
      <c r="L24" s="483">
        <v>10</v>
      </c>
      <c r="M24" s="174">
        <f t="shared" si="0"/>
        <v>13.14060446780552</v>
      </c>
      <c r="O24" s="168"/>
    </row>
    <row r="25" spans="8:15" ht="15">
      <c r="O25" s="486"/>
    </row>
    <row r="26" spans="8:15" ht="15">
      <c r="O26" s="486"/>
    </row>
  </sheetData>
  <mergeCells count="23"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N10" sqref="N10"/>
    </sheetView>
  </sheetViews>
  <sheetFormatPr defaultRowHeight="12.75"/>
  <cols>
    <col min="1" max="1" width="3.28515625" style="35" customWidth="1"/>
    <col min="2" max="2" width="29.85546875" style="35" customWidth="1"/>
    <col min="3" max="4" width="9.42578125" style="35" bestFit="1" customWidth="1"/>
    <col min="5" max="5" width="9.42578125" style="35" customWidth="1"/>
    <col min="6" max="6" width="9.140625" style="35"/>
    <col min="7" max="7" width="10.42578125" style="35" customWidth="1"/>
    <col min="8" max="8" width="9.140625" style="35"/>
    <col min="9" max="9" width="9.85546875" style="35" customWidth="1"/>
    <col min="10" max="256" width="9.140625" style="35"/>
    <col min="257" max="257" width="3.28515625" style="35" customWidth="1"/>
    <col min="258" max="258" width="29.85546875" style="35" customWidth="1"/>
    <col min="259" max="260" width="9.42578125" style="35" bestFit="1" customWidth="1"/>
    <col min="261" max="261" width="9.42578125" style="35" customWidth="1"/>
    <col min="262" max="262" width="9.140625" style="35"/>
    <col min="263" max="263" width="10.42578125" style="35" customWidth="1"/>
    <col min="264" max="264" width="9.140625" style="35"/>
    <col min="265" max="265" width="9.85546875" style="35" customWidth="1"/>
    <col min="266" max="512" width="9.140625" style="35"/>
    <col min="513" max="513" width="3.28515625" style="35" customWidth="1"/>
    <col min="514" max="514" width="29.85546875" style="35" customWidth="1"/>
    <col min="515" max="516" width="9.42578125" style="35" bestFit="1" customWidth="1"/>
    <col min="517" max="517" width="9.42578125" style="35" customWidth="1"/>
    <col min="518" max="518" width="9.140625" style="35"/>
    <col min="519" max="519" width="10.42578125" style="35" customWidth="1"/>
    <col min="520" max="520" width="9.140625" style="35"/>
    <col min="521" max="521" width="9.85546875" style="35" customWidth="1"/>
    <col min="522" max="768" width="9.140625" style="35"/>
    <col min="769" max="769" width="3.28515625" style="35" customWidth="1"/>
    <col min="770" max="770" width="29.85546875" style="35" customWidth="1"/>
    <col min="771" max="772" width="9.42578125" style="35" bestFit="1" customWidth="1"/>
    <col min="773" max="773" width="9.42578125" style="35" customWidth="1"/>
    <col min="774" max="774" width="9.140625" style="35"/>
    <col min="775" max="775" width="10.42578125" style="35" customWidth="1"/>
    <col min="776" max="776" width="9.140625" style="35"/>
    <col min="777" max="777" width="9.85546875" style="35" customWidth="1"/>
    <col min="778" max="1024" width="9.140625" style="35"/>
    <col min="1025" max="1025" width="3.28515625" style="35" customWidth="1"/>
    <col min="1026" max="1026" width="29.85546875" style="35" customWidth="1"/>
    <col min="1027" max="1028" width="9.42578125" style="35" bestFit="1" customWidth="1"/>
    <col min="1029" max="1029" width="9.42578125" style="35" customWidth="1"/>
    <col min="1030" max="1030" width="9.140625" style="35"/>
    <col min="1031" max="1031" width="10.42578125" style="35" customWidth="1"/>
    <col min="1032" max="1032" width="9.140625" style="35"/>
    <col min="1033" max="1033" width="9.85546875" style="35" customWidth="1"/>
    <col min="1034" max="1280" width="9.140625" style="35"/>
    <col min="1281" max="1281" width="3.28515625" style="35" customWidth="1"/>
    <col min="1282" max="1282" width="29.85546875" style="35" customWidth="1"/>
    <col min="1283" max="1284" width="9.42578125" style="35" bestFit="1" customWidth="1"/>
    <col min="1285" max="1285" width="9.42578125" style="35" customWidth="1"/>
    <col min="1286" max="1286" width="9.140625" style="35"/>
    <col min="1287" max="1287" width="10.42578125" style="35" customWidth="1"/>
    <col min="1288" max="1288" width="9.140625" style="35"/>
    <col min="1289" max="1289" width="9.85546875" style="35" customWidth="1"/>
    <col min="1290" max="1536" width="9.140625" style="35"/>
    <col min="1537" max="1537" width="3.28515625" style="35" customWidth="1"/>
    <col min="1538" max="1538" width="29.85546875" style="35" customWidth="1"/>
    <col min="1539" max="1540" width="9.42578125" style="35" bestFit="1" customWidth="1"/>
    <col min="1541" max="1541" width="9.42578125" style="35" customWidth="1"/>
    <col min="1542" max="1542" width="9.140625" style="35"/>
    <col min="1543" max="1543" width="10.42578125" style="35" customWidth="1"/>
    <col min="1544" max="1544" width="9.140625" style="35"/>
    <col min="1545" max="1545" width="9.85546875" style="35" customWidth="1"/>
    <col min="1546" max="1792" width="9.140625" style="35"/>
    <col min="1793" max="1793" width="3.28515625" style="35" customWidth="1"/>
    <col min="1794" max="1794" width="29.85546875" style="35" customWidth="1"/>
    <col min="1795" max="1796" width="9.42578125" style="35" bestFit="1" customWidth="1"/>
    <col min="1797" max="1797" width="9.42578125" style="35" customWidth="1"/>
    <col min="1798" max="1798" width="9.140625" style="35"/>
    <col min="1799" max="1799" width="10.42578125" style="35" customWidth="1"/>
    <col min="1800" max="1800" width="9.140625" style="35"/>
    <col min="1801" max="1801" width="9.85546875" style="35" customWidth="1"/>
    <col min="1802" max="2048" width="9.140625" style="35"/>
    <col min="2049" max="2049" width="3.28515625" style="35" customWidth="1"/>
    <col min="2050" max="2050" width="29.85546875" style="35" customWidth="1"/>
    <col min="2051" max="2052" width="9.42578125" style="35" bestFit="1" customWidth="1"/>
    <col min="2053" max="2053" width="9.42578125" style="35" customWidth="1"/>
    <col min="2054" max="2054" width="9.140625" style="35"/>
    <col min="2055" max="2055" width="10.42578125" style="35" customWidth="1"/>
    <col min="2056" max="2056" width="9.140625" style="35"/>
    <col min="2057" max="2057" width="9.85546875" style="35" customWidth="1"/>
    <col min="2058" max="2304" width="9.140625" style="35"/>
    <col min="2305" max="2305" width="3.28515625" style="35" customWidth="1"/>
    <col min="2306" max="2306" width="29.85546875" style="35" customWidth="1"/>
    <col min="2307" max="2308" width="9.42578125" style="35" bestFit="1" customWidth="1"/>
    <col min="2309" max="2309" width="9.42578125" style="35" customWidth="1"/>
    <col min="2310" max="2310" width="9.140625" style="35"/>
    <col min="2311" max="2311" width="10.42578125" style="35" customWidth="1"/>
    <col min="2312" max="2312" width="9.140625" style="35"/>
    <col min="2313" max="2313" width="9.85546875" style="35" customWidth="1"/>
    <col min="2314" max="2560" width="9.140625" style="35"/>
    <col min="2561" max="2561" width="3.28515625" style="35" customWidth="1"/>
    <col min="2562" max="2562" width="29.85546875" style="35" customWidth="1"/>
    <col min="2563" max="2564" width="9.42578125" style="35" bestFit="1" customWidth="1"/>
    <col min="2565" max="2565" width="9.42578125" style="35" customWidth="1"/>
    <col min="2566" max="2566" width="9.140625" style="35"/>
    <col min="2567" max="2567" width="10.42578125" style="35" customWidth="1"/>
    <col min="2568" max="2568" width="9.140625" style="35"/>
    <col min="2569" max="2569" width="9.85546875" style="35" customWidth="1"/>
    <col min="2570" max="2816" width="9.140625" style="35"/>
    <col min="2817" max="2817" width="3.28515625" style="35" customWidth="1"/>
    <col min="2818" max="2818" width="29.85546875" style="35" customWidth="1"/>
    <col min="2819" max="2820" width="9.42578125" style="35" bestFit="1" customWidth="1"/>
    <col min="2821" max="2821" width="9.42578125" style="35" customWidth="1"/>
    <col min="2822" max="2822" width="9.140625" style="35"/>
    <col min="2823" max="2823" width="10.42578125" style="35" customWidth="1"/>
    <col min="2824" max="2824" width="9.140625" style="35"/>
    <col min="2825" max="2825" width="9.85546875" style="35" customWidth="1"/>
    <col min="2826" max="3072" width="9.140625" style="35"/>
    <col min="3073" max="3073" width="3.28515625" style="35" customWidth="1"/>
    <col min="3074" max="3074" width="29.85546875" style="35" customWidth="1"/>
    <col min="3075" max="3076" width="9.42578125" style="35" bestFit="1" customWidth="1"/>
    <col min="3077" max="3077" width="9.42578125" style="35" customWidth="1"/>
    <col min="3078" max="3078" width="9.140625" style="35"/>
    <col min="3079" max="3079" width="10.42578125" style="35" customWidth="1"/>
    <col min="3080" max="3080" width="9.140625" style="35"/>
    <col min="3081" max="3081" width="9.85546875" style="35" customWidth="1"/>
    <col min="3082" max="3328" width="9.140625" style="35"/>
    <col min="3329" max="3329" width="3.28515625" style="35" customWidth="1"/>
    <col min="3330" max="3330" width="29.85546875" style="35" customWidth="1"/>
    <col min="3331" max="3332" width="9.42578125" style="35" bestFit="1" customWidth="1"/>
    <col min="3333" max="3333" width="9.42578125" style="35" customWidth="1"/>
    <col min="3334" max="3334" width="9.140625" style="35"/>
    <col min="3335" max="3335" width="10.42578125" style="35" customWidth="1"/>
    <col min="3336" max="3336" width="9.140625" style="35"/>
    <col min="3337" max="3337" width="9.85546875" style="35" customWidth="1"/>
    <col min="3338" max="3584" width="9.140625" style="35"/>
    <col min="3585" max="3585" width="3.28515625" style="35" customWidth="1"/>
    <col min="3586" max="3586" width="29.85546875" style="35" customWidth="1"/>
    <col min="3587" max="3588" width="9.42578125" style="35" bestFit="1" customWidth="1"/>
    <col min="3589" max="3589" width="9.42578125" style="35" customWidth="1"/>
    <col min="3590" max="3590" width="9.140625" style="35"/>
    <col min="3591" max="3591" width="10.42578125" style="35" customWidth="1"/>
    <col min="3592" max="3592" width="9.140625" style="35"/>
    <col min="3593" max="3593" width="9.85546875" style="35" customWidth="1"/>
    <col min="3594" max="3840" width="9.140625" style="35"/>
    <col min="3841" max="3841" width="3.28515625" style="35" customWidth="1"/>
    <col min="3842" max="3842" width="29.85546875" style="35" customWidth="1"/>
    <col min="3843" max="3844" width="9.42578125" style="35" bestFit="1" customWidth="1"/>
    <col min="3845" max="3845" width="9.42578125" style="35" customWidth="1"/>
    <col min="3846" max="3846" width="9.140625" style="35"/>
    <col min="3847" max="3847" width="10.42578125" style="35" customWidth="1"/>
    <col min="3848" max="3848" width="9.140625" style="35"/>
    <col min="3849" max="3849" width="9.85546875" style="35" customWidth="1"/>
    <col min="3850" max="4096" width="9.140625" style="35"/>
    <col min="4097" max="4097" width="3.28515625" style="35" customWidth="1"/>
    <col min="4098" max="4098" width="29.85546875" style="35" customWidth="1"/>
    <col min="4099" max="4100" width="9.42578125" style="35" bestFit="1" customWidth="1"/>
    <col min="4101" max="4101" width="9.42578125" style="35" customWidth="1"/>
    <col min="4102" max="4102" width="9.140625" style="35"/>
    <col min="4103" max="4103" width="10.42578125" style="35" customWidth="1"/>
    <col min="4104" max="4104" width="9.140625" style="35"/>
    <col min="4105" max="4105" width="9.85546875" style="35" customWidth="1"/>
    <col min="4106" max="4352" width="9.140625" style="35"/>
    <col min="4353" max="4353" width="3.28515625" style="35" customWidth="1"/>
    <col min="4354" max="4354" width="29.85546875" style="35" customWidth="1"/>
    <col min="4355" max="4356" width="9.42578125" style="35" bestFit="1" customWidth="1"/>
    <col min="4357" max="4357" width="9.42578125" style="35" customWidth="1"/>
    <col min="4358" max="4358" width="9.140625" style="35"/>
    <col min="4359" max="4359" width="10.42578125" style="35" customWidth="1"/>
    <col min="4360" max="4360" width="9.140625" style="35"/>
    <col min="4361" max="4361" width="9.85546875" style="35" customWidth="1"/>
    <col min="4362" max="4608" width="9.140625" style="35"/>
    <col min="4609" max="4609" width="3.28515625" style="35" customWidth="1"/>
    <col min="4610" max="4610" width="29.85546875" style="35" customWidth="1"/>
    <col min="4611" max="4612" width="9.42578125" style="35" bestFit="1" customWidth="1"/>
    <col min="4613" max="4613" width="9.42578125" style="35" customWidth="1"/>
    <col min="4614" max="4614" width="9.140625" style="35"/>
    <col min="4615" max="4615" width="10.42578125" style="35" customWidth="1"/>
    <col min="4616" max="4616" width="9.140625" style="35"/>
    <col min="4617" max="4617" width="9.85546875" style="35" customWidth="1"/>
    <col min="4618" max="4864" width="9.140625" style="35"/>
    <col min="4865" max="4865" width="3.28515625" style="35" customWidth="1"/>
    <col min="4866" max="4866" width="29.85546875" style="35" customWidth="1"/>
    <col min="4867" max="4868" width="9.42578125" style="35" bestFit="1" customWidth="1"/>
    <col min="4869" max="4869" width="9.42578125" style="35" customWidth="1"/>
    <col min="4870" max="4870" width="9.140625" style="35"/>
    <col min="4871" max="4871" width="10.42578125" style="35" customWidth="1"/>
    <col min="4872" max="4872" width="9.140625" style="35"/>
    <col min="4873" max="4873" width="9.85546875" style="35" customWidth="1"/>
    <col min="4874" max="5120" width="9.140625" style="35"/>
    <col min="5121" max="5121" width="3.28515625" style="35" customWidth="1"/>
    <col min="5122" max="5122" width="29.85546875" style="35" customWidth="1"/>
    <col min="5123" max="5124" width="9.42578125" style="35" bestFit="1" customWidth="1"/>
    <col min="5125" max="5125" width="9.42578125" style="35" customWidth="1"/>
    <col min="5126" max="5126" width="9.140625" style="35"/>
    <col min="5127" max="5127" width="10.42578125" style="35" customWidth="1"/>
    <col min="5128" max="5128" width="9.140625" style="35"/>
    <col min="5129" max="5129" width="9.85546875" style="35" customWidth="1"/>
    <col min="5130" max="5376" width="9.140625" style="35"/>
    <col min="5377" max="5377" width="3.28515625" style="35" customWidth="1"/>
    <col min="5378" max="5378" width="29.85546875" style="35" customWidth="1"/>
    <col min="5379" max="5380" width="9.42578125" style="35" bestFit="1" customWidth="1"/>
    <col min="5381" max="5381" width="9.42578125" style="35" customWidth="1"/>
    <col min="5382" max="5382" width="9.140625" style="35"/>
    <col min="5383" max="5383" width="10.42578125" style="35" customWidth="1"/>
    <col min="5384" max="5384" width="9.140625" style="35"/>
    <col min="5385" max="5385" width="9.85546875" style="35" customWidth="1"/>
    <col min="5386" max="5632" width="9.140625" style="35"/>
    <col min="5633" max="5633" width="3.28515625" style="35" customWidth="1"/>
    <col min="5634" max="5634" width="29.85546875" style="35" customWidth="1"/>
    <col min="5635" max="5636" width="9.42578125" style="35" bestFit="1" customWidth="1"/>
    <col min="5637" max="5637" width="9.42578125" style="35" customWidth="1"/>
    <col min="5638" max="5638" width="9.140625" style="35"/>
    <col min="5639" max="5639" width="10.42578125" style="35" customWidth="1"/>
    <col min="5640" max="5640" width="9.140625" style="35"/>
    <col min="5641" max="5641" width="9.85546875" style="35" customWidth="1"/>
    <col min="5642" max="5888" width="9.140625" style="35"/>
    <col min="5889" max="5889" width="3.28515625" style="35" customWidth="1"/>
    <col min="5890" max="5890" width="29.85546875" style="35" customWidth="1"/>
    <col min="5891" max="5892" width="9.42578125" style="35" bestFit="1" customWidth="1"/>
    <col min="5893" max="5893" width="9.42578125" style="35" customWidth="1"/>
    <col min="5894" max="5894" width="9.140625" style="35"/>
    <col min="5895" max="5895" width="10.42578125" style="35" customWidth="1"/>
    <col min="5896" max="5896" width="9.140625" style="35"/>
    <col min="5897" max="5897" width="9.85546875" style="35" customWidth="1"/>
    <col min="5898" max="6144" width="9.140625" style="35"/>
    <col min="6145" max="6145" width="3.28515625" style="35" customWidth="1"/>
    <col min="6146" max="6146" width="29.85546875" style="35" customWidth="1"/>
    <col min="6147" max="6148" width="9.42578125" style="35" bestFit="1" customWidth="1"/>
    <col min="6149" max="6149" width="9.42578125" style="35" customWidth="1"/>
    <col min="6150" max="6150" width="9.140625" style="35"/>
    <col min="6151" max="6151" width="10.42578125" style="35" customWidth="1"/>
    <col min="6152" max="6152" width="9.140625" style="35"/>
    <col min="6153" max="6153" width="9.85546875" style="35" customWidth="1"/>
    <col min="6154" max="6400" width="9.140625" style="35"/>
    <col min="6401" max="6401" width="3.28515625" style="35" customWidth="1"/>
    <col min="6402" max="6402" width="29.85546875" style="35" customWidth="1"/>
    <col min="6403" max="6404" width="9.42578125" style="35" bestFit="1" customWidth="1"/>
    <col min="6405" max="6405" width="9.42578125" style="35" customWidth="1"/>
    <col min="6406" max="6406" width="9.140625" style="35"/>
    <col min="6407" max="6407" width="10.42578125" style="35" customWidth="1"/>
    <col min="6408" max="6408" width="9.140625" style="35"/>
    <col min="6409" max="6409" width="9.85546875" style="35" customWidth="1"/>
    <col min="6410" max="6656" width="9.140625" style="35"/>
    <col min="6657" max="6657" width="3.28515625" style="35" customWidth="1"/>
    <col min="6658" max="6658" width="29.85546875" style="35" customWidth="1"/>
    <col min="6659" max="6660" width="9.42578125" style="35" bestFit="1" customWidth="1"/>
    <col min="6661" max="6661" width="9.42578125" style="35" customWidth="1"/>
    <col min="6662" max="6662" width="9.140625" style="35"/>
    <col min="6663" max="6663" width="10.42578125" style="35" customWidth="1"/>
    <col min="6664" max="6664" width="9.140625" style="35"/>
    <col min="6665" max="6665" width="9.85546875" style="35" customWidth="1"/>
    <col min="6666" max="6912" width="9.140625" style="35"/>
    <col min="6913" max="6913" width="3.28515625" style="35" customWidth="1"/>
    <col min="6914" max="6914" width="29.85546875" style="35" customWidth="1"/>
    <col min="6915" max="6916" width="9.42578125" style="35" bestFit="1" customWidth="1"/>
    <col min="6917" max="6917" width="9.42578125" style="35" customWidth="1"/>
    <col min="6918" max="6918" width="9.140625" style="35"/>
    <col min="6919" max="6919" width="10.42578125" style="35" customWidth="1"/>
    <col min="6920" max="6920" width="9.140625" style="35"/>
    <col min="6921" max="6921" width="9.85546875" style="35" customWidth="1"/>
    <col min="6922" max="7168" width="9.140625" style="35"/>
    <col min="7169" max="7169" width="3.28515625" style="35" customWidth="1"/>
    <col min="7170" max="7170" width="29.85546875" style="35" customWidth="1"/>
    <col min="7171" max="7172" width="9.42578125" style="35" bestFit="1" customWidth="1"/>
    <col min="7173" max="7173" width="9.42578125" style="35" customWidth="1"/>
    <col min="7174" max="7174" width="9.140625" style="35"/>
    <col min="7175" max="7175" width="10.42578125" style="35" customWidth="1"/>
    <col min="7176" max="7176" width="9.140625" style="35"/>
    <col min="7177" max="7177" width="9.85546875" style="35" customWidth="1"/>
    <col min="7178" max="7424" width="9.140625" style="35"/>
    <col min="7425" max="7425" width="3.28515625" style="35" customWidth="1"/>
    <col min="7426" max="7426" width="29.85546875" style="35" customWidth="1"/>
    <col min="7427" max="7428" width="9.42578125" style="35" bestFit="1" customWidth="1"/>
    <col min="7429" max="7429" width="9.42578125" style="35" customWidth="1"/>
    <col min="7430" max="7430" width="9.140625" style="35"/>
    <col min="7431" max="7431" width="10.42578125" style="35" customWidth="1"/>
    <col min="7432" max="7432" width="9.140625" style="35"/>
    <col min="7433" max="7433" width="9.85546875" style="35" customWidth="1"/>
    <col min="7434" max="7680" width="9.140625" style="35"/>
    <col min="7681" max="7681" width="3.28515625" style="35" customWidth="1"/>
    <col min="7682" max="7682" width="29.85546875" style="35" customWidth="1"/>
    <col min="7683" max="7684" width="9.42578125" style="35" bestFit="1" customWidth="1"/>
    <col min="7685" max="7685" width="9.42578125" style="35" customWidth="1"/>
    <col min="7686" max="7686" width="9.140625" style="35"/>
    <col min="7687" max="7687" width="10.42578125" style="35" customWidth="1"/>
    <col min="7688" max="7688" width="9.140625" style="35"/>
    <col min="7689" max="7689" width="9.85546875" style="35" customWidth="1"/>
    <col min="7690" max="7936" width="9.140625" style="35"/>
    <col min="7937" max="7937" width="3.28515625" style="35" customWidth="1"/>
    <col min="7938" max="7938" width="29.85546875" style="35" customWidth="1"/>
    <col min="7939" max="7940" width="9.42578125" style="35" bestFit="1" customWidth="1"/>
    <col min="7941" max="7941" width="9.42578125" style="35" customWidth="1"/>
    <col min="7942" max="7942" width="9.140625" style="35"/>
    <col min="7943" max="7943" width="10.42578125" style="35" customWidth="1"/>
    <col min="7944" max="7944" width="9.140625" style="35"/>
    <col min="7945" max="7945" width="9.85546875" style="35" customWidth="1"/>
    <col min="7946" max="8192" width="9.140625" style="35"/>
    <col min="8193" max="8193" width="3.28515625" style="35" customWidth="1"/>
    <col min="8194" max="8194" width="29.85546875" style="35" customWidth="1"/>
    <col min="8195" max="8196" width="9.42578125" style="35" bestFit="1" customWidth="1"/>
    <col min="8197" max="8197" width="9.42578125" style="35" customWidth="1"/>
    <col min="8198" max="8198" width="9.140625" style="35"/>
    <col min="8199" max="8199" width="10.42578125" style="35" customWidth="1"/>
    <col min="8200" max="8200" width="9.140625" style="35"/>
    <col min="8201" max="8201" width="9.85546875" style="35" customWidth="1"/>
    <col min="8202" max="8448" width="9.140625" style="35"/>
    <col min="8449" max="8449" width="3.28515625" style="35" customWidth="1"/>
    <col min="8450" max="8450" width="29.85546875" style="35" customWidth="1"/>
    <col min="8451" max="8452" width="9.42578125" style="35" bestFit="1" customWidth="1"/>
    <col min="8453" max="8453" width="9.42578125" style="35" customWidth="1"/>
    <col min="8454" max="8454" width="9.140625" style="35"/>
    <col min="8455" max="8455" width="10.42578125" style="35" customWidth="1"/>
    <col min="8456" max="8456" width="9.140625" style="35"/>
    <col min="8457" max="8457" width="9.85546875" style="35" customWidth="1"/>
    <col min="8458" max="8704" width="9.140625" style="35"/>
    <col min="8705" max="8705" width="3.28515625" style="35" customWidth="1"/>
    <col min="8706" max="8706" width="29.85546875" style="35" customWidth="1"/>
    <col min="8707" max="8708" width="9.42578125" style="35" bestFit="1" customWidth="1"/>
    <col min="8709" max="8709" width="9.42578125" style="35" customWidth="1"/>
    <col min="8710" max="8710" width="9.140625" style="35"/>
    <col min="8711" max="8711" width="10.42578125" style="35" customWidth="1"/>
    <col min="8712" max="8712" width="9.140625" style="35"/>
    <col min="8713" max="8713" width="9.85546875" style="35" customWidth="1"/>
    <col min="8714" max="8960" width="9.140625" style="35"/>
    <col min="8961" max="8961" width="3.28515625" style="35" customWidth="1"/>
    <col min="8962" max="8962" width="29.85546875" style="35" customWidth="1"/>
    <col min="8963" max="8964" width="9.42578125" style="35" bestFit="1" customWidth="1"/>
    <col min="8965" max="8965" width="9.42578125" style="35" customWidth="1"/>
    <col min="8966" max="8966" width="9.140625" style="35"/>
    <col min="8967" max="8967" width="10.42578125" style="35" customWidth="1"/>
    <col min="8968" max="8968" width="9.140625" style="35"/>
    <col min="8969" max="8969" width="9.85546875" style="35" customWidth="1"/>
    <col min="8970" max="9216" width="9.140625" style="35"/>
    <col min="9217" max="9217" width="3.28515625" style="35" customWidth="1"/>
    <col min="9218" max="9218" width="29.85546875" style="35" customWidth="1"/>
    <col min="9219" max="9220" width="9.42578125" style="35" bestFit="1" customWidth="1"/>
    <col min="9221" max="9221" width="9.42578125" style="35" customWidth="1"/>
    <col min="9222" max="9222" width="9.140625" style="35"/>
    <col min="9223" max="9223" width="10.42578125" style="35" customWidth="1"/>
    <col min="9224" max="9224" width="9.140625" style="35"/>
    <col min="9225" max="9225" width="9.85546875" style="35" customWidth="1"/>
    <col min="9226" max="9472" width="9.140625" style="35"/>
    <col min="9473" max="9473" width="3.28515625" style="35" customWidth="1"/>
    <col min="9474" max="9474" width="29.85546875" style="35" customWidth="1"/>
    <col min="9475" max="9476" width="9.42578125" style="35" bestFit="1" customWidth="1"/>
    <col min="9477" max="9477" width="9.42578125" style="35" customWidth="1"/>
    <col min="9478" max="9478" width="9.140625" style="35"/>
    <col min="9479" max="9479" width="10.42578125" style="35" customWidth="1"/>
    <col min="9480" max="9480" width="9.140625" style="35"/>
    <col min="9481" max="9481" width="9.85546875" style="35" customWidth="1"/>
    <col min="9482" max="9728" width="9.140625" style="35"/>
    <col min="9729" max="9729" width="3.28515625" style="35" customWidth="1"/>
    <col min="9730" max="9730" width="29.85546875" style="35" customWidth="1"/>
    <col min="9731" max="9732" width="9.42578125" style="35" bestFit="1" customWidth="1"/>
    <col min="9733" max="9733" width="9.42578125" style="35" customWidth="1"/>
    <col min="9734" max="9734" width="9.140625" style="35"/>
    <col min="9735" max="9735" width="10.42578125" style="35" customWidth="1"/>
    <col min="9736" max="9736" width="9.140625" style="35"/>
    <col min="9737" max="9737" width="9.85546875" style="35" customWidth="1"/>
    <col min="9738" max="9984" width="9.140625" style="35"/>
    <col min="9985" max="9985" width="3.28515625" style="35" customWidth="1"/>
    <col min="9986" max="9986" width="29.85546875" style="35" customWidth="1"/>
    <col min="9987" max="9988" width="9.42578125" style="35" bestFit="1" customWidth="1"/>
    <col min="9989" max="9989" width="9.42578125" style="35" customWidth="1"/>
    <col min="9990" max="9990" width="9.140625" style="35"/>
    <col min="9991" max="9991" width="10.42578125" style="35" customWidth="1"/>
    <col min="9992" max="9992" width="9.140625" style="35"/>
    <col min="9993" max="9993" width="9.85546875" style="35" customWidth="1"/>
    <col min="9994" max="10240" width="9.140625" style="35"/>
    <col min="10241" max="10241" width="3.28515625" style="35" customWidth="1"/>
    <col min="10242" max="10242" width="29.85546875" style="35" customWidth="1"/>
    <col min="10243" max="10244" width="9.42578125" style="35" bestFit="1" customWidth="1"/>
    <col min="10245" max="10245" width="9.42578125" style="35" customWidth="1"/>
    <col min="10246" max="10246" width="9.140625" style="35"/>
    <col min="10247" max="10247" width="10.42578125" style="35" customWidth="1"/>
    <col min="10248" max="10248" width="9.140625" style="35"/>
    <col min="10249" max="10249" width="9.85546875" style="35" customWidth="1"/>
    <col min="10250" max="10496" width="9.140625" style="35"/>
    <col min="10497" max="10497" width="3.28515625" style="35" customWidth="1"/>
    <col min="10498" max="10498" width="29.85546875" style="35" customWidth="1"/>
    <col min="10499" max="10500" width="9.42578125" style="35" bestFit="1" customWidth="1"/>
    <col min="10501" max="10501" width="9.42578125" style="35" customWidth="1"/>
    <col min="10502" max="10502" width="9.140625" style="35"/>
    <col min="10503" max="10503" width="10.42578125" style="35" customWidth="1"/>
    <col min="10504" max="10504" width="9.140625" style="35"/>
    <col min="10505" max="10505" width="9.85546875" style="35" customWidth="1"/>
    <col min="10506" max="10752" width="9.140625" style="35"/>
    <col min="10753" max="10753" width="3.28515625" style="35" customWidth="1"/>
    <col min="10754" max="10754" width="29.85546875" style="35" customWidth="1"/>
    <col min="10755" max="10756" width="9.42578125" style="35" bestFit="1" customWidth="1"/>
    <col min="10757" max="10757" width="9.42578125" style="35" customWidth="1"/>
    <col min="10758" max="10758" width="9.140625" style="35"/>
    <col min="10759" max="10759" width="10.42578125" style="35" customWidth="1"/>
    <col min="10760" max="10760" width="9.140625" style="35"/>
    <col min="10761" max="10761" width="9.85546875" style="35" customWidth="1"/>
    <col min="10762" max="11008" width="9.140625" style="35"/>
    <col min="11009" max="11009" width="3.28515625" style="35" customWidth="1"/>
    <col min="11010" max="11010" width="29.85546875" style="35" customWidth="1"/>
    <col min="11011" max="11012" width="9.42578125" style="35" bestFit="1" customWidth="1"/>
    <col min="11013" max="11013" width="9.42578125" style="35" customWidth="1"/>
    <col min="11014" max="11014" width="9.140625" style="35"/>
    <col min="11015" max="11015" width="10.42578125" style="35" customWidth="1"/>
    <col min="11016" max="11016" width="9.140625" style="35"/>
    <col min="11017" max="11017" width="9.85546875" style="35" customWidth="1"/>
    <col min="11018" max="11264" width="9.140625" style="35"/>
    <col min="11265" max="11265" width="3.28515625" style="35" customWidth="1"/>
    <col min="11266" max="11266" width="29.85546875" style="35" customWidth="1"/>
    <col min="11267" max="11268" width="9.42578125" style="35" bestFit="1" customWidth="1"/>
    <col min="11269" max="11269" width="9.42578125" style="35" customWidth="1"/>
    <col min="11270" max="11270" width="9.140625" style="35"/>
    <col min="11271" max="11271" width="10.42578125" style="35" customWidth="1"/>
    <col min="11272" max="11272" width="9.140625" style="35"/>
    <col min="11273" max="11273" width="9.85546875" style="35" customWidth="1"/>
    <col min="11274" max="11520" width="9.140625" style="35"/>
    <col min="11521" max="11521" width="3.28515625" style="35" customWidth="1"/>
    <col min="11522" max="11522" width="29.85546875" style="35" customWidth="1"/>
    <col min="11523" max="11524" width="9.42578125" style="35" bestFit="1" customWidth="1"/>
    <col min="11525" max="11525" width="9.42578125" style="35" customWidth="1"/>
    <col min="11526" max="11526" width="9.140625" style="35"/>
    <col min="11527" max="11527" width="10.42578125" style="35" customWidth="1"/>
    <col min="11528" max="11528" width="9.140625" style="35"/>
    <col min="11529" max="11529" width="9.85546875" style="35" customWidth="1"/>
    <col min="11530" max="11776" width="9.140625" style="35"/>
    <col min="11777" max="11777" width="3.28515625" style="35" customWidth="1"/>
    <col min="11778" max="11778" width="29.85546875" style="35" customWidth="1"/>
    <col min="11779" max="11780" width="9.42578125" style="35" bestFit="1" customWidth="1"/>
    <col min="11781" max="11781" width="9.42578125" style="35" customWidth="1"/>
    <col min="11782" max="11782" width="9.140625" style="35"/>
    <col min="11783" max="11783" width="10.42578125" style="35" customWidth="1"/>
    <col min="11784" max="11784" width="9.140625" style="35"/>
    <col min="11785" max="11785" width="9.85546875" style="35" customWidth="1"/>
    <col min="11786" max="12032" width="9.140625" style="35"/>
    <col min="12033" max="12033" width="3.28515625" style="35" customWidth="1"/>
    <col min="12034" max="12034" width="29.85546875" style="35" customWidth="1"/>
    <col min="12035" max="12036" width="9.42578125" style="35" bestFit="1" customWidth="1"/>
    <col min="12037" max="12037" width="9.42578125" style="35" customWidth="1"/>
    <col min="12038" max="12038" width="9.140625" style="35"/>
    <col min="12039" max="12039" width="10.42578125" style="35" customWidth="1"/>
    <col min="12040" max="12040" width="9.140625" style="35"/>
    <col min="12041" max="12041" width="9.85546875" style="35" customWidth="1"/>
    <col min="12042" max="12288" width="9.140625" style="35"/>
    <col min="12289" max="12289" width="3.28515625" style="35" customWidth="1"/>
    <col min="12290" max="12290" width="29.85546875" style="35" customWidth="1"/>
    <col min="12291" max="12292" width="9.42578125" style="35" bestFit="1" customWidth="1"/>
    <col min="12293" max="12293" width="9.42578125" style="35" customWidth="1"/>
    <col min="12294" max="12294" width="9.140625" style="35"/>
    <col min="12295" max="12295" width="10.42578125" style="35" customWidth="1"/>
    <col min="12296" max="12296" width="9.140625" style="35"/>
    <col min="12297" max="12297" width="9.85546875" style="35" customWidth="1"/>
    <col min="12298" max="12544" width="9.140625" style="35"/>
    <col min="12545" max="12545" width="3.28515625" style="35" customWidth="1"/>
    <col min="12546" max="12546" width="29.85546875" style="35" customWidth="1"/>
    <col min="12547" max="12548" width="9.42578125" style="35" bestFit="1" customWidth="1"/>
    <col min="12549" max="12549" width="9.42578125" style="35" customWidth="1"/>
    <col min="12550" max="12550" width="9.140625" style="35"/>
    <col min="12551" max="12551" width="10.42578125" style="35" customWidth="1"/>
    <col min="12552" max="12552" width="9.140625" style="35"/>
    <col min="12553" max="12553" width="9.85546875" style="35" customWidth="1"/>
    <col min="12554" max="12800" width="9.140625" style="35"/>
    <col min="12801" max="12801" width="3.28515625" style="35" customWidth="1"/>
    <col min="12802" max="12802" width="29.85546875" style="35" customWidth="1"/>
    <col min="12803" max="12804" width="9.42578125" style="35" bestFit="1" customWidth="1"/>
    <col min="12805" max="12805" width="9.42578125" style="35" customWidth="1"/>
    <col min="12806" max="12806" width="9.140625" style="35"/>
    <col min="12807" max="12807" width="10.42578125" style="35" customWidth="1"/>
    <col min="12808" max="12808" width="9.140625" style="35"/>
    <col min="12809" max="12809" width="9.85546875" style="35" customWidth="1"/>
    <col min="12810" max="13056" width="9.140625" style="35"/>
    <col min="13057" max="13057" width="3.28515625" style="35" customWidth="1"/>
    <col min="13058" max="13058" width="29.85546875" style="35" customWidth="1"/>
    <col min="13059" max="13060" width="9.42578125" style="35" bestFit="1" customWidth="1"/>
    <col min="13061" max="13061" width="9.42578125" style="35" customWidth="1"/>
    <col min="13062" max="13062" width="9.140625" style="35"/>
    <col min="13063" max="13063" width="10.42578125" style="35" customWidth="1"/>
    <col min="13064" max="13064" width="9.140625" style="35"/>
    <col min="13065" max="13065" width="9.85546875" style="35" customWidth="1"/>
    <col min="13066" max="13312" width="9.140625" style="35"/>
    <col min="13313" max="13313" width="3.28515625" style="35" customWidth="1"/>
    <col min="13314" max="13314" width="29.85546875" style="35" customWidth="1"/>
    <col min="13315" max="13316" width="9.42578125" style="35" bestFit="1" customWidth="1"/>
    <col min="13317" max="13317" width="9.42578125" style="35" customWidth="1"/>
    <col min="13318" max="13318" width="9.140625" style="35"/>
    <col min="13319" max="13319" width="10.42578125" style="35" customWidth="1"/>
    <col min="13320" max="13320" width="9.140625" style="35"/>
    <col min="13321" max="13321" width="9.85546875" style="35" customWidth="1"/>
    <col min="13322" max="13568" width="9.140625" style="35"/>
    <col min="13569" max="13569" width="3.28515625" style="35" customWidth="1"/>
    <col min="13570" max="13570" width="29.85546875" style="35" customWidth="1"/>
    <col min="13571" max="13572" width="9.42578125" style="35" bestFit="1" customWidth="1"/>
    <col min="13573" max="13573" width="9.42578125" style="35" customWidth="1"/>
    <col min="13574" max="13574" width="9.140625" style="35"/>
    <col min="13575" max="13575" width="10.42578125" style="35" customWidth="1"/>
    <col min="13576" max="13576" width="9.140625" style="35"/>
    <col min="13577" max="13577" width="9.85546875" style="35" customWidth="1"/>
    <col min="13578" max="13824" width="9.140625" style="35"/>
    <col min="13825" max="13825" width="3.28515625" style="35" customWidth="1"/>
    <col min="13826" max="13826" width="29.85546875" style="35" customWidth="1"/>
    <col min="13827" max="13828" width="9.42578125" style="35" bestFit="1" customWidth="1"/>
    <col min="13829" max="13829" width="9.42578125" style="35" customWidth="1"/>
    <col min="13830" max="13830" width="9.140625" style="35"/>
    <col min="13831" max="13831" width="10.42578125" style="35" customWidth="1"/>
    <col min="13832" max="13832" width="9.140625" style="35"/>
    <col min="13833" max="13833" width="9.85546875" style="35" customWidth="1"/>
    <col min="13834" max="14080" width="9.140625" style="35"/>
    <col min="14081" max="14081" width="3.28515625" style="35" customWidth="1"/>
    <col min="14082" max="14082" width="29.85546875" style="35" customWidth="1"/>
    <col min="14083" max="14084" width="9.42578125" style="35" bestFit="1" customWidth="1"/>
    <col min="14085" max="14085" width="9.42578125" style="35" customWidth="1"/>
    <col min="14086" max="14086" width="9.140625" style="35"/>
    <col min="14087" max="14087" width="10.42578125" style="35" customWidth="1"/>
    <col min="14088" max="14088" width="9.140625" style="35"/>
    <col min="14089" max="14089" width="9.85546875" style="35" customWidth="1"/>
    <col min="14090" max="14336" width="9.140625" style="35"/>
    <col min="14337" max="14337" width="3.28515625" style="35" customWidth="1"/>
    <col min="14338" max="14338" width="29.85546875" style="35" customWidth="1"/>
    <col min="14339" max="14340" width="9.42578125" style="35" bestFit="1" customWidth="1"/>
    <col min="14341" max="14341" width="9.42578125" style="35" customWidth="1"/>
    <col min="14342" max="14342" width="9.140625" style="35"/>
    <col min="14343" max="14343" width="10.42578125" style="35" customWidth="1"/>
    <col min="14344" max="14344" width="9.140625" style="35"/>
    <col min="14345" max="14345" width="9.85546875" style="35" customWidth="1"/>
    <col min="14346" max="14592" width="9.140625" style="35"/>
    <col min="14593" max="14593" width="3.28515625" style="35" customWidth="1"/>
    <col min="14594" max="14594" width="29.85546875" style="35" customWidth="1"/>
    <col min="14595" max="14596" width="9.42578125" style="35" bestFit="1" customWidth="1"/>
    <col min="14597" max="14597" width="9.42578125" style="35" customWidth="1"/>
    <col min="14598" max="14598" width="9.140625" style="35"/>
    <col min="14599" max="14599" width="10.42578125" style="35" customWidth="1"/>
    <col min="14600" max="14600" width="9.140625" style="35"/>
    <col min="14601" max="14601" width="9.85546875" style="35" customWidth="1"/>
    <col min="14602" max="14848" width="9.140625" style="35"/>
    <col min="14849" max="14849" width="3.28515625" style="35" customWidth="1"/>
    <col min="14850" max="14850" width="29.85546875" style="35" customWidth="1"/>
    <col min="14851" max="14852" width="9.42578125" style="35" bestFit="1" customWidth="1"/>
    <col min="14853" max="14853" width="9.42578125" style="35" customWidth="1"/>
    <col min="14854" max="14854" width="9.140625" style="35"/>
    <col min="14855" max="14855" width="10.42578125" style="35" customWidth="1"/>
    <col min="14856" max="14856" width="9.140625" style="35"/>
    <col min="14857" max="14857" width="9.85546875" style="35" customWidth="1"/>
    <col min="14858" max="15104" width="9.140625" style="35"/>
    <col min="15105" max="15105" width="3.28515625" style="35" customWidth="1"/>
    <col min="15106" max="15106" width="29.85546875" style="35" customWidth="1"/>
    <col min="15107" max="15108" width="9.42578125" style="35" bestFit="1" customWidth="1"/>
    <col min="15109" max="15109" width="9.42578125" style="35" customWidth="1"/>
    <col min="15110" max="15110" width="9.140625" style="35"/>
    <col min="15111" max="15111" width="10.42578125" style="35" customWidth="1"/>
    <col min="15112" max="15112" width="9.140625" style="35"/>
    <col min="15113" max="15113" width="9.85546875" style="35" customWidth="1"/>
    <col min="15114" max="15360" width="9.140625" style="35"/>
    <col min="15361" max="15361" width="3.28515625" style="35" customWidth="1"/>
    <col min="15362" max="15362" width="29.85546875" style="35" customWidth="1"/>
    <col min="15363" max="15364" width="9.42578125" style="35" bestFit="1" customWidth="1"/>
    <col min="15365" max="15365" width="9.42578125" style="35" customWidth="1"/>
    <col min="15366" max="15366" width="9.140625" style="35"/>
    <col min="15367" max="15367" width="10.42578125" style="35" customWidth="1"/>
    <col min="15368" max="15368" width="9.140625" style="35"/>
    <col min="15369" max="15369" width="9.85546875" style="35" customWidth="1"/>
    <col min="15370" max="15616" width="9.140625" style="35"/>
    <col min="15617" max="15617" width="3.28515625" style="35" customWidth="1"/>
    <col min="15618" max="15618" width="29.85546875" style="35" customWidth="1"/>
    <col min="15619" max="15620" width="9.42578125" style="35" bestFit="1" customWidth="1"/>
    <col min="15621" max="15621" width="9.42578125" style="35" customWidth="1"/>
    <col min="15622" max="15622" width="9.140625" style="35"/>
    <col min="15623" max="15623" width="10.42578125" style="35" customWidth="1"/>
    <col min="15624" max="15624" width="9.140625" style="35"/>
    <col min="15625" max="15625" width="9.85546875" style="35" customWidth="1"/>
    <col min="15626" max="15872" width="9.140625" style="35"/>
    <col min="15873" max="15873" width="3.28515625" style="35" customWidth="1"/>
    <col min="15874" max="15874" width="29.85546875" style="35" customWidth="1"/>
    <col min="15875" max="15876" width="9.42578125" style="35" bestFit="1" customWidth="1"/>
    <col min="15877" max="15877" width="9.42578125" style="35" customWidth="1"/>
    <col min="15878" max="15878" width="9.140625" style="35"/>
    <col min="15879" max="15879" width="10.42578125" style="35" customWidth="1"/>
    <col min="15880" max="15880" width="9.140625" style="35"/>
    <col min="15881" max="15881" width="9.85546875" style="35" customWidth="1"/>
    <col min="15882" max="16128" width="9.140625" style="35"/>
    <col min="16129" max="16129" width="3.28515625" style="35" customWidth="1"/>
    <col min="16130" max="16130" width="29.85546875" style="35" customWidth="1"/>
    <col min="16131" max="16132" width="9.42578125" style="35" bestFit="1" customWidth="1"/>
    <col min="16133" max="16133" width="9.42578125" style="35" customWidth="1"/>
    <col min="16134" max="16134" width="9.140625" style="35"/>
    <col min="16135" max="16135" width="10.42578125" style="35" customWidth="1"/>
    <col min="16136" max="16136" width="9.140625" style="35"/>
    <col min="16137" max="16137" width="9.85546875" style="35" customWidth="1"/>
    <col min="16138" max="16384" width="9.140625" style="35"/>
  </cols>
  <sheetData>
    <row r="1" spans="1:9">
      <c r="B1" s="487" t="s">
        <v>429</v>
      </c>
      <c r="C1" s="487"/>
      <c r="D1" s="487"/>
      <c r="E1" s="487"/>
    </row>
    <row r="2" spans="1:9" ht="15">
      <c r="B2" s="488">
        <v>42314</v>
      </c>
      <c r="C2" s="30"/>
      <c r="D2" s="34"/>
      <c r="E2" s="34"/>
    </row>
    <row r="3" spans="1:9">
      <c r="A3" s="489"/>
      <c r="B3" s="488"/>
      <c r="C3" s="490"/>
      <c r="D3" s="490"/>
      <c r="E3" s="491" t="s">
        <v>430</v>
      </c>
    </row>
    <row r="4" spans="1:9" ht="24">
      <c r="A4" s="492" t="s">
        <v>431</v>
      </c>
      <c r="B4" s="492"/>
      <c r="C4" s="493">
        <v>2014</v>
      </c>
      <c r="D4" s="493">
        <v>2015</v>
      </c>
      <c r="E4" s="494" t="s">
        <v>399</v>
      </c>
      <c r="F4" s="1"/>
    </row>
    <row r="5" spans="1:9" ht="15">
      <c r="A5" s="333" t="s">
        <v>432</v>
      </c>
      <c r="B5" s="333"/>
      <c r="C5" s="495">
        <f>SUM(C6+C10+C14)</f>
        <v>3593445</v>
      </c>
      <c r="D5" s="495">
        <f>SUM(D6+D10+D14)</f>
        <v>4902295.5</v>
      </c>
      <c r="E5" s="40">
        <f>D5/C5*100</f>
        <v>136.42327905394404</v>
      </c>
      <c r="G5" s="496"/>
      <c r="I5" s="497"/>
    </row>
    <row r="6" spans="1:9" ht="15">
      <c r="A6" s="498" t="s">
        <v>433</v>
      </c>
      <c r="B6" s="498"/>
      <c r="C6" s="495">
        <f>C7+C9</f>
        <v>1505503.4</v>
      </c>
      <c r="D6" s="495">
        <f>D7+D9+D8</f>
        <v>2439631.2999999998</v>
      </c>
      <c r="E6" s="40">
        <f>(D6/C6)*100</f>
        <v>162.04754502713178</v>
      </c>
      <c r="G6" s="496"/>
      <c r="I6" s="499"/>
    </row>
    <row r="7" spans="1:9" ht="15">
      <c r="A7" s="500" t="s">
        <v>434</v>
      </c>
      <c r="B7" s="500"/>
      <c r="C7" s="495">
        <v>196753.4</v>
      </c>
      <c r="D7" s="495">
        <v>651000</v>
      </c>
      <c r="E7" s="40">
        <f>(D7/C7)*100</f>
        <v>330.87102942058436</v>
      </c>
      <c r="G7" s="501"/>
      <c r="I7" s="499"/>
    </row>
    <row r="8" spans="1:9" ht="15">
      <c r="A8" s="500" t="s">
        <v>435</v>
      </c>
      <c r="B8" s="502"/>
      <c r="C8" s="495" t="s">
        <v>404</v>
      </c>
      <c r="D8" s="495">
        <v>218031.3</v>
      </c>
      <c r="E8" s="40" t="s">
        <v>404</v>
      </c>
      <c r="G8" s="501"/>
      <c r="I8" s="499"/>
    </row>
    <row r="9" spans="1:9" ht="15">
      <c r="A9" s="500" t="s">
        <v>436</v>
      </c>
      <c r="B9" s="503"/>
      <c r="C9" s="495">
        <v>1308750</v>
      </c>
      <c r="D9" s="495">
        <v>1570600</v>
      </c>
      <c r="E9" s="40">
        <f>(D9/C9)*100</f>
        <v>120.00764087870107</v>
      </c>
      <c r="G9" s="421"/>
      <c r="I9" s="499"/>
    </row>
    <row r="10" spans="1:9" ht="15">
      <c r="A10" s="498" t="s">
        <v>437</v>
      </c>
      <c r="B10" s="498"/>
      <c r="C10" s="495">
        <f>C11+C12+C13</f>
        <v>816748.9</v>
      </c>
      <c r="D10" s="495">
        <f>D11+D12+D13</f>
        <v>743218.9</v>
      </c>
      <c r="E10" s="40">
        <f t="shared" ref="E10:E16" si="0">(D10/C10)*100</f>
        <v>90.99723305412472</v>
      </c>
      <c r="G10" s="421"/>
      <c r="I10" s="499"/>
    </row>
    <row r="11" spans="1:9" ht="15">
      <c r="A11" s="504" t="s">
        <v>438</v>
      </c>
      <c r="B11" s="504"/>
      <c r="C11" s="495">
        <v>544531.5</v>
      </c>
      <c r="D11" s="505">
        <v>535314.5</v>
      </c>
      <c r="E11" s="40">
        <f t="shared" si="0"/>
        <v>98.307352283568534</v>
      </c>
      <c r="G11" s="501"/>
      <c r="I11" s="499"/>
    </row>
    <row r="12" spans="1:9" ht="15">
      <c r="A12" s="506" t="s">
        <v>439</v>
      </c>
      <c r="B12" s="506"/>
      <c r="C12" s="495">
        <v>9379.4</v>
      </c>
      <c r="D12" s="495">
        <v>12931.4</v>
      </c>
      <c r="E12" s="40">
        <f>(D12/C12)*100</f>
        <v>137.87022624048447</v>
      </c>
      <c r="G12" s="501"/>
      <c r="H12" s="507"/>
      <c r="I12" s="499"/>
    </row>
    <row r="13" spans="1:9" ht="15">
      <c r="A13" s="508"/>
      <c r="B13" s="508" t="s">
        <v>440</v>
      </c>
      <c r="C13" s="495">
        <v>262838</v>
      </c>
      <c r="D13" s="505">
        <v>194973</v>
      </c>
      <c r="E13" s="40">
        <f>(D13/C13)*100</f>
        <v>74.179913102367237</v>
      </c>
      <c r="G13" s="501"/>
      <c r="H13" s="507"/>
      <c r="I13" s="499"/>
    </row>
    <row r="14" spans="1:9" ht="15">
      <c r="A14" s="498" t="s">
        <v>441</v>
      </c>
      <c r="B14" s="498"/>
      <c r="C14" s="495">
        <f>C15+C16</f>
        <v>1271192.7</v>
      </c>
      <c r="D14" s="495">
        <f>D15+D16</f>
        <v>1719445.2999999998</v>
      </c>
      <c r="E14" s="40">
        <f>(D14/C14)*100</f>
        <v>135.26236423478517</v>
      </c>
      <c r="G14" s="421"/>
      <c r="I14" s="497"/>
    </row>
    <row r="15" spans="1:9" ht="24">
      <c r="A15" s="509"/>
      <c r="B15" s="510" t="s">
        <v>442</v>
      </c>
      <c r="C15" s="495">
        <v>972715.9</v>
      </c>
      <c r="D15" s="495">
        <v>1298807.3999999999</v>
      </c>
      <c r="E15" s="40">
        <f t="shared" si="0"/>
        <v>133.52381718032981</v>
      </c>
      <c r="G15" s="501"/>
      <c r="I15" s="497"/>
    </row>
    <row r="16" spans="1:9" ht="15">
      <c r="A16" s="511" t="s">
        <v>443</v>
      </c>
      <c r="B16" s="511"/>
      <c r="C16" s="512">
        <v>298476.79999999999</v>
      </c>
      <c r="D16" s="512">
        <v>420637.9</v>
      </c>
      <c r="E16" s="44">
        <f t="shared" si="0"/>
        <v>140.92817264189378</v>
      </c>
      <c r="G16" s="501"/>
      <c r="I16" s="499"/>
    </row>
    <row r="17" spans="2:4">
      <c r="B17" s="513"/>
      <c r="C17" s="495"/>
      <c r="D17" s="513"/>
    </row>
    <row r="18" spans="2:4">
      <c r="B18" s="513"/>
      <c r="C18" s="513"/>
      <c r="D18" s="513"/>
    </row>
  </sheetData>
  <mergeCells count="12">
    <mergeCell ref="A9:B9"/>
    <mergeCell ref="A10:B10"/>
    <mergeCell ref="A11:B11"/>
    <mergeCell ref="A12:B12"/>
    <mergeCell ref="A14:B14"/>
    <mergeCell ref="A16:B16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V54"/>
  <sheetViews>
    <sheetView topLeftCell="A37" workbookViewId="0">
      <selection activeCell="AA48" sqref="AA48"/>
    </sheetView>
  </sheetViews>
  <sheetFormatPr defaultRowHeight="12.75"/>
  <cols>
    <col min="1" max="1" width="13.28515625" style="514" customWidth="1"/>
    <col min="2" max="2" width="6.7109375" style="515" customWidth="1"/>
    <col min="3" max="3" width="7.28515625" style="515" customWidth="1"/>
    <col min="4" max="4" width="4.42578125" style="515" customWidth="1"/>
    <col min="5" max="5" width="4.28515625" style="515" customWidth="1"/>
    <col min="6" max="6" width="8.42578125" style="516" customWidth="1"/>
    <col min="7" max="20" width="3.7109375" style="515" customWidth="1"/>
    <col min="21" max="256" width="9.140625" style="514"/>
    <col min="257" max="257" width="13.28515625" style="514" customWidth="1"/>
    <col min="258" max="258" width="6.7109375" style="514" customWidth="1"/>
    <col min="259" max="259" width="7.28515625" style="514" customWidth="1"/>
    <col min="260" max="260" width="4.42578125" style="514" customWidth="1"/>
    <col min="261" max="261" width="4.28515625" style="514" customWidth="1"/>
    <col min="262" max="262" width="8.42578125" style="514" customWidth="1"/>
    <col min="263" max="276" width="3.7109375" style="514" customWidth="1"/>
    <col min="277" max="512" width="9.140625" style="514"/>
    <col min="513" max="513" width="13.28515625" style="514" customWidth="1"/>
    <col min="514" max="514" width="6.7109375" style="514" customWidth="1"/>
    <col min="515" max="515" width="7.28515625" style="514" customWidth="1"/>
    <col min="516" max="516" width="4.42578125" style="514" customWidth="1"/>
    <col min="517" max="517" width="4.28515625" style="514" customWidth="1"/>
    <col min="518" max="518" width="8.42578125" style="514" customWidth="1"/>
    <col min="519" max="532" width="3.7109375" style="514" customWidth="1"/>
    <col min="533" max="768" width="9.140625" style="514"/>
    <col min="769" max="769" width="13.28515625" style="514" customWidth="1"/>
    <col min="770" max="770" width="6.7109375" style="514" customWidth="1"/>
    <col min="771" max="771" width="7.28515625" style="514" customWidth="1"/>
    <col min="772" max="772" width="4.42578125" style="514" customWidth="1"/>
    <col min="773" max="773" width="4.28515625" style="514" customWidth="1"/>
    <col min="774" max="774" width="8.42578125" style="514" customWidth="1"/>
    <col min="775" max="788" width="3.7109375" style="514" customWidth="1"/>
    <col min="789" max="1024" width="9.140625" style="514"/>
    <col min="1025" max="1025" width="13.28515625" style="514" customWidth="1"/>
    <col min="1026" max="1026" width="6.7109375" style="514" customWidth="1"/>
    <col min="1027" max="1027" width="7.28515625" style="514" customWidth="1"/>
    <col min="1028" max="1028" width="4.42578125" style="514" customWidth="1"/>
    <col min="1029" max="1029" width="4.28515625" style="514" customWidth="1"/>
    <col min="1030" max="1030" width="8.42578125" style="514" customWidth="1"/>
    <col min="1031" max="1044" width="3.7109375" style="514" customWidth="1"/>
    <col min="1045" max="1280" width="9.140625" style="514"/>
    <col min="1281" max="1281" width="13.28515625" style="514" customWidth="1"/>
    <col min="1282" max="1282" width="6.7109375" style="514" customWidth="1"/>
    <col min="1283" max="1283" width="7.28515625" style="514" customWidth="1"/>
    <col min="1284" max="1284" width="4.42578125" style="514" customWidth="1"/>
    <col min="1285" max="1285" width="4.28515625" style="514" customWidth="1"/>
    <col min="1286" max="1286" width="8.42578125" style="514" customWidth="1"/>
    <col min="1287" max="1300" width="3.7109375" style="514" customWidth="1"/>
    <col min="1301" max="1536" width="9.140625" style="514"/>
    <col min="1537" max="1537" width="13.28515625" style="514" customWidth="1"/>
    <col min="1538" max="1538" width="6.7109375" style="514" customWidth="1"/>
    <col min="1539" max="1539" width="7.28515625" style="514" customWidth="1"/>
    <col min="1540" max="1540" width="4.42578125" style="514" customWidth="1"/>
    <col min="1541" max="1541" width="4.28515625" style="514" customWidth="1"/>
    <col min="1542" max="1542" width="8.42578125" style="514" customWidth="1"/>
    <col min="1543" max="1556" width="3.7109375" style="514" customWidth="1"/>
    <col min="1557" max="1792" width="9.140625" style="514"/>
    <col min="1793" max="1793" width="13.28515625" style="514" customWidth="1"/>
    <col min="1794" max="1794" width="6.7109375" style="514" customWidth="1"/>
    <col min="1795" max="1795" width="7.28515625" style="514" customWidth="1"/>
    <col min="1796" max="1796" width="4.42578125" style="514" customWidth="1"/>
    <col min="1797" max="1797" width="4.28515625" style="514" customWidth="1"/>
    <col min="1798" max="1798" width="8.42578125" style="514" customWidth="1"/>
    <col min="1799" max="1812" width="3.7109375" style="514" customWidth="1"/>
    <col min="1813" max="2048" width="9.140625" style="514"/>
    <col min="2049" max="2049" width="13.28515625" style="514" customWidth="1"/>
    <col min="2050" max="2050" width="6.7109375" style="514" customWidth="1"/>
    <col min="2051" max="2051" width="7.28515625" style="514" customWidth="1"/>
    <col min="2052" max="2052" width="4.42578125" style="514" customWidth="1"/>
    <col min="2053" max="2053" width="4.28515625" style="514" customWidth="1"/>
    <col min="2054" max="2054" width="8.42578125" style="514" customWidth="1"/>
    <col min="2055" max="2068" width="3.7109375" style="514" customWidth="1"/>
    <col min="2069" max="2304" width="9.140625" style="514"/>
    <col min="2305" max="2305" width="13.28515625" style="514" customWidth="1"/>
    <col min="2306" max="2306" width="6.7109375" style="514" customWidth="1"/>
    <col min="2307" max="2307" width="7.28515625" style="514" customWidth="1"/>
    <col min="2308" max="2308" width="4.42578125" style="514" customWidth="1"/>
    <col min="2309" max="2309" width="4.28515625" style="514" customWidth="1"/>
    <col min="2310" max="2310" width="8.42578125" style="514" customWidth="1"/>
    <col min="2311" max="2324" width="3.7109375" style="514" customWidth="1"/>
    <col min="2325" max="2560" width="9.140625" style="514"/>
    <col min="2561" max="2561" width="13.28515625" style="514" customWidth="1"/>
    <col min="2562" max="2562" width="6.7109375" style="514" customWidth="1"/>
    <col min="2563" max="2563" width="7.28515625" style="514" customWidth="1"/>
    <col min="2564" max="2564" width="4.42578125" style="514" customWidth="1"/>
    <col min="2565" max="2565" width="4.28515625" style="514" customWidth="1"/>
    <col min="2566" max="2566" width="8.42578125" style="514" customWidth="1"/>
    <col min="2567" max="2580" width="3.7109375" style="514" customWidth="1"/>
    <col min="2581" max="2816" width="9.140625" style="514"/>
    <col min="2817" max="2817" width="13.28515625" style="514" customWidth="1"/>
    <col min="2818" max="2818" width="6.7109375" style="514" customWidth="1"/>
    <col min="2819" max="2819" width="7.28515625" style="514" customWidth="1"/>
    <col min="2820" max="2820" width="4.42578125" style="514" customWidth="1"/>
    <col min="2821" max="2821" width="4.28515625" style="514" customWidth="1"/>
    <col min="2822" max="2822" width="8.42578125" style="514" customWidth="1"/>
    <col min="2823" max="2836" width="3.7109375" style="514" customWidth="1"/>
    <col min="2837" max="3072" width="9.140625" style="514"/>
    <col min="3073" max="3073" width="13.28515625" style="514" customWidth="1"/>
    <col min="3074" max="3074" width="6.7109375" style="514" customWidth="1"/>
    <col min="3075" max="3075" width="7.28515625" style="514" customWidth="1"/>
    <col min="3076" max="3076" width="4.42578125" style="514" customWidth="1"/>
    <col min="3077" max="3077" width="4.28515625" style="514" customWidth="1"/>
    <col min="3078" max="3078" width="8.42578125" style="514" customWidth="1"/>
    <col min="3079" max="3092" width="3.7109375" style="514" customWidth="1"/>
    <col min="3093" max="3328" width="9.140625" style="514"/>
    <col min="3329" max="3329" width="13.28515625" style="514" customWidth="1"/>
    <col min="3330" max="3330" width="6.7109375" style="514" customWidth="1"/>
    <col min="3331" max="3331" width="7.28515625" style="514" customWidth="1"/>
    <col min="3332" max="3332" width="4.42578125" style="514" customWidth="1"/>
    <col min="3333" max="3333" width="4.28515625" style="514" customWidth="1"/>
    <col min="3334" max="3334" width="8.42578125" style="514" customWidth="1"/>
    <col min="3335" max="3348" width="3.7109375" style="514" customWidth="1"/>
    <col min="3349" max="3584" width="9.140625" style="514"/>
    <col min="3585" max="3585" width="13.28515625" style="514" customWidth="1"/>
    <col min="3586" max="3586" width="6.7109375" style="514" customWidth="1"/>
    <col min="3587" max="3587" width="7.28515625" style="514" customWidth="1"/>
    <col min="3588" max="3588" width="4.42578125" style="514" customWidth="1"/>
    <col min="3589" max="3589" width="4.28515625" style="514" customWidth="1"/>
    <col min="3590" max="3590" width="8.42578125" style="514" customWidth="1"/>
    <col min="3591" max="3604" width="3.7109375" style="514" customWidth="1"/>
    <col min="3605" max="3840" width="9.140625" style="514"/>
    <col min="3841" max="3841" width="13.28515625" style="514" customWidth="1"/>
    <col min="3842" max="3842" width="6.7109375" style="514" customWidth="1"/>
    <col min="3843" max="3843" width="7.28515625" style="514" customWidth="1"/>
    <col min="3844" max="3844" width="4.42578125" style="514" customWidth="1"/>
    <col min="3845" max="3845" width="4.28515625" style="514" customWidth="1"/>
    <col min="3846" max="3846" width="8.42578125" style="514" customWidth="1"/>
    <col min="3847" max="3860" width="3.7109375" style="514" customWidth="1"/>
    <col min="3861" max="4096" width="9.140625" style="514"/>
    <col min="4097" max="4097" width="13.28515625" style="514" customWidth="1"/>
    <col min="4098" max="4098" width="6.7109375" style="514" customWidth="1"/>
    <col min="4099" max="4099" width="7.28515625" style="514" customWidth="1"/>
    <col min="4100" max="4100" width="4.42578125" style="514" customWidth="1"/>
    <col min="4101" max="4101" width="4.28515625" style="514" customWidth="1"/>
    <col min="4102" max="4102" width="8.42578125" style="514" customWidth="1"/>
    <col min="4103" max="4116" width="3.7109375" style="514" customWidth="1"/>
    <col min="4117" max="4352" width="9.140625" style="514"/>
    <col min="4353" max="4353" width="13.28515625" style="514" customWidth="1"/>
    <col min="4354" max="4354" width="6.7109375" style="514" customWidth="1"/>
    <col min="4355" max="4355" width="7.28515625" style="514" customWidth="1"/>
    <col min="4356" max="4356" width="4.42578125" style="514" customWidth="1"/>
    <col min="4357" max="4357" width="4.28515625" style="514" customWidth="1"/>
    <col min="4358" max="4358" width="8.42578125" style="514" customWidth="1"/>
    <col min="4359" max="4372" width="3.7109375" style="514" customWidth="1"/>
    <col min="4373" max="4608" width="9.140625" style="514"/>
    <col min="4609" max="4609" width="13.28515625" style="514" customWidth="1"/>
    <col min="4610" max="4610" width="6.7109375" style="514" customWidth="1"/>
    <col min="4611" max="4611" width="7.28515625" style="514" customWidth="1"/>
    <col min="4612" max="4612" width="4.42578125" style="514" customWidth="1"/>
    <col min="4613" max="4613" width="4.28515625" style="514" customWidth="1"/>
    <col min="4614" max="4614" width="8.42578125" style="514" customWidth="1"/>
    <col min="4615" max="4628" width="3.7109375" style="514" customWidth="1"/>
    <col min="4629" max="4864" width="9.140625" style="514"/>
    <col min="4865" max="4865" width="13.28515625" style="514" customWidth="1"/>
    <col min="4866" max="4866" width="6.7109375" style="514" customWidth="1"/>
    <col min="4867" max="4867" width="7.28515625" style="514" customWidth="1"/>
    <col min="4868" max="4868" width="4.42578125" style="514" customWidth="1"/>
    <col min="4869" max="4869" width="4.28515625" style="514" customWidth="1"/>
    <col min="4870" max="4870" width="8.42578125" style="514" customWidth="1"/>
    <col min="4871" max="4884" width="3.7109375" style="514" customWidth="1"/>
    <col min="4885" max="5120" width="9.140625" style="514"/>
    <col min="5121" max="5121" width="13.28515625" style="514" customWidth="1"/>
    <col min="5122" max="5122" width="6.7109375" style="514" customWidth="1"/>
    <col min="5123" max="5123" width="7.28515625" style="514" customWidth="1"/>
    <col min="5124" max="5124" width="4.42578125" style="514" customWidth="1"/>
    <col min="5125" max="5125" width="4.28515625" style="514" customWidth="1"/>
    <col min="5126" max="5126" width="8.42578125" style="514" customWidth="1"/>
    <col min="5127" max="5140" width="3.7109375" style="514" customWidth="1"/>
    <col min="5141" max="5376" width="9.140625" style="514"/>
    <col min="5377" max="5377" width="13.28515625" style="514" customWidth="1"/>
    <col min="5378" max="5378" width="6.7109375" style="514" customWidth="1"/>
    <col min="5379" max="5379" width="7.28515625" style="514" customWidth="1"/>
    <col min="5380" max="5380" width="4.42578125" style="514" customWidth="1"/>
    <col min="5381" max="5381" width="4.28515625" style="514" customWidth="1"/>
    <col min="5382" max="5382" width="8.42578125" style="514" customWidth="1"/>
    <col min="5383" max="5396" width="3.7109375" style="514" customWidth="1"/>
    <col min="5397" max="5632" width="9.140625" style="514"/>
    <col min="5633" max="5633" width="13.28515625" style="514" customWidth="1"/>
    <col min="5634" max="5634" width="6.7109375" style="514" customWidth="1"/>
    <col min="5635" max="5635" width="7.28515625" style="514" customWidth="1"/>
    <col min="5636" max="5636" width="4.42578125" style="514" customWidth="1"/>
    <col min="5637" max="5637" width="4.28515625" style="514" customWidth="1"/>
    <col min="5638" max="5638" width="8.42578125" style="514" customWidth="1"/>
    <col min="5639" max="5652" width="3.7109375" style="514" customWidth="1"/>
    <col min="5653" max="5888" width="9.140625" style="514"/>
    <col min="5889" max="5889" width="13.28515625" style="514" customWidth="1"/>
    <col min="5890" max="5890" width="6.7109375" style="514" customWidth="1"/>
    <col min="5891" max="5891" width="7.28515625" style="514" customWidth="1"/>
    <col min="5892" max="5892" width="4.42578125" style="514" customWidth="1"/>
    <col min="5893" max="5893" width="4.28515625" style="514" customWidth="1"/>
    <col min="5894" max="5894" width="8.42578125" style="514" customWidth="1"/>
    <col min="5895" max="5908" width="3.7109375" style="514" customWidth="1"/>
    <col min="5909" max="6144" width="9.140625" style="514"/>
    <col min="6145" max="6145" width="13.28515625" style="514" customWidth="1"/>
    <col min="6146" max="6146" width="6.7109375" style="514" customWidth="1"/>
    <col min="6147" max="6147" width="7.28515625" style="514" customWidth="1"/>
    <col min="6148" max="6148" width="4.42578125" style="514" customWidth="1"/>
    <col min="6149" max="6149" width="4.28515625" style="514" customWidth="1"/>
    <col min="6150" max="6150" width="8.42578125" style="514" customWidth="1"/>
    <col min="6151" max="6164" width="3.7109375" style="514" customWidth="1"/>
    <col min="6165" max="6400" width="9.140625" style="514"/>
    <col min="6401" max="6401" width="13.28515625" style="514" customWidth="1"/>
    <col min="6402" max="6402" width="6.7109375" style="514" customWidth="1"/>
    <col min="6403" max="6403" width="7.28515625" style="514" customWidth="1"/>
    <col min="6404" max="6404" width="4.42578125" style="514" customWidth="1"/>
    <col min="6405" max="6405" width="4.28515625" style="514" customWidth="1"/>
    <col min="6406" max="6406" width="8.42578125" style="514" customWidth="1"/>
    <col min="6407" max="6420" width="3.7109375" style="514" customWidth="1"/>
    <col min="6421" max="6656" width="9.140625" style="514"/>
    <col min="6657" max="6657" width="13.28515625" style="514" customWidth="1"/>
    <col min="6658" max="6658" width="6.7109375" style="514" customWidth="1"/>
    <col min="6659" max="6659" width="7.28515625" style="514" customWidth="1"/>
    <col min="6660" max="6660" width="4.42578125" style="514" customWidth="1"/>
    <col min="6661" max="6661" width="4.28515625" style="514" customWidth="1"/>
    <col min="6662" max="6662" width="8.42578125" style="514" customWidth="1"/>
    <col min="6663" max="6676" width="3.7109375" style="514" customWidth="1"/>
    <col min="6677" max="6912" width="9.140625" style="514"/>
    <col min="6913" max="6913" width="13.28515625" style="514" customWidth="1"/>
    <col min="6914" max="6914" width="6.7109375" style="514" customWidth="1"/>
    <col min="6915" max="6915" width="7.28515625" style="514" customWidth="1"/>
    <col min="6916" max="6916" width="4.42578125" style="514" customWidth="1"/>
    <col min="6917" max="6917" width="4.28515625" style="514" customWidth="1"/>
    <col min="6918" max="6918" width="8.42578125" style="514" customWidth="1"/>
    <col min="6919" max="6932" width="3.7109375" style="514" customWidth="1"/>
    <col min="6933" max="7168" width="9.140625" style="514"/>
    <col min="7169" max="7169" width="13.28515625" style="514" customWidth="1"/>
    <col min="7170" max="7170" width="6.7109375" style="514" customWidth="1"/>
    <col min="7171" max="7171" width="7.28515625" style="514" customWidth="1"/>
    <col min="7172" max="7172" width="4.42578125" style="514" customWidth="1"/>
    <col min="7173" max="7173" width="4.28515625" style="514" customWidth="1"/>
    <col min="7174" max="7174" width="8.42578125" style="514" customWidth="1"/>
    <col min="7175" max="7188" width="3.7109375" style="514" customWidth="1"/>
    <col min="7189" max="7424" width="9.140625" style="514"/>
    <col min="7425" max="7425" width="13.28515625" style="514" customWidth="1"/>
    <col min="7426" max="7426" width="6.7109375" style="514" customWidth="1"/>
    <col min="7427" max="7427" width="7.28515625" style="514" customWidth="1"/>
    <col min="7428" max="7428" width="4.42578125" style="514" customWidth="1"/>
    <col min="7429" max="7429" width="4.28515625" style="514" customWidth="1"/>
    <col min="7430" max="7430" width="8.42578125" style="514" customWidth="1"/>
    <col min="7431" max="7444" width="3.7109375" style="514" customWidth="1"/>
    <col min="7445" max="7680" width="9.140625" style="514"/>
    <col min="7681" max="7681" width="13.28515625" style="514" customWidth="1"/>
    <col min="7682" max="7682" width="6.7109375" style="514" customWidth="1"/>
    <col min="7683" max="7683" width="7.28515625" style="514" customWidth="1"/>
    <col min="7684" max="7684" width="4.42578125" style="514" customWidth="1"/>
    <col min="7685" max="7685" width="4.28515625" style="514" customWidth="1"/>
    <col min="7686" max="7686" width="8.42578125" style="514" customWidth="1"/>
    <col min="7687" max="7700" width="3.7109375" style="514" customWidth="1"/>
    <col min="7701" max="7936" width="9.140625" style="514"/>
    <col min="7937" max="7937" width="13.28515625" style="514" customWidth="1"/>
    <col min="7938" max="7938" width="6.7109375" style="514" customWidth="1"/>
    <col min="7939" max="7939" width="7.28515625" style="514" customWidth="1"/>
    <col min="7940" max="7940" width="4.42578125" style="514" customWidth="1"/>
    <col min="7941" max="7941" width="4.28515625" style="514" customWidth="1"/>
    <col min="7942" max="7942" width="8.42578125" style="514" customWidth="1"/>
    <col min="7943" max="7956" width="3.7109375" style="514" customWidth="1"/>
    <col min="7957" max="8192" width="9.140625" style="514"/>
    <col min="8193" max="8193" width="13.28515625" style="514" customWidth="1"/>
    <col min="8194" max="8194" width="6.7109375" style="514" customWidth="1"/>
    <col min="8195" max="8195" width="7.28515625" style="514" customWidth="1"/>
    <col min="8196" max="8196" width="4.42578125" style="514" customWidth="1"/>
    <col min="8197" max="8197" width="4.28515625" style="514" customWidth="1"/>
    <col min="8198" max="8198" width="8.42578125" style="514" customWidth="1"/>
    <col min="8199" max="8212" width="3.7109375" style="514" customWidth="1"/>
    <col min="8213" max="8448" width="9.140625" style="514"/>
    <col min="8449" max="8449" width="13.28515625" style="514" customWidth="1"/>
    <col min="8450" max="8450" width="6.7109375" style="514" customWidth="1"/>
    <col min="8451" max="8451" width="7.28515625" style="514" customWidth="1"/>
    <col min="8452" max="8452" width="4.42578125" style="514" customWidth="1"/>
    <col min="8453" max="8453" width="4.28515625" style="514" customWidth="1"/>
    <col min="8454" max="8454" width="8.42578125" style="514" customWidth="1"/>
    <col min="8455" max="8468" width="3.7109375" style="514" customWidth="1"/>
    <col min="8469" max="8704" width="9.140625" style="514"/>
    <col min="8705" max="8705" width="13.28515625" style="514" customWidth="1"/>
    <col min="8706" max="8706" width="6.7109375" style="514" customWidth="1"/>
    <col min="8707" max="8707" width="7.28515625" style="514" customWidth="1"/>
    <col min="8708" max="8708" width="4.42578125" style="514" customWidth="1"/>
    <col min="8709" max="8709" width="4.28515625" style="514" customWidth="1"/>
    <col min="8710" max="8710" width="8.42578125" style="514" customWidth="1"/>
    <col min="8711" max="8724" width="3.7109375" style="514" customWidth="1"/>
    <col min="8725" max="8960" width="9.140625" style="514"/>
    <col min="8961" max="8961" width="13.28515625" style="514" customWidth="1"/>
    <col min="8962" max="8962" width="6.7109375" style="514" customWidth="1"/>
    <col min="8963" max="8963" width="7.28515625" style="514" customWidth="1"/>
    <col min="8964" max="8964" width="4.42578125" style="514" customWidth="1"/>
    <col min="8965" max="8965" width="4.28515625" style="514" customWidth="1"/>
    <col min="8966" max="8966" width="8.42578125" style="514" customWidth="1"/>
    <col min="8967" max="8980" width="3.7109375" style="514" customWidth="1"/>
    <col min="8981" max="9216" width="9.140625" style="514"/>
    <col min="9217" max="9217" width="13.28515625" style="514" customWidth="1"/>
    <col min="9218" max="9218" width="6.7109375" style="514" customWidth="1"/>
    <col min="9219" max="9219" width="7.28515625" style="514" customWidth="1"/>
    <col min="9220" max="9220" width="4.42578125" style="514" customWidth="1"/>
    <col min="9221" max="9221" width="4.28515625" style="514" customWidth="1"/>
    <col min="9222" max="9222" width="8.42578125" style="514" customWidth="1"/>
    <col min="9223" max="9236" width="3.7109375" style="514" customWidth="1"/>
    <col min="9237" max="9472" width="9.140625" style="514"/>
    <col min="9473" max="9473" width="13.28515625" style="514" customWidth="1"/>
    <col min="9474" max="9474" width="6.7109375" style="514" customWidth="1"/>
    <col min="9475" max="9475" width="7.28515625" style="514" customWidth="1"/>
    <col min="9476" max="9476" width="4.42578125" style="514" customWidth="1"/>
    <col min="9477" max="9477" width="4.28515625" style="514" customWidth="1"/>
    <col min="9478" max="9478" width="8.42578125" style="514" customWidth="1"/>
    <col min="9479" max="9492" width="3.7109375" style="514" customWidth="1"/>
    <col min="9493" max="9728" width="9.140625" style="514"/>
    <col min="9729" max="9729" width="13.28515625" style="514" customWidth="1"/>
    <col min="9730" max="9730" width="6.7109375" style="514" customWidth="1"/>
    <col min="9731" max="9731" width="7.28515625" style="514" customWidth="1"/>
    <col min="9732" max="9732" width="4.42578125" style="514" customWidth="1"/>
    <col min="9733" max="9733" width="4.28515625" style="514" customWidth="1"/>
    <col min="9734" max="9734" width="8.42578125" style="514" customWidth="1"/>
    <col min="9735" max="9748" width="3.7109375" style="514" customWidth="1"/>
    <col min="9749" max="9984" width="9.140625" style="514"/>
    <col min="9985" max="9985" width="13.28515625" style="514" customWidth="1"/>
    <col min="9986" max="9986" width="6.7109375" style="514" customWidth="1"/>
    <col min="9987" max="9987" width="7.28515625" style="514" customWidth="1"/>
    <col min="9988" max="9988" width="4.42578125" style="514" customWidth="1"/>
    <col min="9989" max="9989" width="4.28515625" style="514" customWidth="1"/>
    <col min="9990" max="9990" width="8.42578125" style="514" customWidth="1"/>
    <col min="9991" max="10004" width="3.7109375" style="514" customWidth="1"/>
    <col min="10005" max="10240" width="9.140625" style="514"/>
    <col min="10241" max="10241" width="13.28515625" style="514" customWidth="1"/>
    <col min="10242" max="10242" width="6.7109375" style="514" customWidth="1"/>
    <col min="10243" max="10243" width="7.28515625" style="514" customWidth="1"/>
    <col min="10244" max="10244" width="4.42578125" style="514" customWidth="1"/>
    <col min="10245" max="10245" width="4.28515625" style="514" customWidth="1"/>
    <col min="10246" max="10246" width="8.42578125" style="514" customWidth="1"/>
    <col min="10247" max="10260" width="3.7109375" style="514" customWidth="1"/>
    <col min="10261" max="10496" width="9.140625" style="514"/>
    <col min="10497" max="10497" width="13.28515625" style="514" customWidth="1"/>
    <col min="10498" max="10498" width="6.7109375" style="514" customWidth="1"/>
    <col min="10499" max="10499" width="7.28515625" style="514" customWidth="1"/>
    <col min="10500" max="10500" width="4.42578125" style="514" customWidth="1"/>
    <col min="10501" max="10501" width="4.28515625" style="514" customWidth="1"/>
    <col min="10502" max="10502" width="8.42578125" style="514" customWidth="1"/>
    <col min="10503" max="10516" width="3.7109375" style="514" customWidth="1"/>
    <col min="10517" max="10752" width="9.140625" style="514"/>
    <col min="10753" max="10753" width="13.28515625" style="514" customWidth="1"/>
    <col min="10754" max="10754" width="6.7109375" style="514" customWidth="1"/>
    <col min="10755" max="10755" width="7.28515625" style="514" customWidth="1"/>
    <col min="10756" max="10756" width="4.42578125" style="514" customWidth="1"/>
    <col min="10757" max="10757" width="4.28515625" style="514" customWidth="1"/>
    <col min="10758" max="10758" width="8.42578125" style="514" customWidth="1"/>
    <col min="10759" max="10772" width="3.7109375" style="514" customWidth="1"/>
    <col min="10773" max="11008" width="9.140625" style="514"/>
    <col min="11009" max="11009" width="13.28515625" style="514" customWidth="1"/>
    <col min="11010" max="11010" width="6.7109375" style="514" customWidth="1"/>
    <col min="11011" max="11011" width="7.28515625" style="514" customWidth="1"/>
    <col min="11012" max="11012" width="4.42578125" style="514" customWidth="1"/>
    <col min="11013" max="11013" width="4.28515625" style="514" customWidth="1"/>
    <col min="11014" max="11014" width="8.42578125" style="514" customWidth="1"/>
    <col min="11015" max="11028" width="3.7109375" style="514" customWidth="1"/>
    <col min="11029" max="11264" width="9.140625" style="514"/>
    <col min="11265" max="11265" width="13.28515625" style="514" customWidth="1"/>
    <col min="11266" max="11266" width="6.7109375" style="514" customWidth="1"/>
    <col min="11267" max="11267" width="7.28515625" style="514" customWidth="1"/>
    <col min="11268" max="11268" width="4.42578125" style="514" customWidth="1"/>
    <col min="11269" max="11269" width="4.28515625" style="514" customWidth="1"/>
    <col min="11270" max="11270" width="8.42578125" style="514" customWidth="1"/>
    <col min="11271" max="11284" width="3.7109375" style="514" customWidth="1"/>
    <col min="11285" max="11520" width="9.140625" style="514"/>
    <col min="11521" max="11521" width="13.28515625" style="514" customWidth="1"/>
    <col min="11522" max="11522" width="6.7109375" style="514" customWidth="1"/>
    <col min="11523" max="11523" width="7.28515625" style="514" customWidth="1"/>
    <col min="11524" max="11524" width="4.42578125" style="514" customWidth="1"/>
    <col min="11525" max="11525" width="4.28515625" style="514" customWidth="1"/>
    <col min="11526" max="11526" width="8.42578125" style="514" customWidth="1"/>
    <col min="11527" max="11540" width="3.7109375" style="514" customWidth="1"/>
    <col min="11541" max="11776" width="9.140625" style="514"/>
    <col min="11777" max="11777" width="13.28515625" style="514" customWidth="1"/>
    <col min="11778" max="11778" width="6.7109375" style="514" customWidth="1"/>
    <col min="11779" max="11779" width="7.28515625" style="514" customWidth="1"/>
    <col min="11780" max="11780" width="4.42578125" style="514" customWidth="1"/>
    <col min="11781" max="11781" width="4.28515625" style="514" customWidth="1"/>
    <col min="11782" max="11782" width="8.42578125" style="514" customWidth="1"/>
    <col min="11783" max="11796" width="3.7109375" style="514" customWidth="1"/>
    <col min="11797" max="12032" width="9.140625" style="514"/>
    <col min="12033" max="12033" width="13.28515625" style="514" customWidth="1"/>
    <col min="12034" max="12034" width="6.7109375" style="514" customWidth="1"/>
    <col min="12035" max="12035" width="7.28515625" style="514" customWidth="1"/>
    <col min="12036" max="12036" width="4.42578125" style="514" customWidth="1"/>
    <col min="12037" max="12037" width="4.28515625" style="514" customWidth="1"/>
    <col min="12038" max="12038" width="8.42578125" style="514" customWidth="1"/>
    <col min="12039" max="12052" width="3.7109375" style="514" customWidth="1"/>
    <col min="12053" max="12288" width="9.140625" style="514"/>
    <col min="12289" max="12289" width="13.28515625" style="514" customWidth="1"/>
    <col min="12290" max="12290" width="6.7109375" style="514" customWidth="1"/>
    <col min="12291" max="12291" width="7.28515625" style="514" customWidth="1"/>
    <col min="12292" max="12292" width="4.42578125" style="514" customWidth="1"/>
    <col min="12293" max="12293" width="4.28515625" style="514" customWidth="1"/>
    <col min="12294" max="12294" width="8.42578125" style="514" customWidth="1"/>
    <col min="12295" max="12308" width="3.7109375" style="514" customWidth="1"/>
    <col min="12309" max="12544" width="9.140625" style="514"/>
    <col min="12545" max="12545" width="13.28515625" style="514" customWidth="1"/>
    <col min="12546" max="12546" width="6.7109375" style="514" customWidth="1"/>
    <col min="12547" max="12547" width="7.28515625" style="514" customWidth="1"/>
    <col min="12548" max="12548" width="4.42578125" style="514" customWidth="1"/>
    <col min="12549" max="12549" width="4.28515625" style="514" customWidth="1"/>
    <col min="12550" max="12550" width="8.42578125" style="514" customWidth="1"/>
    <col min="12551" max="12564" width="3.7109375" style="514" customWidth="1"/>
    <col min="12565" max="12800" width="9.140625" style="514"/>
    <col min="12801" max="12801" width="13.28515625" style="514" customWidth="1"/>
    <col min="12802" max="12802" width="6.7109375" style="514" customWidth="1"/>
    <col min="12803" max="12803" width="7.28515625" style="514" customWidth="1"/>
    <col min="12804" max="12804" width="4.42578125" style="514" customWidth="1"/>
    <col min="12805" max="12805" width="4.28515625" style="514" customWidth="1"/>
    <col min="12806" max="12806" width="8.42578125" style="514" customWidth="1"/>
    <col min="12807" max="12820" width="3.7109375" style="514" customWidth="1"/>
    <col min="12821" max="13056" width="9.140625" style="514"/>
    <col min="13057" max="13057" width="13.28515625" style="514" customWidth="1"/>
    <col min="13058" max="13058" width="6.7109375" style="514" customWidth="1"/>
    <col min="13059" max="13059" width="7.28515625" style="514" customWidth="1"/>
    <col min="13060" max="13060" width="4.42578125" style="514" customWidth="1"/>
    <col min="13061" max="13061" width="4.28515625" style="514" customWidth="1"/>
    <col min="13062" max="13062" width="8.42578125" style="514" customWidth="1"/>
    <col min="13063" max="13076" width="3.7109375" style="514" customWidth="1"/>
    <col min="13077" max="13312" width="9.140625" style="514"/>
    <col min="13313" max="13313" width="13.28515625" style="514" customWidth="1"/>
    <col min="13314" max="13314" width="6.7109375" style="514" customWidth="1"/>
    <col min="13315" max="13315" width="7.28515625" style="514" customWidth="1"/>
    <col min="13316" max="13316" width="4.42578125" style="514" customWidth="1"/>
    <col min="13317" max="13317" width="4.28515625" style="514" customWidth="1"/>
    <col min="13318" max="13318" width="8.42578125" style="514" customWidth="1"/>
    <col min="13319" max="13332" width="3.7109375" style="514" customWidth="1"/>
    <col min="13333" max="13568" width="9.140625" style="514"/>
    <col min="13569" max="13569" width="13.28515625" style="514" customWidth="1"/>
    <col min="13570" max="13570" width="6.7109375" style="514" customWidth="1"/>
    <col min="13571" max="13571" width="7.28515625" style="514" customWidth="1"/>
    <col min="13572" max="13572" width="4.42578125" style="514" customWidth="1"/>
    <col min="13573" max="13573" width="4.28515625" style="514" customWidth="1"/>
    <col min="13574" max="13574" width="8.42578125" style="514" customWidth="1"/>
    <col min="13575" max="13588" width="3.7109375" style="514" customWidth="1"/>
    <col min="13589" max="13824" width="9.140625" style="514"/>
    <col min="13825" max="13825" width="13.28515625" style="514" customWidth="1"/>
    <col min="13826" max="13826" width="6.7109375" style="514" customWidth="1"/>
    <col min="13827" max="13827" width="7.28515625" style="514" customWidth="1"/>
    <col min="13828" max="13828" width="4.42578125" style="514" customWidth="1"/>
    <col min="13829" max="13829" width="4.28515625" style="514" customWidth="1"/>
    <col min="13830" max="13830" width="8.42578125" style="514" customWidth="1"/>
    <col min="13831" max="13844" width="3.7109375" style="514" customWidth="1"/>
    <col min="13845" max="14080" width="9.140625" style="514"/>
    <col min="14081" max="14081" width="13.28515625" style="514" customWidth="1"/>
    <col min="14082" max="14082" width="6.7109375" style="514" customWidth="1"/>
    <col min="14083" max="14083" width="7.28515625" style="514" customWidth="1"/>
    <col min="14084" max="14084" width="4.42578125" style="514" customWidth="1"/>
    <col min="14085" max="14085" width="4.28515625" style="514" customWidth="1"/>
    <col min="14086" max="14086" width="8.42578125" style="514" customWidth="1"/>
    <col min="14087" max="14100" width="3.7109375" style="514" customWidth="1"/>
    <col min="14101" max="14336" width="9.140625" style="514"/>
    <col min="14337" max="14337" width="13.28515625" style="514" customWidth="1"/>
    <col min="14338" max="14338" width="6.7109375" style="514" customWidth="1"/>
    <col min="14339" max="14339" width="7.28515625" style="514" customWidth="1"/>
    <col min="14340" max="14340" width="4.42578125" style="514" customWidth="1"/>
    <col min="14341" max="14341" width="4.28515625" style="514" customWidth="1"/>
    <col min="14342" max="14342" width="8.42578125" style="514" customWidth="1"/>
    <col min="14343" max="14356" width="3.7109375" style="514" customWidth="1"/>
    <col min="14357" max="14592" width="9.140625" style="514"/>
    <col min="14593" max="14593" width="13.28515625" style="514" customWidth="1"/>
    <col min="14594" max="14594" width="6.7109375" style="514" customWidth="1"/>
    <col min="14595" max="14595" width="7.28515625" style="514" customWidth="1"/>
    <col min="14596" max="14596" width="4.42578125" style="514" customWidth="1"/>
    <col min="14597" max="14597" width="4.28515625" style="514" customWidth="1"/>
    <col min="14598" max="14598" width="8.42578125" style="514" customWidth="1"/>
    <col min="14599" max="14612" width="3.7109375" style="514" customWidth="1"/>
    <col min="14613" max="14848" width="9.140625" style="514"/>
    <col min="14849" max="14849" width="13.28515625" style="514" customWidth="1"/>
    <col min="14850" max="14850" width="6.7109375" style="514" customWidth="1"/>
    <col min="14851" max="14851" width="7.28515625" style="514" customWidth="1"/>
    <col min="14852" max="14852" width="4.42578125" style="514" customWidth="1"/>
    <col min="14853" max="14853" width="4.28515625" style="514" customWidth="1"/>
    <col min="14854" max="14854" width="8.42578125" style="514" customWidth="1"/>
    <col min="14855" max="14868" width="3.7109375" style="514" customWidth="1"/>
    <col min="14869" max="15104" width="9.140625" style="514"/>
    <col min="15105" max="15105" width="13.28515625" style="514" customWidth="1"/>
    <col min="15106" max="15106" width="6.7109375" style="514" customWidth="1"/>
    <col min="15107" max="15107" width="7.28515625" style="514" customWidth="1"/>
    <col min="15108" max="15108" width="4.42578125" style="514" customWidth="1"/>
    <col min="15109" max="15109" width="4.28515625" style="514" customWidth="1"/>
    <col min="15110" max="15110" width="8.42578125" style="514" customWidth="1"/>
    <col min="15111" max="15124" width="3.7109375" style="514" customWidth="1"/>
    <col min="15125" max="15360" width="9.140625" style="514"/>
    <col min="15361" max="15361" width="13.28515625" style="514" customWidth="1"/>
    <col min="15362" max="15362" width="6.7109375" style="514" customWidth="1"/>
    <col min="15363" max="15363" width="7.28515625" style="514" customWidth="1"/>
    <col min="15364" max="15364" width="4.42578125" style="514" customWidth="1"/>
    <col min="15365" max="15365" width="4.28515625" style="514" customWidth="1"/>
    <col min="15366" max="15366" width="8.42578125" style="514" customWidth="1"/>
    <col min="15367" max="15380" width="3.7109375" style="514" customWidth="1"/>
    <col min="15381" max="15616" width="9.140625" style="514"/>
    <col min="15617" max="15617" width="13.28515625" style="514" customWidth="1"/>
    <col min="15618" max="15618" width="6.7109375" style="514" customWidth="1"/>
    <col min="15619" max="15619" width="7.28515625" style="514" customWidth="1"/>
    <col min="15620" max="15620" width="4.42578125" style="514" customWidth="1"/>
    <col min="15621" max="15621" width="4.28515625" style="514" customWidth="1"/>
    <col min="15622" max="15622" width="8.42578125" style="514" customWidth="1"/>
    <col min="15623" max="15636" width="3.7109375" style="514" customWidth="1"/>
    <col min="15637" max="15872" width="9.140625" style="514"/>
    <col min="15873" max="15873" width="13.28515625" style="514" customWidth="1"/>
    <col min="15874" max="15874" width="6.7109375" style="514" customWidth="1"/>
    <col min="15875" max="15875" width="7.28515625" style="514" customWidth="1"/>
    <col min="15876" max="15876" width="4.42578125" style="514" customWidth="1"/>
    <col min="15877" max="15877" width="4.28515625" style="514" customWidth="1"/>
    <col min="15878" max="15878" width="8.42578125" style="514" customWidth="1"/>
    <col min="15879" max="15892" width="3.7109375" style="514" customWidth="1"/>
    <col min="15893" max="16128" width="9.140625" style="514"/>
    <col min="16129" max="16129" width="13.28515625" style="514" customWidth="1"/>
    <col min="16130" max="16130" width="6.7109375" style="514" customWidth="1"/>
    <col min="16131" max="16131" width="7.28515625" style="514" customWidth="1"/>
    <col min="16132" max="16132" width="4.42578125" style="514" customWidth="1"/>
    <col min="16133" max="16133" width="4.28515625" style="514" customWidth="1"/>
    <col min="16134" max="16134" width="8.42578125" style="514" customWidth="1"/>
    <col min="16135" max="16148" width="3.7109375" style="514" customWidth="1"/>
    <col min="16149" max="16384" width="9.140625" style="514"/>
  </cols>
  <sheetData>
    <row r="30" ht="63" customHeight="1"/>
    <row r="33" spans="1:22" ht="18.75" customHeight="1"/>
    <row r="34" spans="1:22" ht="15" customHeight="1">
      <c r="A34" s="517" t="s">
        <v>444</v>
      </c>
      <c r="B34" s="517"/>
      <c r="C34" s="517"/>
      <c r="D34" s="517"/>
      <c r="E34" s="517"/>
      <c r="F34" s="517"/>
      <c r="G34" s="517"/>
      <c r="H34" s="517"/>
      <c r="I34" s="517"/>
      <c r="J34" s="517"/>
      <c r="K34" s="517"/>
      <c r="L34" s="517"/>
      <c r="M34" s="517"/>
      <c r="N34" s="517"/>
      <c r="O34" s="517"/>
      <c r="P34" s="517"/>
      <c r="Q34" s="517"/>
      <c r="R34" s="517"/>
      <c r="S34" s="517"/>
      <c r="T34" s="517"/>
    </row>
    <row r="35" spans="1:22" ht="14.25" customHeight="1">
      <c r="A35" s="518" t="s">
        <v>445</v>
      </c>
      <c r="B35" s="519"/>
      <c r="C35" s="519"/>
      <c r="D35" s="519"/>
      <c r="E35" s="519"/>
      <c r="F35" s="520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</row>
    <row r="36" spans="1:22" s="531" customFormat="1" ht="12.75" customHeight="1">
      <c r="A36" s="521"/>
      <c r="B36" s="522" t="s">
        <v>446</v>
      </c>
      <c r="C36" s="523" t="s">
        <v>447</v>
      </c>
      <c r="D36" s="524" t="s">
        <v>448</v>
      </c>
      <c r="E36" s="522" t="s">
        <v>449</v>
      </c>
      <c r="F36" s="525" t="s">
        <v>450</v>
      </c>
      <c r="G36" s="522" t="s">
        <v>451</v>
      </c>
      <c r="H36" s="522" t="s">
        <v>452</v>
      </c>
      <c r="I36" s="522" t="s">
        <v>453</v>
      </c>
      <c r="J36" s="522" t="s">
        <v>454</v>
      </c>
      <c r="K36" s="526"/>
      <c r="L36" s="522" t="s">
        <v>455</v>
      </c>
      <c r="M36" s="527" t="s">
        <v>456</v>
      </c>
      <c r="N36" s="528" t="s">
        <v>457</v>
      </c>
      <c r="O36" s="529" t="s">
        <v>458</v>
      </c>
      <c r="P36" s="530" t="s">
        <v>459</v>
      </c>
      <c r="Q36" s="524" t="s">
        <v>460</v>
      </c>
      <c r="R36" s="524" t="s">
        <v>461</v>
      </c>
      <c r="S36" s="522" t="s">
        <v>462</v>
      </c>
      <c r="T36" s="522" t="s">
        <v>463</v>
      </c>
    </row>
    <row r="37" spans="1:22" ht="63.75" customHeight="1">
      <c r="A37" s="532" t="s">
        <v>464</v>
      </c>
      <c r="B37" s="533"/>
      <c r="C37" s="522"/>
      <c r="D37" s="534"/>
      <c r="E37" s="533"/>
      <c r="F37" s="535"/>
      <c r="G37" s="533"/>
      <c r="H37" s="533"/>
      <c r="I37" s="533"/>
      <c r="J37" s="533"/>
      <c r="K37" s="536" t="s">
        <v>465</v>
      </c>
      <c r="L37" s="533"/>
      <c r="M37" s="537"/>
      <c r="N37" s="538"/>
      <c r="O37" s="539"/>
      <c r="P37" s="540"/>
      <c r="Q37" s="534"/>
      <c r="R37" s="534"/>
      <c r="S37" s="533"/>
      <c r="T37" s="533"/>
    </row>
    <row r="38" spans="1:22" s="546" customFormat="1" ht="14.25" customHeight="1">
      <c r="A38" s="169" t="s">
        <v>50</v>
      </c>
      <c r="B38" s="541">
        <v>1073</v>
      </c>
      <c r="C38" s="542">
        <f>D38/B38*10000</f>
        <v>149.11463187325256</v>
      </c>
      <c r="D38" s="543">
        <f>SUM(G38:T38)</f>
        <v>16</v>
      </c>
      <c r="E38" s="544">
        <v>8</v>
      </c>
      <c r="F38" s="545">
        <v>30700</v>
      </c>
      <c r="G38" s="544">
        <v>1</v>
      </c>
      <c r="H38" s="544" t="s">
        <v>404</v>
      </c>
      <c r="I38" s="544" t="s">
        <v>404</v>
      </c>
      <c r="J38" s="544" t="s">
        <v>404</v>
      </c>
      <c r="K38" s="544" t="s">
        <v>404</v>
      </c>
      <c r="L38" s="544" t="s">
        <v>404</v>
      </c>
      <c r="M38" s="544">
        <v>3</v>
      </c>
      <c r="N38" s="544">
        <v>4</v>
      </c>
      <c r="O38" s="544">
        <v>4</v>
      </c>
      <c r="P38" s="544">
        <v>3</v>
      </c>
      <c r="Q38" s="544" t="s">
        <v>404</v>
      </c>
      <c r="R38" s="544" t="s">
        <v>404</v>
      </c>
      <c r="S38" s="544" t="s">
        <v>404</v>
      </c>
      <c r="T38" s="544">
        <v>1</v>
      </c>
      <c r="V38" s="1"/>
    </row>
    <row r="39" spans="1:22" s="546" customFormat="1" ht="14.25" customHeight="1">
      <c r="A39" s="38" t="s">
        <v>51</v>
      </c>
      <c r="B39" s="547">
        <v>1354</v>
      </c>
      <c r="C39" s="548">
        <f t="shared" ref="C39:C52" si="0">D39/B39*10000</f>
        <v>66.469719350073859</v>
      </c>
      <c r="D39" s="549">
        <f t="shared" ref="D39:D53" si="1">SUM(G39:T39)</f>
        <v>9</v>
      </c>
      <c r="E39" s="549">
        <v>3</v>
      </c>
      <c r="F39" s="168">
        <v>12400</v>
      </c>
      <c r="G39" s="549" t="s">
        <v>404</v>
      </c>
      <c r="H39" s="549" t="s">
        <v>404</v>
      </c>
      <c r="I39" s="549" t="s">
        <v>404</v>
      </c>
      <c r="J39" s="549" t="s">
        <v>404</v>
      </c>
      <c r="K39" s="549" t="s">
        <v>404</v>
      </c>
      <c r="L39" s="549" t="s">
        <v>404</v>
      </c>
      <c r="M39" s="549">
        <v>1</v>
      </c>
      <c r="N39" s="549">
        <v>3</v>
      </c>
      <c r="O39" s="549">
        <v>4</v>
      </c>
      <c r="P39" s="549">
        <v>1</v>
      </c>
      <c r="Q39" s="549" t="s">
        <v>404</v>
      </c>
      <c r="R39" s="549" t="s">
        <v>404</v>
      </c>
      <c r="S39" s="549" t="s">
        <v>404</v>
      </c>
      <c r="T39" s="549" t="s">
        <v>404</v>
      </c>
      <c r="U39" s="550"/>
      <c r="V39" s="1"/>
    </row>
    <row r="40" spans="1:22" s="546" customFormat="1" ht="14.25" customHeight="1">
      <c r="A40" s="38" t="s">
        <v>52</v>
      </c>
      <c r="B40" s="547">
        <v>1039</v>
      </c>
      <c r="C40" s="548">
        <f t="shared" si="0"/>
        <v>105.87102983638113</v>
      </c>
      <c r="D40" s="549">
        <f t="shared" si="1"/>
        <v>11</v>
      </c>
      <c r="E40" s="549">
        <v>10</v>
      </c>
      <c r="F40" s="168">
        <v>53650</v>
      </c>
      <c r="G40" s="549" t="s">
        <v>404</v>
      </c>
      <c r="H40" s="549" t="s">
        <v>404</v>
      </c>
      <c r="I40" s="549" t="s">
        <v>404</v>
      </c>
      <c r="J40" s="549" t="s">
        <v>404</v>
      </c>
      <c r="K40" s="549" t="s">
        <v>404</v>
      </c>
      <c r="L40" s="549">
        <v>1</v>
      </c>
      <c r="M40" s="549">
        <v>2</v>
      </c>
      <c r="N40" s="549">
        <v>2</v>
      </c>
      <c r="O40" s="549">
        <v>1</v>
      </c>
      <c r="P40" s="549">
        <v>3</v>
      </c>
      <c r="Q40" s="551" t="s">
        <v>404</v>
      </c>
      <c r="R40" s="551" t="s">
        <v>404</v>
      </c>
      <c r="S40" s="551">
        <v>1</v>
      </c>
      <c r="T40" s="551">
        <v>1</v>
      </c>
      <c r="U40" s="550"/>
      <c r="V40" s="1"/>
    </row>
    <row r="41" spans="1:22" s="546" customFormat="1" ht="14.25" customHeight="1">
      <c r="A41" s="38" t="s">
        <v>53</v>
      </c>
      <c r="B41" s="547">
        <v>680</v>
      </c>
      <c r="C41" s="548">
        <f t="shared" si="0"/>
        <v>88.235294117647058</v>
      </c>
      <c r="D41" s="549">
        <f t="shared" si="1"/>
        <v>6</v>
      </c>
      <c r="E41" s="549">
        <v>8</v>
      </c>
      <c r="F41" s="168">
        <v>11945</v>
      </c>
      <c r="G41" s="549" t="s">
        <v>404</v>
      </c>
      <c r="H41" s="549" t="s">
        <v>404</v>
      </c>
      <c r="I41" s="549" t="s">
        <v>404</v>
      </c>
      <c r="J41" s="549" t="s">
        <v>404</v>
      </c>
      <c r="K41" s="549" t="s">
        <v>404</v>
      </c>
      <c r="L41" s="549" t="s">
        <v>404</v>
      </c>
      <c r="M41" s="549">
        <v>1</v>
      </c>
      <c r="N41" s="549">
        <v>1</v>
      </c>
      <c r="O41" s="549">
        <v>4</v>
      </c>
      <c r="P41" s="549" t="s">
        <v>404</v>
      </c>
      <c r="Q41" s="549" t="s">
        <v>404</v>
      </c>
      <c r="R41" s="549" t="s">
        <v>404</v>
      </c>
      <c r="S41" s="549" t="s">
        <v>404</v>
      </c>
      <c r="T41" s="549" t="s">
        <v>404</v>
      </c>
      <c r="U41" s="550"/>
      <c r="V41" s="1"/>
    </row>
    <row r="42" spans="1:22" s="546" customFormat="1" ht="14.25" customHeight="1">
      <c r="A42" s="38" t="s">
        <v>54</v>
      </c>
      <c r="B42" s="552">
        <v>764</v>
      </c>
      <c r="C42" s="548">
        <f t="shared" si="0"/>
        <v>65.445026178010465</v>
      </c>
      <c r="D42" s="549">
        <f t="shared" si="1"/>
        <v>5</v>
      </c>
      <c r="E42" s="549">
        <v>4</v>
      </c>
      <c r="F42" s="168">
        <v>16443.8</v>
      </c>
      <c r="G42" s="549" t="s">
        <v>404</v>
      </c>
      <c r="H42" s="549" t="s">
        <v>404</v>
      </c>
      <c r="I42" s="549" t="s">
        <v>404</v>
      </c>
      <c r="J42" s="549" t="s">
        <v>404</v>
      </c>
      <c r="K42" s="549" t="s">
        <v>404</v>
      </c>
      <c r="L42" s="549">
        <v>1</v>
      </c>
      <c r="M42" s="549" t="s">
        <v>404</v>
      </c>
      <c r="N42" s="549" t="s">
        <v>404</v>
      </c>
      <c r="O42" s="549">
        <v>2</v>
      </c>
      <c r="P42" s="549" t="s">
        <v>404</v>
      </c>
      <c r="Q42" s="551" t="s">
        <v>404</v>
      </c>
      <c r="R42" s="551" t="s">
        <v>404</v>
      </c>
      <c r="S42" s="551" t="s">
        <v>404</v>
      </c>
      <c r="T42" s="549">
        <v>2</v>
      </c>
      <c r="U42" s="550"/>
      <c r="V42" s="1"/>
    </row>
    <row r="43" spans="1:22" s="546" customFormat="1" ht="14.25" customHeight="1">
      <c r="A43" s="38" t="s">
        <v>55</v>
      </c>
      <c r="B43" s="547">
        <v>935</v>
      </c>
      <c r="C43" s="548">
        <f t="shared" si="0"/>
        <v>42.780748663101605</v>
      </c>
      <c r="D43" s="549">
        <f t="shared" si="1"/>
        <v>4</v>
      </c>
      <c r="E43" s="549">
        <v>6</v>
      </c>
      <c r="F43" s="168">
        <v>15520</v>
      </c>
      <c r="G43" s="549" t="s">
        <v>404</v>
      </c>
      <c r="H43" s="549" t="s">
        <v>404</v>
      </c>
      <c r="I43" s="549"/>
      <c r="J43" s="549" t="s">
        <v>404</v>
      </c>
      <c r="K43" s="549" t="s">
        <v>404</v>
      </c>
      <c r="L43" s="549" t="s">
        <v>404</v>
      </c>
      <c r="M43" s="549" t="s">
        <v>404</v>
      </c>
      <c r="N43" s="549" t="s">
        <v>404</v>
      </c>
      <c r="O43" s="549">
        <v>1</v>
      </c>
      <c r="P43" s="549">
        <v>1</v>
      </c>
      <c r="Q43" s="549" t="s">
        <v>404</v>
      </c>
      <c r="R43" s="549" t="s">
        <v>404</v>
      </c>
      <c r="S43" s="549" t="s">
        <v>404</v>
      </c>
      <c r="T43" s="549">
        <v>2</v>
      </c>
      <c r="U43" s="550"/>
      <c r="V43" s="1"/>
    </row>
    <row r="44" spans="1:22" s="546" customFormat="1" ht="14.25" customHeight="1">
      <c r="A44" s="38" t="s">
        <v>56</v>
      </c>
      <c r="B44" s="547">
        <v>1389</v>
      </c>
      <c r="C44" s="548">
        <f t="shared" si="0"/>
        <v>86.393088552915771</v>
      </c>
      <c r="D44" s="549">
        <f t="shared" si="1"/>
        <v>12</v>
      </c>
      <c r="E44" s="549">
        <v>10</v>
      </c>
      <c r="F44" s="168">
        <v>69888</v>
      </c>
      <c r="G44" s="549" t="s">
        <v>404</v>
      </c>
      <c r="H44" s="549">
        <v>1</v>
      </c>
      <c r="I44" s="549"/>
      <c r="J44" s="549" t="s">
        <v>404</v>
      </c>
      <c r="K44" s="549" t="s">
        <v>404</v>
      </c>
      <c r="L44" s="549" t="s">
        <v>404</v>
      </c>
      <c r="M44" s="549">
        <v>4</v>
      </c>
      <c r="N44" s="549">
        <v>3</v>
      </c>
      <c r="O44" s="549" t="s">
        <v>404</v>
      </c>
      <c r="P44" s="549">
        <v>2</v>
      </c>
      <c r="Q44" s="551" t="s">
        <v>404</v>
      </c>
      <c r="R44" s="551" t="s">
        <v>404</v>
      </c>
      <c r="S44" s="551" t="s">
        <v>404</v>
      </c>
      <c r="T44" s="549">
        <v>2</v>
      </c>
      <c r="U44" s="550"/>
      <c r="V44" s="1"/>
    </row>
    <row r="45" spans="1:22" s="546" customFormat="1" ht="14.25" customHeight="1">
      <c r="A45" s="38" t="s">
        <v>57</v>
      </c>
      <c r="B45" s="547">
        <v>1554</v>
      </c>
      <c r="C45" s="548">
        <f t="shared" si="0"/>
        <v>25.74002574002574</v>
      </c>
      <c r="D45" s="549">
        <f t="shared" si="1"/>
        <v>4</v>
      </c>
      <c r="E45" s="549">
        <v>1</v>
      </c>
      <c r="F45" s="168">
        <v>38700</v>
      </c>
      <c r="G45" s="549" t="s">
        <v>404</v>
      </c>
      <c r="H45" s="549" t="s">
        <v>404</v>
      </c>
      <c r="I45" s="549" t="s">
        <v>404</v>
      </c>
      <c r="J45" s="549" t="s">
        <v>404</v>
      </c>
      <c r="K45" s="549" t="s">
        <v>404</v>
      </c>
      <c r="L45" s="549" t="s">
        <v>404</v>
      </c>
      <c r="M45" s="549" t="s">
        <v>404</v>
      </c>
      <c r="N45" s="549">
        <v>2</v>
      </c>
      <c r="O45" s="549">
        <v>1</v>
      </c>
      <c r="P45" s="549" t="s">
        <v>404</v>
      </c>
      <c r="Q45" s="549" t="s">
        <v>404</v>
      </c>
      <c r="R45" s="549" t="s">
        <v>404</v>
      </c>
      <c r="S45" s="549" t="s">
        <v>404</v>
      </c>
      <c r="T45" s="549">
        <v>1</v>
      </c>
      <c r="U45" s="550"/>
      <c r="V45" s="1"/>
    </row>
    <row r="46" spans="1:22" s="546" customFormat="1" ht="14.25" customHeight="1">
      <c r="A46" s="38" t="s">
        <v>58</v>
      </c>
      <c r="B46" s="547">
        <v>1513</v>
      </c>
      <c r="C46" s="548">
        <f t="shared" si="0"/>
        <v>39.656311962987445</v>
      </c>
      <c r="D46" s="549">
        <f t="shared" si="1"/>
        <v>6</v>
      </c>
      <c r="E46" s="553">
        <v>5</v>
      </c>
      <c r="F46" s="475">
        <v>93840</v>
      </c>
      <c r="G46" s="553" t="s">
        <v>404</v>
      </c>
      <c r="H46" s="549" t="s">
        <v>404</v>
      </c>
      <c r="I46" s="553"/>
      <c r="J46" s="549" t="s">
        <v>404</v>
      </c>
      <c r="K46" s="549" t="s">
        <v>404</v>
      </c>
      <c r="L46" s="553" t="s">
        <v>404</v>
      </c>
      <c r="M46" s="553">
        <v>2</v>
      </c>
      <c r="N46" s="553">
        <v>2</v>
      </c>
      <c r="O46" s="553">
        <v>1</v>
      </c>
      <c r="P46" s="553">
        <v>1</v>
      </c>
      <c r="Q46" s="553" t="s">
        <v>404</v>
      </c>
      <c r="R46" s="553" t="s">
        <v>404</v>
      </c>
      <c r="S46" s="553" t="s">
        <v>404</v>
      </c>
      <c r="T46" s="553" t="s">
        <v>404</v>
      </c>
      <c r="V46" s="1"/>
    </row>
    <row r="47" spans="1:22" s="546" customFormat="1" ht="14.25" customHeight="1">
      <c r="A47" s="38" t="s">
        <v>59</v>
      </c>
      <c r="B47" s="547">
        <v>1200</v>
      </c>
      <c r="C47" s="548">
        <f t="shared" si="0"/>
        <v>33.333333333333336</v>
      </c>
      <c r="D47" s="549">
        <f t="shared" si="1"/>
        <v>4</v>
      </c>
      <c r="E47" s="553">
        <v>2</v>
      </c>
      <c r="F47" s="475">
        <v>8300</v>
      </c>
      <c r="G47" s="553">
        <v>1</v>
      </c>
      <c r="H47" s="553" t="s">
        <v>404</v>
      </c>
      <c r="I47" s="553" t="s">
        <v>404</v>
      </c>
      <c r="J47" s="553" t="s">
        <v>404</v>
      </c>
      <c r="K47" s="553" t="s">
        <v>404</v>
      </c>
      <c r="L47" s="553" t="s">
        <v>404</v>
      </c>
      <c r="M47" s="553">
        <v>1</v>
      </c>
      <c r="N47" s="553" t="s">
        <v>404</v>
      </c>
      <c r="O47" s="553">
        <v>1</v>
      </c>
      <c r="P47" s="553">
        <v>1</v>
      </c>
      <c r="Q47" s="553" t="s">
        <v>404</v>
      </c>
      <c r="R47" s="553" t="s">
        <v>404</v>
      </c>
      <c r="S47" s="553" t="s">
        <v>404</v>
      </c>
      <c r="T47" s="553" t="s">
        <v>404</v>
      </c>
      <c r="V47" s="1"/>
    </row>
    <row r="48" spans="1:22" s="546" customFormat="1" ht="14.25" customHeight="1">
      <c r="A48" s="38" t="s">
        <v>60</v>
      </c>
      <c r="B48" s="547">
        <v>1442</v>
      </c>
      <c r="C48" s="548">
        <f t="shared" si="0"/>
        <v>69.34812760055479</v>
      </c>
      <c r="D48" s="549">
        <f t="shared" si="1"/>
        <v>10</v>
      </c>
      <c r="E48" s="553">
        <v>11</v>
      </c>
      <c r="F48" s="475">
        <v>28600</v>
      </c>
      <c r="G48" s="553">
        <v>1</v>
      </c>
      <c r="H48" s="549" t="s">
        <v>404</v>
      </c>
      <c r="I48" s="553"/>
      <c r="J48" s="549" t="s">
        <v>404</v>
      </c>
      <c r="K48" s="549" t="s">
        <v>404</v>
      </c>
      <c r="L48" s="553" t="s">
        <v>404</v>
      </c>
      <c r="M48" s="553">
        <v>2</v>
      </c>
      <c r="N48" s="553">
        <v>2</v>
      </c>
      <c r="O48" s="553">
        <v>2</v>
      </c>
      <c r="P48" s="553">
        <v>1</v>
      </c>
      <c r="Q48" s="551" t="s">
        <v>404</v>
      </c>
      <c r="R48" s="551" t="s">
        <v>404</v>
      </c>
      <c r="S48" s="551">
        <v>1</v>
      </c>
      <c r="T48" s="551">
        <v>1</v>
      </c>
      <c r="V48" s="1"/>
    </row>
    <row r="49" spans="1:22" s="546" customFormat="1" ht="14.25" customHeight="1">
      <c r="A49" s="38" t="s">
        <v>61</v>
      </c>
      <c r="B49" s="547">
        <v>1448</v>
      </c>
      <c r="C49" s="548">
        <f t="shared" si="0"/>
        <v>20.718232044198896</v>
      </c>
      <c r="D49" s="549">
        <f t="shared" si="1"/>
        <v>3</v>
      </c>
      <c r="E49" s="553">
        <v>2</v>
      </c>
      <c r="F49" s="475">
        <v>14939.2</v>
      </c>
      <c r="G49" s="553" t="s">
        <v>404</v>
      </c>
      <c r="H49" s="549" t="s">
        <v>404</v>
      </c>
      <c r="I49" s="549" t="s">
        <v>404</v>
      </c>
      <c r="J49" s="549" t="s">
        <v>404</v>
      </c>
      <c r="K49" s="549" t="s">
        <v>404</v>
      </c>
      <c r="L49" s="549" t="s">
        <v>404</v>
      </c>
      <c r="M49" s="549" t="s">
        <v>404</v>
      </c>
      <c r="N49" s="549">
        <v>1</v>
      </c>
      <c r="O49" s="549" t="s">
        <v>404</v>
      </c>
      <c r="P49" s="549">
        <v>1</v>
      </c>
      <c r="Q49" s="549" t="s">
        <v>404</v>
      </c>
      <c r="R49" s="549" t="s">
        <v>404</v>
      </c>
      <c r="S49" s="549" t="s">
        <v>404</v>
      </c>
      <c r="T49" s="549">
        <v>1</v>
      </c>
      <c r="V49" s="1"/>
    </row>
    <row r="50" spans="1:22" s="546" customFormat="1" ht="14.25" customHeight="1">
      <c r="A50" s="38" t="s">
        <v>62</v>
      </c>
      <c r="B50" s="547">
        <v>3675</v>
      </c>
      <c r="C50" s="548">
        <f t="shared" si="0"/>
        <v>24.489795918367346</v>
      </c>
      <c r="D50" s="549">
        <f t="shared" si="1"/>
        <v>9</v>
      </c>
      <c r="E50" s="553">
        <v>6</v>
      </c>
      <c r="F50" s="475">
        <v>27840</v>
      </c>
      <c r="G50" s="553" t="s">
        <v>404</v>
      </c>
      <c r="H50" s="549" t="s">
        <v>404</v>
      </c>
      <c r="I50" s="553"/>
      <c r="J50" s="549" t="s">
        <v>404</v>
      </c>
      <c r="K50" s="549" t="s">
        <v>404</v>
      </c>
      <c r="L50" s="549" t="s">
        <v>404</v>
      </c>
      <c r="M50" s="549">
        <v>2</v>
      </c>
      <c r="N50" s="553">
        <v>5</v>
      </c>
      <c r="O50" s="553">
        <v>1</v>
      </c>
      <c r="P50" s="553">
        <v>1</v>
      </c>
      <c r="Q50" s="553" t="s">
        <v>404</v>
      </c>
      <c r="R50" s="553" t="s">
        <v>404</v>
      </c>
      <c r="S50" s="553" t="s">
        <v>404</v>
      </c>
      <c r="T50" s="553" t="s">
        <v>404</v>
      </c>
      <c r="V50" s="1"/>
    </row>
    <row r="51" spans="1:22" s="546" customFormat="1" ht="14.25" customHeight="1">
      <c r="A51" s="38" t="s">
        <v>63</v>
      </c>
      <c r="B51" s="552">
        <v>9434</v>
      </c>
      <c r="C51" s="548">
        <f t="shared" si="0"/>
        <v>111.2995548017808</v>
      </c>
      <c r="D51" s="549">
        <f t="shared" si="1"/>
        <v>105</v>
      </c>
      <c r="E51" s="553">
        <v>91</v>
      </c>
      <c r="F51" s="475">
        <v>171642.1</v>
      </c>
      <c r="G51" s="553">
        <v>2</v>
      </c>
      <c r="H51" s="549" t="s">
        <v>404</v>
      </c>
      <c r="I51" s="549">
        <v>1</v>
      </c>
      <c r="J51" s="549" t="s">
        <v>404</v>
      </c>
      <c r="K51" s="549">
        <v>1</v>
      </c>
      <c r="L51" s="553">
        <v>4</v>
      </c>
      <c r="M51" s="553">
        <v>39</v>
      </c>
      <c r="N51" s="553">
        <v>27</v>
      </c>
      <c r="O51" s="553">
        <v>3</v>
      </c>
      <c r="P51" s="553">
        <v>13</v>
      </c>
      <c r="Q51" s="549" t="s">
        <v>404</v>
      </c>
      <c r="R51" s="551" t="s">
        <v>404</v>
      </c>
      <c r="S51" s="553">
        <v>5</v>
      </c>
      <c r="T51" s="549">
        <v>10</v>
      </c>
      <c r="V51" s="1"/>
    </row>
    <row r="52" spans="1:22" s="546" customFormat="1" ht="14.25" customHeight="1">
      <c r="A52" s="38" t="s">
        <v>64</v>
      </c>
      <c r="B52" s="552">
        <v>1827</v>
      </c>
      <c r="C52" s="548">
        <f t="shared" si="0"/>
        <v>60.207991242474002</v>
      </c>
      <c r="D52" s="549">
        <f t="shared" si="1"/>
        <v>11</v>
      </c>
      <c r="E52" s="553">
        <v>9</v>
      </c>
      <c r="F52" s="475">
        <v>23570</v>
      </c>
      <c r="G52" s="553" t="s">
        <v>404</v>
      </c>
      <c r="H52" s="553" t="s">
        <v>404</v>
      </c>
      <c r="I52" s="553">
        <v>1</v>
      </c>
      <c r="J52" s="553" t="s">
        <v>404</v>
      </c>
      <c r="K52" s="553" t="s">
        <v>404</v>
      </c>
      <c r="L52" s="553">
        <v>1</v>
      </c>
      <c r="M52" s="553">
        <v>4</v>
      </c>
      <c r="N52" s="553">
        <v>3</v>
      </c>
      <c r="O52" s="553" t="s">
        <v>404</v>
      </c>
      <c r="P52" s="553">
        <v>2</v>
      </c>
      <c r="Q52" s="553" t="s">
        <v>404</v>
      </c>
      <c r="R52" s="553" t="s">
        <v>404</v>
      </c>
      <c r="S52" s="553" t="s">
        <v>404</v>
      </c>
      <c r="T52" s="553" t="s">
        <v>404</v>
      </c>
      <c r="V52" s="1"/>
    </row>
    <row r="53" spans="1:22" s="546" customFormat="1" ht="14.25" customHeight="1">
      <c r="A53" s="38" t="s">
        <v>466</v>
      </c>
      <c r="B53" s="554" t="s">
        <v>404</v>
      </c>
      <c r="C53" s="555" t="s">
        <v>404</v>
      </c>
      <c r="D53" s="556">
        <f t="shared" si="1"/>
        <v>0</v>
      </c>
      <c r="E53" s="557">
        <v>4</v>
      </c>
      <c r="F53" s="483" t="s">
        <v>404</v>
      </c>
      <c r="G53" s="557" t="s">
        <v>404</v>
      </c>
      <c r="H53" s="556" t="s">
        <v>404</v>
      </c>
      <c r="I53" s="556" t="s">
        <v>404</v>
      </c>
      <c r="J53" s="556" t="s">
        <v>404</v>
      </c>
      <c r="K53" s="556" t="s">
        <v>404</v>
      </c>
      <c r="L53" s="556" t="s">
        <v>404</v>
      </c>
      <c r="M53" s="556" t="s">
        <v>404</v>
      </c>
      <c r="N53" s="556" t="s">
        <v>404</v>
      </c>
      <c r="O53" s="549" t="s">
        <v>404</v>
      </c>
      <c r="P53" s="549" t="s">
        <v>404</v>
      </c>
      <c r="Q53" s="549" t="s">
        <v>404</v>
      </c>
      <c r="R53" s="549" t="s">
        <v>404</v>
      </c>
      <c r="S53" s="549" t="s">
        <v>404</v>
      </c>
      <c r="T53" s="549" t="s">
        <v>404</v>
      </c>
    </row>
    <row r="54" spans="1:22" s="546" customFormat="1" ht="17.25" customHeight="1">
      <c r="A54" s="558" t="s">
        <v>134</v>
      </c>
      <c r="B54" s="559">
        <f>SUM(B38:B52)</f>
        <v>29327</v>
      </c>
      <c r="C54" s="555">
        <f>D54/B54*10000</f>
        <v>73.311283117945919</v>
      </c>
      <c r="D54" s="556">
        <f>SUM(D38:D52)</f>
        <v>215</v>
      </c>
      <c r="E54" s="557">
        <f>SUM(E38:E53)</f>
        <v>180</v>
      </c>
      <c r="F54" s="560">
        <f>SUM(F38:F53)</f>
        <v>617978.1</v>
      </c>
      <c r="G54" s="557">
        <f>SUM(G38:G52)</f>
        <v>5</v>
      </c>
      <c r="H54" s="557">
        <f>SUM(H38:H52)</f>
        <v>1</v>
      </c>
      <c r="I54" s="557">
        <f t="shared" ref="I54:T54" si="2">SUM(I38:I52)</f>
        <v>2</v>
      </c>
      <c r="J54" s="557">
        <f t="shared" si="2"/>
        <v>0</v>
      </c>
      <c r="K54" s="557">
        <f t="shared" si="2"/>
        <v>1</v>
      </c>
      <c r="L54" s="557">
        <f t="shared" si="2"/>
        <v>7</v>
      </c>
      <c r="M54" s="557">
        <f t="shared" si="2"/>
        <v>61</v>
      </c>
      <c r="N54" s="557">
        <f t="shared" si="2"/>
        <v>55</v>
      </c>
      <c r="O54" s="561">
        <f t="shared" si="2"/>
        <v>25</v>
      </c>
      <c r="P54" s="561">
        <f t="shared" si="2"/>
        <v>30</v>
      </c>
      <c r="Q54" s="561">
        <f t="shared" si="2"/>
        <v>0</v>
      </c>
      <c r="R54" s="561">
        <f t="shared" si="2"/>
        <v>0</v>
      </c>
      <c r="S54" s="561">
        <f t="shared" si="2"/>
        <v>7</v>
      </c>
      <c r="T54" s="561">
        <f t="shared" si="2"/>
        <v>21</v>
      </c>
    </row>
  </sheetData>
  <mergeCells count="19">
    <mergeCell ref="R36:R37"/>
    <mergeCell ref="S36:S37"/>
    <mergeCell ref="T36:T37"/>
    <mergeCell ref="L36:L37"/>
    <mergeCell ref="M36:M37"/>
    <mergeCell ref="N36:N37"/>
    <mergeCell ref="O36:O37"/>
    <mergeCell ref="P36:P37"/>
    <mergeCell ref="Q36:Q37"/>
    <mergeCell ref="A34:T34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0" workbookViewId="0">
      <selection activeCell="J12" sqref="J12"/>
    </sheetView>
  </sheetViews>
  <sheetFormatPr defaultRowHeight="12.75"/>
  <cols>
    <col min="1" max="1" width="5.28515625" style="67" customWidth="1"/>
    <col min="2" max="2" width="37.85546875" style="573" customWidth="1"/>
    <col min="3" max="3" width="6.140625" style="67" customWidth="1"/>
    <col min="4" max="4" width="7.28515625" style="67" customWidth="1"/>
    <col min="5" max="5" width="10.85546875" style="67" customWidth="1"/>
    <col min="6" max="256" width="9.140625" style="66"/>
    <col min="257" max="257" width="5.28515625" style="66" customWidth="1"/>
    <col min="258" max="258" width="37.85546875" style="66" customWidth="1"/>
    <col min="259" max="259" width="6.140625" style="66" customWidth="1"/>
    <col min="260" max="260" width="7.28515625" style="66" customWidth="1"/>
    <col min="261" max="261" width="10.85546875" style="66" customWidth="1"/>
    <col min="262" max="512" width="9.140625" style="66"/>
    <col min="513" max="513" width="5.28515625" style="66" customWidth="1"/>
    <col min="514" max="514" width="37.85546875" style="66" customWidth="1"/>
    <col min="515" max="515" width="6.140625" style="66" customWidth="1"/>
    <col min="516" max="516" width="7.28515625" style="66" customWidth="1"/>
    <col min="517" max="517" width="10.85546875" style="66" customWidth="1"/>
    <col min="518" max="768" width="9.140625" style="66"/>
    <col min="769" max="769" width="5.28515625" style="66" customWidth="1"/>
    <col min="770" max="770" width="37.85546875" style="66" customWidth="1"/>
    <col min="771" max="771" width="6.140625" style="66" customWidth="1"/>
    <col min="772" max="772" width="7.28515625" style="66" customWidth="1"/>
    <col min="773" max="773" width="10.85546875" style="66" customWidth="1"/>
    <col min="774" max="1024" width="9.140625" style="66"/>
    <col min="1025" max="1025" width="5.28515625" style="66" customWidth="1"/>
    <col min="1026" max="1026" width="37.85546875" style="66" customWidth="1"/>
    <col min="1027" max="1027" width="6.140625" style="66" customWidth="1"/>
    <col min="1028" max="1028" width="7.28515625" style="66" customWidth="1"/>
    <col min="1029" max="1029" width="10.85546875" style="66" customWidth="1"/>
    <col min="1030" max="1280" width="9.140625" style="66"/>
    <col min="1281" max="1281" width="5.28515625" style="66" customWidth="1"/>
    <col min="1282" max="1282" width="37.85546875" style="66" customWidth="1"/>
    <col min="1283" max="1283" width="6.140625" style="66" customWidth="1"/>
    <col min="1284" max="1284" width="7.28515625" style="66" customWidth="1"/>
    <col min="1285" max="1285" width="10.85546875" style="66" customWidth="1"/>
    <col min="1286" max="1536" width="9.140625" style="66"/>
    <col min="1537" max="1537" width="5.28515625" style="66" customWidth="1"/>
    <col min="1538" max="1538" width="37.85546875" style="66" customWidth="1"/>
    <col min="1539" max="1539" width="6.140625" style="66" customWidth="1"/>
    <col min="1540" max="1540" width="7.28515625" style="66" customWidth="1"/>
    <col min="1541" max="1541" width="10.85546875" style="66" customWidth="1"/>
    <col min="1542" max="1792" width="9.140625" style="66"/>
    <col min="1793" max="1793" width="5.28515625" style="66" customWidth="1"/>
    <col min="1794" max="1794" width="37.85546875" style="66" customWidth="1"/>
    <col min="1795" max="1795" width="6.140625" style="66" customWidth="1"/>
    <col min="1796" max="1796" width="7.28515625" style="66" customWidth="1"/>
    <col min="1797" max="1797" width="10.85546875" style="66" customWidth="1"/>
    <col min="1798" max="2048" width="9.140625" style="66"/>
    <col min="2049" max="2049" width="5.28515625" style="66" customWidth="1"/>
    <col min="2050" max="2050" width="37.85546875" style="66" customWidth="1"/>
    <col min="2051" max="2051" width="6.140625" style="66" customWidth="1"/>
    <col min="2052" max="2052" width="7.28515625" style="66" customWidth="1"/>
    <col min="2053" max="2053" width="10.85546875" style="66" customWidth="1"/>
    <col min="2054" max="2304" width="9.140625" style="66"/>
    <col min="2305" max="2305" width="5.28515625" style="66" customWidth="1"/>
    <col min="2306" max="2306" width="37.85546875" style="66" customWidth="1"/>
    <col min="2307" max="2307" width="6.140625" style="66" customWidth="1"/>
    <col min="2308" max="2308" width="7.28515625" style="66" customWidth="1"/>
    <col min="2309" max="2309" width="10.85546875" style="66" customWidth="1"/>
    <col min="2310" max="2560" width="9.140625" style="66"/>
    <col min="2561" max="2561" width="5.28515625" style="66" customWidth="1"/>
    <col min="2562" max="2562" width="37.85546875" style="66" customWidth="1"/>
    <col min="2563" max="2563" width="6.140625" style="66" customWidth="1"/>
    <col min="2564" max="2564" width="7.28515625" style="66" customWidth="1"/>
    <col min="2565" max="2565" width="10.85546875" style="66" customWidth="1"/>
    <col min="2566" max="2816" width="9.140625" style="66"/>
    <col min="2817" max="2817" width="5.28515625" style="66" customWidth="1"/>
    <col min="2818" max="2818" width="37.85546875" style="66" customWidth="1"/>
    <col min="2819" max="2819" width="6.140625" style="66" customWidth="1"/>
    <col min="2820" max="2820" width="7.28515625" style="66" customWidth="1"/>
    <col min="2821" max="2821" width="10.85546875" style="66" customWidth="1"/>
    <col min="2822" max="3072" width="9.140625" style="66"/>
    <col min="3073" max="3073" width="5.28515625" style="66" customWidth="1"/>
    <col min="3074" max="3074" width="37.85546875" style="66" customWidth="1"/>
    <col min="3075" max="3075" width="6.140625" style="66" customWidth="1"/>
    <col min="3076" max="3076" width="7.28515625" style="66" customWidth="1"/>
    <col min="3077" max="3077" width="10.85546875" style="66" customWidth="1"/>
    <col min="3078" max="3328" width="9.140625" style="66"/>
    <col min="3329" max="3329" width="5.28515625" style="66" customWidth="1"/>
    <col min="3330" max="3330" width="37.85546875" style="66" customWidth="1"/>
    <col min="3331" max="3331" width="6.140625" style="66" customWidth="1"/>
    <col min="3332" max="3332" width="7.28515625" style="66" customWidth="1"/>
    <col min="3333" max="3333" width="10.85546875" style="66" customWidth="1"/>
    <col min="3334" max="3584" width="9.140625" style="66"/>
    <col min="3585" max="3585" width="5.28515625" style="66" customWidth="1"/>
    <col min="3586" max="3586" width="37.85546875" style="66" customWidth="1"/>
    <col min="3587" max="3587" width="6.140625" style="66" customWidth="1"/>
    <col min="3588" max="3588" width="7.28515625" style="66" customWidth="1"/>
    <col min="3589" max="3589" width="10.85546875" style="66" customWidth="1"/>
    <col min="3590" max="3840" width="9.140625" style="66"/>
    <col min="3841" max="3841" width="5.28515625" style="66" customWidth="1"/>
    <col min="3842" max="3842" width="37.85546875" style="66" customWidth="1"/>
    <col min="3843" max="3843" width="6.140625" style="66" customWidth="1"/>
    <col min="3844" max="3844" width="7.28515625" style="66" customWidth="1"/>
    <col min="3845" max="3845" width="10.85546875" style="66" customWidth="1"/>
    <col min="3846" max="4096" width="9.140625" style="66"/>
    <col min="4097" max="4097" width="5.28515625" style="66" customWidth="1"/>
    <col min="4098" max="4098" width="37.85546875" style="66" customWidth="1"/>
    <col min="4099" max="4099" width="6.140625" style="66" customWidth="1"/>
    <col min="4100" max="4100" width="7.28515625" style="66" customWidth="1"/>
    <col min="4101" max="4101" width="10.85546875" style="66" customWidth="1"/>
    <col min="4102" max="4352" width="9.140625" style="66"/>
    <col min="4353" max="4353" width="5.28515625" style="66" customWidth="1"/>
    <col min="4354" max="4354" width="37.85546875" style="66" customWidth="1"/>
    <col min="4355" max="4355" width="6.140625" style="66" customWidth="1"/>
    <col min="4356" max="4356" width="7.28515625" style="66" customWidth="1"/>
    <col min="4357" max="4357" width="10.85546875" style="66" customWidth="1"/>
    <col min="4358" max="4608" width="9.140625" style="66"/>
    <col min="4609" max="4609" width="5.28515625" style="66" customWidth="1"/>
    <col min="4610" max="4610" width="37.85546875" style="66" customWidth="1"/>
    <col min="4611" max="4611" width="6.140625" style="66" customWidth="1"/>
    <col min="4612" max="4612" width="7.28515625" style="66" customWidth="1"/>
    <col min="4613" max="4613" width="10.85546875" style="66" customWidth="1"/>
    <col min="4614" max="4864" width="9.140625" style="66"/>
    <col min="4865" max="4865" width="5.28515625" style="66" customWidth="1"/>
    <col min="4866" max="4866" width="37.85546875" style="66" customWidth="1"/>
    <col min="4867" max="4867" width="6.140625" style="66" customWidth="1"/>
    <col min="4868" max="4868" width="7.28515625" style="66" customWidth="1"/>
    <col min="4869" max="4869" width="10.85546875" style="66" customWidth="1"/>
    <col min="4870" max="5120" width="9.140625" style="66"/>
    <col min="5121" max="5121" width="5.28515625" style="66" customWidth="1"/>
    <col min="5122" max="5122" width="37.85546875" style="66" customWidth="1"/>
    <col min="5123" max="5123" width="6.140625" style="66" customWidth="1"/>
    <col min="5124" max="5124" width="7.28515625" style="66" customWidth="1"/>
    <col min="5125" max="5125" width="10.85546875" style="66" customWidth="1"/>
    <col min="5126" max="5376" width="9.140625" style="66"/>
    <col min="5377" max="5377" width="5.28515625" style="66" customWidth="1"/>
    <col min="5378" max="5378" width="37.85546875" style="66" customWidth="1"/>
    <col min="5379" max="5379" width="6.140625" style="66" customWidth="1"/>
    <col min="5380" max="5380" width="7.28515625" style="66" customWidth="1"/>
    <col min="5381" max="5381" width="10.85546875" style="66" customWidth="1"/>
    <col min="5382" max="5632" width="9.140625" style="66"/>
    <col min="5633" max="5633" width="5.28515625" style="66" customWidth="1"/>
    <col min="5634" max="5634" width="37.85546875" style="66" customWidth="1"/>
    <col min="5635" max="5635" width="6.140625" style="66" customWidth="1"/>
    <col min="5636" max="5636" width="7.28515625" style="66" customWidth="1"/>
    <col min="5637" max="5637" width="10.85546875" style="66" customWidth="1"/>
    <col min="5638" max="5888" width="9.140625" style="66"/>
    <col min="5889" max="5889" width="5.28515625" style="66" customWidth="1"/>
    <col min="5890" max="5890" width="37.85546875" style="66" customWidth="1"/>
    <col min="5891" max="5891" width="6.140625" style="66" customWidth="1"/>
    <col min="5892" max="5892" width="7.28515625" style="66" customWidth="1"/>
    <col min="5893" max="5893" width="10.85546875" style="66" customWidth="1"/>
    <col min="5894" max="6144" width="9.140625" style="66"/>
    <col min="6145" max="6145" width="5.28515625" style="66" customWidth="1"/>
    <col min="6146" max="6146" width="37.85546875" style="66" customWidth="1"/>
    <col min="6147" max="6147" width="6.140625" style="66" customWidth="1"/>
    <col min="6148" max="6148" width="7.28515625" style="66" customWidth="1"/>
    <col min="6149" max="6149" width="10.85546875" style="66" customWidth="1"/>
    <col min="6150" max="6400" width="9.140625" style="66"/>
    <col min="6401" max="6401" width="5.28515625" style="66" customWidth="1"/>
    <col min="6402" max="6402" width="37.85546875" style="66" customWidth="1"/>
    <col min="6403" max="6403" width="6.140625" style="66" customWidth="1"/>
    <col min="6404" max="6404" width="7.28515625" style="66" customWidth="1"/>
    <col min="6405" max="6405" width="10.85546875" style="66" customWidth="1"/>
    <col min="6406" max="6656" width="9.140625" style="66"/>
    <col min="6657" max="6657" width="5.28515625" style="66" customWidth="1"/>
    <col min="6658" max="6658" width="37.85546875" style="66" customWidth="1"/>
    <col min="6659" max="6659" width="6.140625" style="66" customWidth="1"/>
    <col min="6660" max="6660" width="7.28515625" style="66" customWidth="1"/>
    <col min="6661" max="6661" width="10.85546875" style="66" customWidth="1"/>
    <col min="6662" max="6912" width="9.140625" style="66"/>
    <col min="6913" max="6913" width="5.28515625" style="66" customWidth="1"/>
    <col min="6914" max="6914" width="37.85546875" style="66" customWidth="1"/>
    <col min="6915" max="6915" width="6.140625" style="66" customWidth="1"/>
    <col min="6916" max="6916" width="7.28515625" style="66" customWidth="1"/>
    <col min="6917" max="6917" width="10.85546875" style="66" customWidth="1"/>
    <col min="6918" max="7168" width="9.140625" style="66"/>
    <col min="7169" max="7169" width="5.28515625" style="66" customWidth="1"/>
    <col min="7170" max="7170" width="37.85546875" style="66" customWidth="1"/>
    <col min="7171" max="7171" width="6.140625" style="66" customWidth="1"/>
    <col min="7172" max="7172" width="7.28515625" style="66" customWidth="1"/>
    <col min="7173" max="7173" width="10.85546875" style="66" customWidth="1"/>
    <col min="7174" max="7424" width="9.140625" style="66"/>
    <col min="7425" max="7425" width="5.28515625" style="66" customWidth="1"/>
    <col min="7426" max="7426" width="37.85546875" style="66" customWidth="1"/>
    <col min="7427" max="7427" width="6.140625" style="66" customWidth="1"/>
    <col min="7428" max="7428" width="7.28515625" style="66" customWidth="1"/>
    <col min="7429" max="7429" width="10.85546875" style="66" customWidth="1"/>
    <col min="7430" max="7680" width="9.140625" style="66"/>
    <col min="7681" max="7681" width="5.28515625" style="66" customWidth="1"/>
    <col min="7682" max="7682" width="37.85546875" style="66" customWidth="1"/>
    <col min="7683" max="7683" width="6.140625" style="66" customWidth="1"/>
    <col min="7684" max="7684" width="7.28515625" style="66" customWidth="1"/>
    <col min="7685" max="7685" width="10.85546875" style="66" customWidth="1"/>
    <col min="7686" max="7936" width="9.140625" style="66"/>
    <col min="7937" max="7937" width="5.28515625" style="66" customWidth="1"/>
    <col min="7938" max="7938" width="37.85546875" style="66" customWidth="1"/>
    <col min="7939" max="7939" width="6.140625" style="66" customWidth="1"/>
    <col min="7940" max="7940" width="7.28515625" style="66" customWidth="1"/>
    <col min="7941" max="7941" width="10.85546875" style="66" customWidth="1"/>
    <col min="7942" max="8192" width="9.140625" style="66"/>
    <col min="8193" max="8193" width="5.28515625" style="66" customWidth="1"/>
    <col min="8194" max="8194" width="37.85546875" style="66" customWidth="1"/>
    <col min="8195" max="8195" width="6.140625" style="66" customWidth="1"/>
    <col min="8196" max="8196" width="7.28515625" style="66" customWidth="1"/>
    <col min="8197" max="8197" width="10.85546875" style="66" customWidth="1"/>
    <col min="8198" max="8448" width="9.140625" style="66"/>
    <col min="8449" max="8449" width="5.28515625" style="66" customWidth="1"/>
    <col min="8450" max="8450" width="37.85546875" style="66" customWidth="1"/>
    <col min="8451" max="8451" width="6.140625" style="66" customWidth="1"/>
    <col min="8452" max="8452" width="7.28515625" style="66" customWidth="1"/>
    <col min="8453" max="8453" width="10.85546875" style="66" customWidth="1"/>
    <col min="8454" max="8704" width="9.140625" style="66"/>
    <col min="8705" max="8705" width="5.28515625" style="66" customWidth="1"/>
    <col min="8706" max="8706" width="37.85546875" style="66" customWidth="1"/>
    <col min="8707" max="8707" width="6.140625" style="66" customWidth="1"/>
    <col min="8708" max="8708" width="7.28515625" style="66" customWidth="1"/>
    <col min="8709" max="8709" width="10.85546875" style="66" customWidth="1"/>
    <col min="8710" max="8960" width="9.140625" style="66"/>
    <col min="8961" max="8961" width="5.28515625" style="66" customWidth="1"/>
    <col min="8962" max="8962" width="37.85546875" style="66" customWidth="1"/>
    <col min="8963" max="8963" width="6.140625" style="66" customWidth="1"/>
    <col min="8964" max="8964" width="7.28515625" style="66" customWidth="1"/>
    <col min="8965" max="8965" width="10.85546875" style="66" customWidth="1"/>
    <col min="8966" max="9216" width="9.140625" style="66"/>
    <col min="9217" max="9217" width="5.28515625" style="66" customWidth="1"/>
    <col min="9218" max="9218" width="37.85546875" style="66" customWidth="1"/>
    <col min="9219" max="9219" width="6.140625" style="66" customWidth="1"/>
    <col min="9220" max="9220" width="7.28515625" style="66" customWidth="1"/>
    <col min="9221" max="9221" width="10.85546875" style="66" customWidth="1"/>
    <col min="9222" max="9472" width="9.140625" style="66"/>
    <col min="9473" max="9473" width="5.28515625" style="66" customWidth="1"/>
    <col min="9474" max="9474" width="37.85546875" style="66" customWidth="1"/>
    <col min="9475" max="9475" width="6.140625" style="66" customWidth="1"/>
    <col min="9476" max="9476" width="7.28515625" style="66" customWidth="1"/>
    <col min="9477" max="9477" width="10.85546875" style="66" customWidth="1"/>
    <col min="9478" max="9728" width="9.140625" style="66"/>
    <col min="9729" max="9729" width="5.28515625" style="66" customWidth="1"/>
    <col min="9730" max="9730" width="37.85546875" style="66" customWidth="1"/>
    <col min="9731" max="9731" width="6.140625" style="66" customWidth="1"/>
    <col min="9732" max="9732" width="7.28515625" style="66" customWidth="1"/>
    <col min="9733" max="9733" width="10.85546875" style="66" customWidth="1"/>
    <col min="9734" max="9984" width="9.140625" style="66"/>
    <col min="9985" max="9985" width="5.28515625" style="66" customWidth="1"/>
    <col min="9986" max="9986" width="37.85546875" style="66" customWidth="1"/>
    <col min="9987" max="9987" width="6.140625" style="66" customWidth="1"/>
    <col min="9988" max="9988" width="7.28515625" style="66" customWidth="1"/>
    <col min="9989" max="9989" width="10.85546875" style="66" customWidth="1"/>
    <col min="9990" max="10240" width="9.140625" style="66"/>
    <col min="10241" max="10241" width="5.28515625" style="66" customWidth="1"/>
    <col min="10242" max="10242" width="37.85546875" style="66" customWidth="1"/>
    <col min="10243" max="10243" width="6.140625" style="66" customWidth="1"/>
    <col min="10244" max="10244" width="7.28515625" style="66" customWidth="1"/>
    <col min="10245" max="10245" width="10.85546875" style="66" customWidth="1"/>
    <col min="10246" max="10496" width="9.140625" style="66"/>
    <col min="10497" max="10497" width="5.28515625" style="66" customWidth="1"/>
    <col min="10498" max="10498" width="37.85546875" style="66" customWidth="1"/>
    <col min="10499" max="10499" width="6.140625" style="66" customWidth="1"/>
    <col min="10500" max="10500" width="7.28515625" style="66" customWidth="1"/>
    <col min="10501" max="10501" width="10.85546875" style="66" customWidth="1"/>
    <col min="10502" max="10752" width="9.140625" style="66"/>
    <col min="10753" max="10753" width="5.28515625" style="66" customWidth="1"/>
    <col min="10754" max="10754" width="37.85546875" style="66" customWidth="1"/>
    <col min="10755" max="10755" width="6.140625" style="66" customWidth="1"/>
    <col min="10756" max="10756" width="7.28515625" style="66" customWidth="1"/>
    <col min="10757" max="10757" width="10.85546875" style="66" customWidth="1"/>
    <col min="10758" max="11008" width="9.140625" style="66"/>
    <col min="11009" max="11009" width="5.28515625" style="66" customWidth="1"/>
    <col min="11010" max="11010" width="37.85546875" style="66" customWidth="1"/>
    <col min="11011" max="11011" width="6.140625" style="66" customWidth="1"/>
    <col min="11012" max="11012" width="7.28515625" style="66" customWidth="1"/>
    <col min="11013" max="11013" width="10.85546875" style="66" customWidth="1"/>
    <col min="11014" max="11264" width="9.140625" style="66"/>
    <col min="11265" max="11265" width="5.28515625" style="66" customWidth="1"/>
    <col min="11266" max="11266" width="37.85546875" style="66" customWidth="1"/>
    <col min="11267" max="11267" width="6.140625" style="66" customWidth="1"/>
    <col min="11268" max="11268" width="7.28515625" style="66" customWidth="1"/>
    <col min="11269" max="11269" width="10.85546875" style="66" customWidth="1"/>
    <col min="11270" max="11520" width="9.140625" style="66"/>
    <col min="11521" max="11521" width="5.28515625" style="66" customWidth="1"/>
    <col min="11522" max="11522" width="37.85546875" style="66" customWidth="1"/>
    <col min="11523" max="11523" width="6.140625" style="66" customWidth="1"/>
    <col min="11524" max="11524" width="7.28515625" style="66" customWidth="1"/>
    <col min="11525" max="11525" width="10.85546875" style="66" customWidth="1"/>
    <col min="11526" max="11776" width="9.140625" style="66"/>
    <col min="11777" max="11777" width="5.28515625" style="66" customWidth="1"/>
    <col min="11778" max="11778" width="37.85546875" style="66" customWidth="1"/>
    <col min="11779" max="11779" width="6.140625" style="66" customWidth="1"/>
    <col min="11780" max="11780" width="7.28515625" style="66" customWidth="1"/>
    <col min="11781" max="11781" width="10.85546875" style="66" customWidth="1"/>
    <col min="11782" max="12032" width="9.140625" style="66"/>
    <col min="12033" max="12033" width="5.28515625" style="66" customWidth="1"/>
    <col min="12034" max="12034" width="37.85546875" style="66" customWidth="1"/>
    <col min="12035" max="12035" width="6.140625" style="66" customWidth="1"/>
    <col min="12036" max="12036" width="7.28515625" style="66" customWidth="1"/>
    <col min="12037" max="12037" width="10.85546875" style="66" customWidth="1"/>
    <col min="12038" max="12288" width="9.140625" style="66"/>
    <col min="12289" max="12289" width="5.28515625" style="66" customWidth="1"/>
    <col min="12290" max="12290" width="37.85546875" style="66" customWidth="1"/>
    <col min="12291" max="12291" width="6.140625" style="66" customWidth="1"/>
    <col min="12292" max="12292" width="7.28515625" style="66" customWidth="1"/>
    <col min="12293" max="12293" width="10.85546875" style="66" customWidth="1"/>
    <col min="12294" max="12544" width="9.140625" style="66"/>
    <col min="12545" max="12545" width="5.28515625" style="66" customWidth="1"/>
    <col min="12546" max="12546" width="37.85546875" style="66" customWidth="1"/>
    <col min="12547" max="12547" width="6.140625" style="66" customWidth="1"/>
    <col min="12548" max="12548" width="7.28515625" style="66" customWidth="1"/>
    <col min="12549" max="12549" width="10.85546875" style="66" customWidth="1"/>
    <col min="12550" max="12800" width="9.140625" style="66"/>
    <col min="12801" max="12801" width="5.28515625" style="66" customWidth="1"/>
    <col min="12802" max="12802" width="37.85546875" style="66" customWidth="1"/>
    <col min="12803" max="12803" width="6.140625" style="66" customWidth="1"/>
    <col min="12804" max="12804" width="7.28515625" style="66" customWidth="1"/>
    <col min="12805" max="12805" width="10.85546875" style="66" customWidth="1"/>
    <col min="12806" max="13056" width="9.140625" style="66"/>
    <col min="13057" max="13057" width="5.28515625" style="66" customWidth="1"/>
    <col min="13058" max="13058" width="37.85546875" style="66" customWidth="1"/>
    <col min="13059" max="13059" width="6.140625" style="66" customWidth="1"/>
    <col min="13060" max="13060" width="7.28515625" style="66" customWidth="1"/>
    <col min="13061" max="13061" width="10.85546875" style="66" customWidth="1"/>
    <col min="13062" max="13312" width="9.140625" style="66"/>
    <col min="13313" max="13313" width="5.28515625" style="66" customWidth="1"/>
    <col min="13314" max="13314" width="37.85546875" style="66" customWidth="1"/>
    <col min="13315" max="13315" width="6.140625" style="66" customWidth="1"/>
    <col min="13316" max="13316" width="7.28515625" style="66" customWidth="1"/>
    <col min="13317" max="13317" width="10.85546875" style="66" customWidth="1"/>
    <col min="13318" max="13568" width="9.140625" style="66"/>
    <col min="13569" max="13569" width="5.28515625" style="66" customWidth="1"/>
    <col min="13570" max="13570" width="37.85546875" style="66" customWidth="1"/>
    <col min="13571" max="13571" width="6.140625" style="66" customWidth="1"/>
    <col min="13572" max="13572" width="7.28515625" style="66" customWidth="1"/>
    <col min="13573" max="13573" width="10.85546875" style="66" customWidth="1"/>
    <col min="13574" max="13824" width="9.140625" style="66"/>
    <col min="13825" max="13825" width="5.28515625" style="66" customWidth="1"/>
    <col min="13826" max="13826" width="37.85546875" style="66" customWidth="1"/>
    <col min="13827" max="13827" width="6.140625" style="66" customWidth="1"/>
    <col min="13828" max="13828" width="7.28515625" style="66" customWidth="1"/>
    <col min="13829" max="13829" width="10.85546875" style="66" customWidth="1"/>
    <col min="13830" max="14080" width="9.140625" style="66"/>
    <col min="14081" max="14081" width="5.28515625" style="66" customWidth="1"/>
    <col min="14082" max="14082" width="37.85546875" style="66" customWidth="1"/>
    <col min="14083" max="14083" width="6.140625" style="66" customWidth="1"/>
    <col min="14084" max="14084" width="7.28515625" style="66" customWidth="1"/>
    <col min="14085" max="14085" width="10.85546875" style="66" customWidth="1"/>
    <col min="14086" max="14336" width="9.140625" style="66"/>
    <col min="14337" max="14337" width="5.28515625" style="66" customWidth="1"/>
    <col min="14338" max="14338" width="37.85546875" style="66" customWidth="1"/>
    <col min="14339" max="14339" width="6.140625" style="66" customWidth="1"/>
    <col min="14340" max="14340" width="7.28515625" style="66" customWidth="1"/>
    <col min="14341" max="14341" width="10.85546875" style="66" customWidth="1"/>
    <col min="14342" max="14592" width="9.140625" style="66"/>
    <col min="14593" max="14593" width="5.28515625" style="66" customWidth="1"/>
    <col min="14594" max="14594" width="37.85546875" style="66" customWidth="1"/>
    <col min="14595" max="14595" width="6.140625" style="66" customWidth="1"/>
    <col min="14596" max="14596" width="7.28515625" style="66" customWidth="1"/>
    <col min="14597" max="14597" width="10.85546875" style="66" customWidth="1"/>
    <col min="14598" max="14848" width="9.140625" style="66"/>
    <col min="14849" max="14849" width="5.28515625" style="66" customWidth="1"/>
    <col min="14850" max="14850" width="37.85546875" style="66" customWidth="1"/>
    <col min="14851" max="14851" width="6.140625" style="66" customWidth="1"/>
    <col min="14852" max="14852" width="7.28515625" style="66" customWidth="1"/>
    <col min="14853" max="14853" width="10.85546875" style="66" customWidth="1"/>
    <col min="14854" max="15104" width="9.140625" style="66"/>
    <col min="15105" max="15105" width="5.28515625" style="66" customWidth="1"/>
    <col min="15106" max="15106" width="37.85546875" style="66" customWidth="1"/>
    <col min="15107" max="15107" width="6.140625" style="66" customWidth="1"/>
    <col min="15108" max="15108" width="7.28515625" style="66" customWidth="1"/>
    <col min="15109" max="15109" width="10.85546875" style="66" customWidth="1"/>
    <col min="15110" max="15360" width="9.140625" style="66"/>
    <col min="15361" max="15361" width="5.28515625" style="66" customWidth="1"/>
    <col min="15362" max="15362" width="37.85546875" style="66" customWidth="1"/>
    <col min="15363" max="15363" width="6.140625" style="66" customWidth="1"/>
    <col min="15364" max="15364" width="7.28515625" style="66" customWidth="1"/>
    <col min="15365" max="15365" width="10.85546875" style="66" customWidth="1"/>
    <col min="15366" max="15616" width="9.140625" style="66"/>
    <col min="15617" max="15617" width="5.28515625" style="66" customWidth="1"/>
    <col min="15618" max="15618" width="37.85546875" style="66" customWidth="1"/>
    <col min="15619" max="15619" width="6.140625" style="66" customWidth="1"/>
    <col min="15620" max="15620" width="7.28515625" style="66" customWidth="1"/>
    <col min="15621" max="15621" width="10.85546875" style="66" customWidth="1"/>
    <col min="15622" max="15872" width="9.140625" style="66"/>
    <col min="15873" max="15873" width="5.28515625" style="66" customWidth="1"/>
    <col min="15874" max="15874" width="37.85546875" style="66" customWidth="1"/>
    <col min="15875" max="15875" width="6.140625" style="66" customWidth="1"/>
    <col min="15876" max="15876" width="7.28515625" style="66" customWidth="1"/>
    <col min="15877" max="15877" width="10.85546875" style="66" customWidth="1"/>
    <col min="15878" max="16128" width="9.140625" style="66"/>
    <col min="16129" max="16129" width="5.28515625" style="66" customWidth="1"/>
    <col min="16130" max="16130" width="37.85546875" style="66" customWidth="1"/>
    <col min="16131" max="16131" width="6.140625" style="66" customWidth="1"/>
    <col min="16132" max="16132" width="7.28515625" style="66" customWidth="1"/>
    <col min="16133" max="16133" width="10.85546875" style="66" customWidth="1"/>
    <col min="16134" max="16384" width="9.140625" style="66"/>
  </cols>
  <sheetData>
    <row r="1" spans="1:5" ht="15">
      <c r="B1" s="199" t="s">
        <v>467</v>
      </c>
      <c r="C1" s="199"/>
      <c r="D1" s="199"/>
    </row>
    <row r="2" spans="1:5" ht="11.25" customHeight="1">
      <c r="B2" s="68"/>
      <c r="C2" s="68"/>
      <c r="D2" s="68"/>
    </row>
    <row r="3" spans="1:5" ht="14.25" customHeight="1">
      <c r="B3" s="562" t="s">
        <v>445</v>
      </c>
    </row>
    <row r="4" spans="1:5" s="359" customFormat="1" ht="28.5" customHeight="1">
      <c r="A4" s="563" t="s">
        <v>3</v>
      </c>
      <c r="B4" s="564"/>
      <c r="C4" s="6">
        <v>2014</v>
      </c>
      <c r="D4" s="6">
        <v>2015</v>
      </c>
      <c r="E4" s="565" t="s">
        <v>71</v>
      </c>
    </row>
    <row r="5" spans="1:5" s="359" customFormat="1" ht="16.5" customHeight="1">
      <c r="A5" s="195" t="s">
        <v>468</v>
      </c>
      <c r="B5" s="195"/>
      <c r="C5" s="544">
        <v>29389</v>
      </c>
      <c r="D5" s="544">
        <v>29327</v>
      </c>
      <c r="E5" s="545">
        <f>D5/C5*100</f>
        <v>99.789036714416952</v>
      </c>
    </row>
    <row r="6" spans="1:5" s="359" customFormat="1" ht="15" customHeight="1">
      <c r="A6" s="566" t="s">
        <v>469</v>
      </c>
      <c r="B6" s="566"/>
      <c r="C6" s="548">
        <f>SUM(C7:C21)-C15</f>
        <v>218</v>
      </c>
      <c r="D6" s="548">
        <f>SUM(D7:D21)-D15</f>
        <v>215</v>
      </c>
      <c r="E6" s="475">
        <f>D6/C6*100</f>
        <v>98.623853211009177</v>
      </c>
    </row>
    <row r="7" spans="1:5" s="359" customFormat="1" ht="15" customHeight="1">
      <c r="A7" s="567" t="s">
        <v>470</v>
      </c>
      <c r="B7" s="365" t="s">
        <v>471</v>
      </c>
      <c r="C7" s="548">
        <v>0</v>
      </c>
      <c r="D7" s="548">
        <v>1</v>
      </c>
      <c r="E7" s="475">
        <v>0</v>
      </c>
    </row>
    <row r="8" spans="1:5" s="359" customFormat="1" ht="15" customHeight="1">
      <c r="A8" s="567"/>
      <c r="B8" s="365" t="s">
        <v>472</v>
      </c>
      <c r="C8" s="548">
        <v>7</v>
      </c>
      <c r="D8" s="548">
        <v>2</v>
      </c>
      <c r="E8" s="475">
        <v>0</v>
      </c>
    </row>
    <row r="9" spans="1:5" s="359" customFormat="1" ht="15" customHeight="1">
      <c r="A9" s="567"/>
      <c r="B9" s="365" t="s">
        <v>451</v>
      </c>
      <c r="C9" s="548">
        <v>4</v>
      </c>
      <c r="D9" s="548">
        <v>5</v>
      </c>
      <c r="E9" s="475">
        <f>D9/C9*100</f>
        <v>125</v>
      </c>
    </row>
    <row r="10" spans="1:5" s="359" customFormat="1" ht="15" customHeight="1">
      <c r="A10" s="567"/>
      <c r="B10" s="365" t="s">
        <v>473</v>
      </c>
      <c r="C10" s="548">
        <v>0</v>
      </c>
      <c r="D10" s="548">
        <v>0</v>
      </c>
      <c r="E10" s="475">
        <v>0</v>
      </c>
    </row>
    <row r="11" spans="1:5" s="359" customFormat="1" ht="15" customHeight="1">
      <c r="A11" s="567"/>
      <c r="B11" s="365" t="s">
        <v>474</v>
      </c>
      <c r="C11" s="548">
        <v>0</v>
      </c>
      <c r="D11" s="548">
        <v>1</v>
      </c>
      <c r="E11" s="475">
        <v>0</v>
      </c>
    </row>
    <row r="12" spans="1:5" s="359" customFormat="1" ht="15" customHeight="1">
      <c r="A12" s="567"/>
      <c r="B12" s="365" t="s">
        <v>475</v>
      </c>
      <c r="C12" s="548">
        <v>11</v>
      </c>
      <c r="D12" s="548">
        <v>7</v>
      </c>
      <c r="E12" s="475">
        <v>0</v>
      </c>
    </row>
    <row r="13" spans="1:5" s="359" customFormat="1" ht="15" customHeight="1">
      <c r="A13" s="567"/>
      <c r="B13" s="568" t="s">
        <v>476</v>
      </c>
      <c r="C13" s="548">
        <v>70</v>
      </c>
      <c r="D13" s="548">
        <v>61</v>
      </c>
      <c r="E13" s="475">
        <f t="shared" ref="E13:E34" si="0">D13/C13*100</f>
        <v>87.142857142857139</v>
      </c>
    </row>
    <row r="14" spans="1:5" s="359" customFormat="1" ht="15" customHeight="1">
      <c r="A14" s="567"/>
      <c r="B14" s="568" t="s">
        <v>477</v>
      </c>
      <c r="C14" s="548">
        <v>80</v>
      </c>
      <c r="D14" s="548">
        <v>80</v>
      </c>
      <c r="E14" s="475">
        <f t="shared" si="0"/>
        <v>100</v>
      </c>
    </row>
    <row r="15" spans="1:5" s="359" customFormat="1" ht="15" customHeight="1">
      <c r="A15" s="567"/>
      <c r="B15" s="568" t="s">
        <v>478</v>
      </c>
      <c r="C15" s="548">
        <v>39</v>
      </c>
      <c r="D15" s="548">
        <v>25</v>
      </c>
      <c r="E15" s="475">
        <f t="shared" si="0"/>
        <v>64.102564102564102</v>
      </c>
    </row>
    <row r="16" spans="1:5" s="359" customFormat="1" ht="26.25" customHeight="1">
      <c r="A16" s="567"/>
      <c r="B16" s="82" t="s">
        <v>479</v>
      </c>
      <c r="C16" s="548">
        <v>26</v>
      </c>
      <c r="D16" s="548">
        <v>30</v>
      </c>
      <c r="E16" s="475">
        <f t="shared" si="0"/>
        <v>115.38461538461537</v>
      </c>
    </row>
    <row r="17" spans="1:5" s="359" customFormat="1" ht="15" customHeight="1">
      <c r="A17" s="567"/>
      <c r="B17" s="365" t="s">
        <v>480</v>
      </c>
      <c r="C17" s="548">
        <v>0</v>
      </c>
      <c r="D17" s="548">
        <v>0</v>
      </c>
      <c r="E17" s="475">
        <v>0</v>
      </c>
    </row>
    <row r="18" spans="1:5" s="359" customFormat="1" ht="15" customHeight="1">
      <c r="A18" s="567"/>
      <c r="B18" s="365" t="s">
        <v>481</v>
      </c>
      <c r="C18" s="548">
        <v>4</v>
      </c>
      <c r="D18" s="548">
        <v>7</v>
      </c>
      <c r="E18" s="475">
        <f t="shared" si="0"/>
        <v>175</v>
      </c>
    </row>
    <row r="19" spans="1:5" s="359" customFormat="1" ht="15" customHeight="1">
      <c r="A19" s="567"/>
      <c r="B19" s="365" t="s">
        <v>482</v>
      </c>
      <c r="C19" s="548">
        <v>0</v>
      </c>
      <c r="D19" s="548">
        <v>0</v>
      </c>
      <c r="E19" s="475">
        <v>0</v>
      </c>
    </row>
    <row r="20" spans="1:5" s="359" customFormat="1" ht="15" customHeight="1">
      <c r="A20" s="567"/>
      <c r="B20" s="365" t="s">
        <v>483</v>
      </c>
      <c r="C20" s="548">
        <v>0</v>
      </c>
      <c r="D20" s="548">
        <v>0</v>
      </c>
      <c r="E20" s="475">
        <v>0</v>
      </c>
    </row>
    <row r="21" spans="1:5" s="359" customFormat="1" ht="15" customHeight="1">
      <c r="A21" s="567"/>
      <c r="B21" s="365" t="s">
        <v>466</v>
      </c>
      <c r="C21" s="548">
        <v>16</v>
      </c>
      <c r="D21" s="548">
        <v>21</v>
      </c>
      <c r="E21" s="475">
        <f t="shared" si="0"/>
        <v>131.25</v>
      </c>
    </row>
    <row r="22" spans="1:5" s="359" customFormat="1" ht="15" customHeight="1">
      <c r="A22" s="567" t="s">
        <v>484</v>
      </c>
      <c r="B22" s="365" t="s">
        <v>485</v>
      </c>
      <c r="C22" s="548">
        <v>72</v>
      </c>
      <c r="D22" s="548">
        <v>57</v>
      </c>
      <c r="E22" s="475">
        <f t="shared" si="0"/>
        <v>79.166666666666657</v>
      </c>
    </row>
    <row r="23" spans="1:5" s="359" customFormat="1" ht="15" customHeight="1">
      <c r="A23" s="567"/>
      <c r="B23" s="365" t="s">
        <v>486</v>
      </c>
      <c r="C23" s="548">
        <v>27</v>
      </c>
      <c r="D23" s="548">
        <v>18</v>
      </c>
      <c r="E23" s="475">
        <f t="shared" si="0"/>
        <v>66.666666666666657</v>
      </c>
    </row>
    <row r="24" spans="1:5" s="359" customFormat="1" ht="15" customHeight="1">
      <c r="A24" s="567"/>
      <c r="B24" s="365" t="s">
        <v>487</v>
      </c>
      <c r="C24" s="548">
        <v>4</v>
      </c>
      <c r="D24" s="548">
        <v>3</v>
      </c>
      <c r="E24" s="475">
        <f t="shared" si="0"/>
        <v>75</v>
      </c>
    </row>
    <row r="25" spans="1:5" s="359" customFormat="1" ht="15" customHeight="1">
      <c r="A25" s="567"/>
      <c r="B25" s="365" t="s">
        <v>488</v>
      </c>
      <c r="C25" s="479">
        <v>66</v>
      </c>
      <c r="D25" s="479">
        <v>64</v>
      </c>
      <c r="E25" s="475">
        <f t="shared" si="0"/>
        <v>96.969696969696969</v>
      </c>
    </row>
    <row r="26" spans="1:5" s="359" customFormat="1" ht="18" customHeight="1">
      <c r="A26" s="567"/>
      <c r="B26" s="365" t="s">
        <v>489</v>
      </c>
      <c r="C26" s="548">
        <v>0</v>
      </c>
      <c r="D26" s="548">
        <v>7</v>
      </c>
      <c r="E26" s="475">
        <v>0</v>
      </c>
    </row>
    <row r="27" spans="1:5" s="359" customFormat="1" ht="15" customHeight="1">
      <c r="A27" s="198" t="s">
        <v>490</v>
      </c>
      <c r="B27" s="365" t="s">
        <v>491</v>
      </c>
      <c r="C27" s="548">
        <v>78</v>
      </c>
      <c r="D27" s="548">
        <v>108</v>
      </c>
      <c r="E27" s="475">
        <f t="shared" si="0"/>
        <v>138.46153846153845</v>
      </c>
    </row>
    <row r="28" spans="1:5" s="359" customFormat="1" ht="15" customHeight="1">
      <c r="A28" s="198"/>
      <c r="B28" s="365" t="s">
        <v>492</v>
      </c>
      <c r="C28" s="548">
        <v>118</v>
      </c>
      <c r="D28" s="548">
        <v>100</v>
      </c>
      <c r="E28" s="475">
        <f t="shared" si="0"/>
        <v>84.745762711864401</v>
      </c>
    </row>
    <row r="29" spans="1:5" s="359" customFormat="1" ht="15" customHeight="1">
      <c r="A29" s="198"/>
      <c r="B29" s="365" t="s">
        <v>493</v>
      </c>
      <c r="C29" s="548">
        <v>18</v>
      </c>
      <c r="D29" s="548">
        <v>6</v>
      </c>
      <c r="E29" s="475">
        <f t="shared" si="0"/>
        <v>33.333333333333329</v>
      </c>
    </row>
    <row r="30" spans="1:5" s="359" customFormat="1" ht="15" customHeight="1">
      <c r="A30" s="198"/>
      <c r="B30" s="365" t="s">
        <v>494</v>
      </c>
      <c r="C30" s="479">
        <v>4</v>
      </c>
      <c r="D30" s="548">
        <v>1</v>
      </c>
      <c r="E30" s="475">
        <f t="shared" si="0"/>
        <v>25</v>
      </c>
    </row>
    <row r="31" spans="1:5" s="359" customFormat="1" ht="15" customHeight="1">
      <c r="A31" s="569" t="s">
        <v>495</v>
      </c>
      <c r="B31" s="569"/>
      <c r="C31" s="548">
        <v>186</v>
      </c>
      <c r="D31" s="548">
        <v>180</v>
      </c>
      <c r="E31" s="475">
        <f>D31/C31*100</f>
        <v>96.774193548387103</v>
      </c>
    </row>
    <row r="32" spans="1:5" s="359" customFormat="1" ht="15" customHeight="1">
      <c r="A32" s="566" t="s">
        <v>496</v>
      </c>
      <c r="B32" s="566"/>
      <c r="C32" s="475">
        <v>491.7</v>
      </c>
      <c r="D32" s="475">
        <v>617.9</v>
      </c>
      <c r="E32" s="475">
        <f>D32/C32*100</f>
        <v>125.66605653853975</v>
      </c>
    </row>
    <row r="33" spans="1:5" s="359" customFormat="1" ht="15" customHeight="1">
      <c r="A33" s="566" t="s">
        <v>497</v>
      </c>
      <c r="B33" s="566"/>
      <c r="C33" s="475">
        <v>245.8</v>
      </c>
      <c r="D33" s="475">
        <v>392.7</v>
      </c>
      <c r="E33" s="475">
        <f t="shared" si="0"/>
        <v>159.76403580146459</v>
      </c>
    </row>
    <row r="34" spans="1:5" s="359" customFormat="1" ht="15" customHeight="1">
      <c r="A34" s="566" t="s">
        <v>498</v>
      </c>
      <c r="B34" s="566"/>
      <c r="C34" s="475">
        <v>46.3</v>
      </c>
      <c r="D34" s="475">
        <v>46.2</v>
      </c>
      <c r="E34" s="475">
        <f t="shared" si="0"/>
        <v>99.784017278617725</v>
      </c>
    </row>
    <row r="35" spans="1:5" s="359" customFormat="1" ht="25.5" customHeight="1">
      <c r="A35" s="570" t="s">
        <v>499</v>
      </c>
      <c r="B35" s="570"/>
      <c r="C35" s="571">
        <f>C6/C5*10000</f>
        <v>74.177413317908062</v>
      </c>
      <c r="D35" s="571">
        <f>D6/D5*10000</f>
        <v>73.311283117945919</v>
      </c>
      <c r="E35" s="560">
        <f>D35/C35*100</f>
        <v>98.83235319051893</v>
      </c>
    </row>
    <row r="36" spans="1:5" s="359" customFormat="1" ht="18" customHeight="1">
      <c r="A36" s="365"/>
      <c r="B36" s="365"/>
      <c r="C36" s="475"/>
      <c r="D36" s="475"/>
      <c r="E36" s="572"/>
    </row>
    <row r="41" spans="1:5" ht="14.25" customHeight="1"/>
    <row r="43" spans="1:5" ht="77.25" customHeight="1"/>
  </sheetData>
  <mergeCells count="12">
    <mergeCell ref="A27:A30"/>
    <mergeCell ref="A31:B31"/>
    <mergeCell ref="A32:B32"/>
    <mergeCell ref="A33:B33"/>
    <mergeCell ref="A34:B34"/>
    <mergeCell ref="A35:B35"/>
    <mergeCell ref="B1:D1"/>
    <mergeCell ref="A4:B4"/>
    <mergeCell ref="A5:B5"/>
    <mergeCell ref="A6:B6"/>
    <mergeCell ref="A7:A21"/>
    <mergeCell ref="A22:A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10" sqref="H10"/>
    </sheetView>
  </sheetViews>
  <sheetFormatPr defaultRowHeight="12.75"/>
  <cols>
    <col min="1" max="1" width="16.42578125" style="35" customWidth="1"/>
    <col min="2" max="2" width="12.140625" style="36" customWidth="1"/>
    <col min="3" max="3" width="14.42578125" style="36" customWidth="1"/>
    <col min="4" max="5" width="12.42578125" style="36" customWidth="1"/>
    <col min="6" max="7" width="12" style="36" customWidth="1"/>
    <col min="8" max="256" width="9.140625" style="35"/>
    <col min="257" max="257" width="16.42578125" style="35" customWidth="1"/>
    <col min="258" max="258" width="12.140625" style="35" customWidth="1"/>
    <col min="259" max="259" width="14.42578125" style="35" customWidth="1"/>
    <col min="260" max="261" width="12.42578125" style="35" customWidth="1"/>
    <col min="262" max="263" width="12" style="35" customWidth="1"/>
    <col min="264" max="512" width="9.140625" style="35"/>
    <col min="513" max="513" width="16.42578125" style="35" customWidth="1"/>
    <col min="514" max="514" width="12.140625" style="35" customWidth="1"/>
    <col min="515" max="515" width="14.42578125" style="35" customWidth="1"/>
    <col min="516" max="517" width="12.42578125" style="35" customWidth="1"/>
    <col min="518" max="519" width="12" style="35" customWidth="1"/>
    <col min="520" max="768" width="9.140625" style="35"/>
    <col min="769" max="769" width="16.42578125" style="35" customWidth="1"/>
    <col min="770" max="770" width="12.140625" style="35" customWidth="1"/>
    <col min="771" max="771" width="14.42578125" style="35" customWidth="1"/>
    <col min="772" max="773" width="12.42578125" style="35" customWidth="1"/>
    <col min="774" max="775" width="12" style="35" customWidth="1"/>
    <col min="776" max="1024" width="9.140625" style="35"/>
    <col min="1025" max="1025" width="16.42578125" style="35" customWidth="1"/>
    <col min="1026" max="1026" width="12.140625" style="35" customWidth="1"/>
    <col min="1027" max="1027" width="14.42578125" style="35" customWidth="1"/>
    <col min="1028" max="1029" width="12.42578125" style="35" customWidth="1"/>
    <col min="1030" max="1031" width="12" style="35" customWidth="1"/>
    <col min="1032" max="1280" width="9.140625" style="35"/>
    <col min="1281" max="1281" width="16.42578125" style="35" customWidth="1"/>
    <col min="1282" max="1282" width="12.140625" style="35" customWidth="1"/>
    <col min="1283" max="1283" width="14.42578125" style="35" customWidth="1"/>
    <col min="1284" max="1285" width="12.42578125" style="35" customWidth="1"/>
    <col min="1286" max="1287" width="12" style="35" customWidth="1"/>
    <col min="1288" max="1536" width="9.140625" style="35"/>
    <col min="1537" max="1537" width="16.42578125" style="35" customWidth="1"/>
    <col min="1538" max="1538" width="12.140625" style="35" customWidth="1"/>
    <col min="1539" max="1539" width="14.42578125" style="35" customWidth="1"/>
    <col min="1540" max="1541" width="12.42578125" style="35" customWidth="1"/>
    <col min="1542" max="1543" width="12" style="35" customWidth="1"/>
    <col min="1544" max="1792" width="9.140625" style="35"/>
    <col min="1793" max="1793" width="16.42578125" style="35" customWidth="1"/>
    <col min="1794" max="1794" width="12.140625" style="35" customWidth="1"/>
    <col min="1795" max="1795" width="14.42578125" style="35" customWidth="1"/>
    <col min="1796" max="1797" width="12.42578125" style="35" customWidth="1"/>
    <col min="1798" max="1799" width="12" style="35" customWidth="1"/>
    <col min="1800" max="2048" width="9.140625" style="35"/>
    <col min="2049" max="2049" width="16.42578125" style="35" customWidth="1"/>
    <col min="2050" max="2050" width="12.140625" style="35" customWidth="1"/>
    <col min="2051" max="2051" width="14.42578125" style="35" customWidth="1"/>
    <col min="2052" max="2053" width="12.42578125" style="35" customWidth="1"/>
    <col min="2054" max="2055" width="12" style="35" customWidth="1"/>
    <col min="2056" max="2304" width="9.140625" style="35"/>
    <col min="2305" max="2305" width="16.42578125" style="35" customWidth="1"/>
    <col min="2306" max="2306" width="12.140625" style="35" customWidth="1"/>
    <col min="2307" max="2307" width="14.42578125" style="35" customWidth="1"/>
    <col min="2308" max="2309" width="12.42578125" style="35" customWidth="1"/>
    <col min="2310" max="2311" width="12" style="35" customWidth="1"/>
    <col min="2312" max="2560" width="9.140625" style="35"/>
    <col min="2561" max="2561" width="16.42578125" style="35" customWidth="1"/>
    <col min="2562" max="2562" width="12.140625" style="35" customWidth="1"/>
    <col min="2563" max="2563" width="14.42578125" style="35" customWidth="1"/>
    <col min="2564" max="2565" width="12.42578125" style="35" customWidth="1"/>
    <col min="2566" max="2567" width="12" style="35" customWidth="1"/>
    <col min="2568" max="2816" width="9.140625" style="35"/>
    <col min="2817" max="2817" width="16.42578125" style="35" customWidth="1"/>
    <col min="2818" max="2818" width="12.140625" style="35" customWidth="1"/>
    <col min="2819" max="2819" width="14.42578125" style="35" customWidth="1"/>
    <col min="2820" max="2821" width="12.42578125" style="35" customWidth="1"/>
    <col min="2822" max="2823" width="12" style="35" customWidth="1"/>
    <col min="2824" max="3072" width="9.140625" style="35"/>
    <col min="3073" max="3073" width="16.42578125" style="35" customWidth="1"/>
    <col min="3074" max="3074" width="12.140625" style="35" customWidth="1"/>
    <col min="3075" max="3075" width="14.42578125" style="35" customWidth="1"/>
    <col min="3076" max="3077" width="12.42578125" style="35" customWidth="1"/>
    <col min="3078" max="3079" width="12" style="35" customWidth="1"/>
    <col min="3080" max="3328" width="9.140625" style="35"/>
    <col min="3329" max="3329" width="16.42578125" style="35" customWidth="1"/>
    <col min="3330" max="3330" width="12.140625" style="35" customWidth="1"/>
    <col min="3331" max="3331" width="14.42578125" style="35" customWidth="1"/>
    <col min="3332" max="3333" width="12.42578125" style="35" customWidth="1"/>
    <col min="3334" max="3335" width="12" style="35" customWidth="1"/>
    <col min="3336" max="3584" width="9.140625" style="35"/>
    <col min="3585" max="3585" width="16.42578125" style="35" customWidth="1"/>
    <col min="3586" max="3586" width="12.140625" style="35" customWidth="1"/>
    <col min="3587" max="3587" width="14.42578125" style="35" customWidth="1"/>
    <col min="3588" max="3589" width="12.42578125" style="35" customWidth="1"/>
    <col min="3590" max="3591" width="12" style="35" customWidth="1"/>
    <col min="3592" max="3840" width="9.140625" style="35"/>
    <col min="3841" max="3841" width="16.42578125" style="35" customWidth="1"/>
    <col min="3842" max="3842" width="12.140625" style="35" customWidth="1"/>
    <col min="3843" max="3843" width="14.42578125" style="35" customWidth="1"/>
    <col min="3844" max="3845" width="12.42578125" style="35" customWidth="1"/>
    <col min="3846" max="3847" width="12" style="35" customWidth="1"/>
    <col min="3848" max="4096" width="9.140625" style="35"/>
    <col min="4097" max="4097" width="16.42578125" style="35" customWidth="1"/>
    <col min="4098" max="4098" width="12.140625" style="35" customWidth="1"/>
    <col min="4099" max="4099" width="14.42578125" style="35" customWidth="1"/>
    <col min="4100" max="4101" width="12.42578125" style="35" customWidth="1"/>
    <col min="4102" max="4103" width="12" style="35" customWidth="1"/>
    <col min="4104" max="4352" width="9.140625" style="35"/>
    <col min="4353" max="4353" width="16.42578125" style="35" customWidth="1"/>
    <col min="4354" max="4354" width="12.140625" style="35" customWidth="1"/>
    <col min="4355" max="4355" width="14.42578125" style="35" customWidth="1"/>
    <col min="4356" max="4357" width="12.42578125" style="35" customWidth="1"/>
    <col min="4358" max="4359" width="12" style="35" customWidth="1"/>
    <col min="4360" max="4608" width="9.140625" style="35"/>
    <col min="4609" max="4609" width="16.42578125" style="35" customWidth="1"/>
    <col min="4610" max="4610" width="12.140625" style="35" customWidth="1"/>
    <col min="4611" max="4611" width="14.42578125" style="35" customWidth="1"/>
    <col min="4612" max="4613" width="12.42578125" style="35" customWidth="1"/>
    <col min="4614" max="4615" width="12" style="35" customWidth="1"/>
    <col min="4616" max="4864" width="9.140625" style="35"/>
    <col min="4865" max="4865" width="16.42578125" style="35" customWidth="1"/>
    <col min="4866" max="4866" width="12.140625" style="35" customWidth="1"/>
    <col min="4867" max="4867" width="14.42578125" style="35" customWidth="1"/>
    <col min="4868" max="4869" width="12.42578125" style="35" customWidth="1"/>
    <col min="4870" max="4871" width="12" style="35" customWidth="1"/>
    <col min="4872" max="5120" width="9.140625" style="35"/>
    <col min="5121" max="5121" width="16.42578125" style="35" customWidth="1"/>
    <col min="5122" max="5122" width="12.140625" style="35" customWidth="1"/>
    <col min="5123" max="5123" width="14.42578125" style="35" customWidth="1"/>
    <col min="5124" max="5125" width="12.42578125" style="35" customWidth="1"/>
    <col min="5126" max="5127" width="12" style="35" customWidth="1"/>
    <col min="5128" max="5376" width="9.140625" style="35"/>
    <col min="5377" max="5377" width="16.42578125" style="35" customWidth="1"/>
    <col min="5378" max="5378" width="12.140625" style="35" customWidth="1"/>
    <col min="5379" max="5379" width="14.42578125" style="35" customWidth="1"/>
    <col min="5380" max="5381" width="12.42578125" style="35" customWidth="1"/>
    <col min="5382" max="5383" width="12" style="35" customWidth="1"/>
    <col min="5384" max="5632" width="9.140625" style="35"/>
    <col min="5633" max="5633" width="16.42578125" style="35" customWidth="1"/>
    <col min="5634" max="5634" width="12.140625" style="35" customWidth="1"/>
    <col min="5635" max="5635" width="14.42578125" style="35" customWidth="1"/>
    <col min="5636" max="5637" width="12.42578125" style="35" customWidth="1"/>
    <col min="5638" max="5639" width="12" style="35" customWidth="1"/>
    <col min="5640" max="5888" width="9.140625" style="35"/>
    <col min="5889" max="5889" width="16.42578125" style="35" customWidth="1"/>
    <col min="5890" max="5890" width="12.140625" style="35" customWidth="1"/>
    <col min="5891" max="5891" width="14.42578125" style="35" customWidth="1"/>
    <col min="5892" max="5893" width="12.42578125" style="35" customWidth="1"/>
    <col min="5894" max="5895" width="12" style="35" customWidth="1"/>
    <col min="5896" max="6144" width="9.140625" style="35"/>
    <col min="6145" max="6145" width="16.42578125" style="35" customWidth="1"/>
    <col min="6146" max="6146" width="12.140625" style="35" customWidth="1"/>
    <col min="6147" max="6147" width="14.42578125" style="35" customWidth="1"/>
    <col min="6148" max="6149" width="12.42578125" style="35" customWidth="1"/>
    <col min="6150" max="6151" width="12" style="35" customWidth="1"/>
    <col min="6152" max="6400" width="9.140625" style="35"/>
    <col min="6401" max="6401" width="16.42578125" style="35" customWidth="1"/>
    <col min="6402" max="6402" width="12.140625" style="35" customWidth="1"/>
    <col min="6403" max="6403" width="14.42578125" style="35" customWidth="1"/>
    <col min="6404" max="6405" width="12.42578125" style="35" customWidth="1"/>
    <col min="6406" max="6407" width="12" style="35" customWidth="1"/>
    <col min="6408" max="6656" width="9.140625" style="35"/>
    <col min="6657" max="6657" width="16.42578125" style="35" customWidth="1"/>
    <col min="6658" max="6658" width="12.140625" style="35" customWidth="1"/>
    <col min="6659" max="6659" width="14.42578125" style="35" customWidth="1"/>
    <col min="6660" max="6661" width="12.42578125" style="35" customWidth="1"/>
    <col min="6662" max="6663" width="12" style="35" customWidth="1"/>
    <col min="6664" max="6912" width="9.140625" style="35"/>
    <col min="6913" max="6913" width="16.42578125" style="35" customWidth="1"/>
    <col min="6914" max="6914" width="12.140625" style="35" customWidth="1"/>
    <col min="6915" max="6915" width="14.42578125" style="35" customWidth="1"/>
    <col min="6916" max="6917" width="12.42578125" style="35" customWidth="1"/>
    <col min="6918" max="6919" width="12" style="35" customWidth="1"/>
    <col min="6920" max="7168" width="9.140625" style="35"/>
    <col min="7169" max="7169" width="16.42578125" style="35" customWidth="1"/>
    <col min="7170" max="7170" width="12.140625" style="35" customWidth="1"/>
    <col min="7171" max="7171" width="14.42578125" style="35" customWidth="1"/>
    <col min="7172" max="7173" width="12.42578125" style="35" customWidth="1"/>
    <col min="7174" max="7175" width="12" style="35" customWidth="1"/>
    <col min="7176" max="7424" width="9.140625" style="35"/>
    <col min="7425" max="7425" width="16.42578125" style="35" customWidth="1"/>
    <col min="7426" max="7426" width="12.140625" style="35" customWidth="1"/>
    <col min="7427" max="7427" width="14.42578125" style="35" customWidth="1"/>
    <col min="7428" max="7429" width="12.42578125" style="35" customWidth="1"/>
    <col min="7430" max="7431" width="12" style="35" customWidth="1"/>
    <col min="7432" max="7680" width="9.140625" style="35"/>
    <col min="7681" max="7681" width="16.42578125" style="35" customWidth="1"/>
    <col min="7682" max="7682" width="12.140625" style="35" customWidth="1"/>
    <col min="7683" max="7683" width="14.42578125" style="35" customWidth="1"/>
    <col min="7684" max="7685" width="12.42578125" style="35" customWidth="1"/>
    <col min="7686" max="7687" width="12" style="35" customWidth="1"/>
    <col min="7688" max="7936" width="9.140625" style="35"/>
    <col min="7937" max="7937" width="16.42578125" style="35" customWidth="1"/>
    <col min="7938" max="7938" width="12.140625" style="35" customWidth="1"/>
    <col min="7939" max="7939" width="14.42578125" style="35" customWidth="1"/>
    <col min="7940" max="7941" width="12.42578125" style="35" customWidth="1"/>
    <col min="7942" max="7943" width="12" style="35" customWidth="1"/>
    <col min="7944" max="8192" width="9.140625" style="35"/>
    <col min="8193" max="8193" width="16.42578125" style="35" customWidth="1"/>
    <col min="8194" max="8194" width="12.140625" style="35" customWidth="1"/>
    <col min="8195" max="8195" width="14.42578125" style="35" customWidth="1"/>
    <col min="8196" max="8197" width="12.42578125" style="35" customWidth="1"/>
    <col min="8198" max="8199" width="12" style="35" customWidth="1"/>
    <col min="8200" max="8448" width="9.140625" style="35"/>
    <col min="8449" max="8449" width="16.42578125" style="35" customWidth="1"/>
    <col min="8450" max="8450" width="12.140625" style="35" customWidth="1"/>
    <col min="8451" max="8451" width="14.42578125" style="35" customWidth="1"/>
    <col min="8452" max="8453" width="12.42578125" style="35" customWidth="1"/>
    <col min="8454" max="8455" width="12" style="35" customWidth="1"/>
    <col min="8456" max="8704" width="9.140625" style="35"/>
    <col min="8705" max="8705" width="16.42578125" style="35" customWidth="1"/>
    <col min="8706" max="8706" width="12.140625" style="35" customWidth="1"/>
    <col min="8707" max="8707" width="14.42578125" style="35" customWidth="1"/>
    <col min="8708" max="8709" width="12.42578125" style="35" customWidth="1"/>
    <col min="8710" max="8711" width="12" style="35" customWidth="1"/>
    <col min="8712" max="8960" width="9.140625" style="35"/>
    <col min="8961" max="8961" width="16.42578125" style="35" customWidth="1"/>
    <col min="8962" max="8962" width="12.140625" style="35" customWidth="1"/>
    <col min="8963" max="8963" width="14.42578125" style="35" customWidth="1"/>
    <col min="8964" max="8965" width="12.42578125" style="35" customWidth="1"/>
    <col min="8966" max="8967" width="12" style="35" customWidth="1"/>
    <col min="8968" max="9216" width="9.140625" style="35"/>
    <col min="9217" max="9217" width="16.42578125" style="35" customWidth="1"/>
    <col min="9218" max="9218" width="12.140625" style="35" customWidth="1"/>
    <col min="9219" max="9219" width="14.42578125" style="35" customWidth="1"/>
    <col min="9220" max="9221" width="12.42578125" style="35" customWidth="1"/>
    <col min="9222" max="9223" width="12" style="35" customWidth="1"/>
    <col min="9224" max="9472" width="9.140625" style="35"/>
    <col min="9473" max="9473" width="16.42578125" style="35" customWidth="1"/>
    <col min="9474" max="9474" width="12.140625" style="35" customWidth="1"/>
    <col min="9475" max="9475" width="14.42578125" style="35" customWidth="1"/>
    <col min="9476" max="9477" width="12.42578125" style="35" customWidth="1"/>
    <col min="9478" max="9479" width="12" style="35" customWidth="1"/>
    <col min="9480" max="9728" width="9.140625" style="35"/>
    <col min="9729" max="9729" width="16.42578125" style="35" customWidth="1"/>
    <col min="9730" max="9730" width="12.140625" style="35" customWidth="1"/>
    <col min="9731" max="9731" width="14.42578125" style="35" customWidth="1"/>
    <col min="9732" max="9733" width="12.42578125" style="35" customWidth="1"/>
    <col min="9734" max="9735" width="12" style="35" customWidth="1"/>
    <col min="9736" max="9984" width="9.140625" style="35"/>
    <col min="9985" max="9985" width="16.42578125" style="35" customWidth="1"/>
    <col min="9986" max="9986" width="12.140625" style="35" customWidth="1"/>
    <col min="9987" max="9987" width="14.42578125" style="35" customWidth="1"/>
    <col min="9988" max="9989" width="12.42578125" style="35" customWidth="1"/>
    <col min="9990" max="9991" width="12" style="35" customWidth="1"/>
    <col min="9992" max="10240" width="9.140625" style="35"/>
    <col min="10241" max="10241" width="16.42578125" style="35" customWidth="1"/>
    <col min="10242" max="10242" width="12.140625" style="35" customWidth="1"/>
    <col min="10243" max="10243" width="14.42578125" style="35" customWidth="1"/>
    <col min="10244" max="10245" width="12.42578125" style="35" customWidth="1"/>
    <col min="10246" max="10247" width="12" style="35" customWidth="1"/>
    <col min="10248" max="10496" width="9.140625" style="35"/>
    <col min="10497" max="10497" width="16.42578125" style="35" customWidth="1"/>
    <col min="10498" max="10498" width="12.140625" style="35" customWidth="1"/>
    <col min="10499" max="10499" width="14.42578125" style="35" customWidth="1"/>
    <col min="10500" max="10501" width="12.42578125" style="35" customWidth="1"/>
    <col min="10502" max="10503" width="12" style="35" customWidth="1"/>
    <col min="10504" max="10752" width="9.140625" style="35"/>
    <col min="10753" max="10753" width="16.42578125" style="35" customWidth="1"/>
    <col min="10754" max="10754" width="12.140625" style="35" customWidth="1"/>
    <col min="10755" max="10755" width="14.42578125" style="35" customWidth="1"/>
    <col min="10756" max="10757" width="12.42578125" style="35" customWidth="1"/>
    <col min="10758" max="10759" width="12" style="35" customWidth="1"/>
    <col min="10760" max="11008" width="9.140625" style="35"/>
    <col min="11009" max="11009" width="16.42578125" style="35" customWidth="1"/>
    <col min="11010" max="11010" width="12.140625" style="35" customWidth="1"/>
    <col min="11011" max="11011" width="14.42578125" style="35" customWidth="1"/>
    <col min="11012" max="11013" width="12.42578125" style="35" customWidth="1"/>
    <col min="11014" max="11015" width="12" style="35" customWidth="1"/>
    <col min="11016" max="11264" width="9.140625" style="35"/>
    <col min="11265" max="11265" width="16.42578125" style="35" customWidth="1"/>
    <col min="11266" max="11266" width="12.140625" style="35" customWidth="1"/>
    <col min="11267" max="11267" width="14.42578125" style="35" customWidth="1"/>
    <col min="11268" max="11269" width="12.42578125" style="35" customWidth="1"/>
    <col min="11270" max="11271" width="12" style="35" customWidth="1"/>
    <col min="11272" max="11520" width="9.140625" style="35"/>
    <col min="11521" max="11521" width="16.42578125" style="35" customWidth="1"/>
    <col min="11522" max="11522" width="12.140625" style="35" customWidth="1"/>
    <col min="11523" max="11523" width="14.42578125" style="35" customWidth="1"/>
    <col min="11524" max="11525" width="12.42578125" style="35" customWidth="1"/>
    <col min="11526" max="11527" width="12" style="35" customWidth="1"/>
    <col min="11528" max="11776" width="9.140625" style="35"/>
    <col min="11777" max="11777" width="16.42578125" style="35" customWidth="1"/>
    <col min="11778" max="11778" width="12.140625" style="35" customWidth="1"/>
    <col min="11779" max="11779" width="14.42578125" style="35" customWidth="1"/>
    <col min="11780" max="11781" width="12.42578125" style="35" customWidth="1"/>
    <col min="11782" max="11783" width="12" style="35" customWidth="1"/>
    <col min="11784" max="12032" width="9.140625" style="35"/>
    <col min="12033" max="12033" width="16.42578125" style="35" customWidth="1"/>
    <col min="12034" max="12034" width="12.140625" style="35" customWidth="1"/>
    <col min="12035" max="12035" width="14.42578125" style="35" customWidth="1"/>
    <col min="12036" max="12037" width="12.42578125" style="35" customWidth="1"/>
    <col min="12038" max="12039" width="12" style="35" customWidth="1"/>
    <col min="12040" max="12288" width="9.140625" style="35"/>
    <col min="12289" max="12289" width="16.42578125" style="35" customWidth="1"/>
    <col min="12290" max="12290" width="12.140625" style="35" customWidth="1"/>
    <col min="12291" max="12291" width="14.42578125" style="35" customWidth="1"/>
    <col min="12292" max="12293" width="12.42578125" style="35" customWidth="1"/>
    <col min="12294" max="12295" width="12" style="35" customWidth="1"/>
    <col min="12296" max="12544" width="9.140625" style="35"/>
    <col min="12545" max="12545" width="16.42578125" style="35" customWidth="1"/>
    <col min="12546" max="12546" width="12.140625" style="35" customWidth="1"/>
    <col min="12547" max="12547" width="14.42578125" style="35" customWidth="1"/>
    <col min="12548" max="12549" width="12.42578125" style="35" customWidth="1"/>
    <col min="12550" max="12551" width="12" style="35" customWidth="1"/>
    <col min="12552" max="12800" width="9.140625" style="35"/>
    <col min="12801" max="12801" width="16.42578125" style="35" customWidth="1"/>
    <col min="12802" max="12802" width="12.140625" style="35" customWidth="1"/>
    <col min="12803" max="12803" width="14.42578125" style="35" customWidth="1"/>
    <col min="12804" max="12805" width="12.42578125" style="35" customWidth="1"/>
    <col min="12806" max="12807" width="12" style="35" customWidth="1"/>
    <col min="12808" max="13056" width="9.140625" style="35"/>
    <col min="13057" max="13057" width="16.42578125" style="35" customWidth="1"/>
    <col min="13058" max="13058" width="12.140625" style="35" customWidth="1"/>
    <col min="13059" max="13059" width="14.42578125" style="35" customWidth="1"/>
    <col min="13060" max="13061" width="12.42578125" style="35" customWidth="1"/>
    <col min="13062" max="13063" width="12" style="35" customWidth="1"/>
    <col min="13064" max="13312" width="9.140625" style="35"/>
    <col min="13313" max="13313" width="16.42578125" style="35" customWidth="1"/>
    <col min="13314" max="13314" width="12.140625" style="35" customWidth="1"/>
    <col min="13315" max="13315" width="14.42578125" style="35" customWidth="1"/>
    <col min="13316" max="13317" width="12.42578125" style="35" customWidth="1"/>
    <col min="13318" max="13319" width="12" style="35" customWidth="1"/>
    <col min="13320" max="13568" width="9.140625" style="35"/>
    <col min="13569" max="13569" width="16.42578125" style="35" customWidth="1"/>
    <col min="13570" max="13570" width="12.140625" style="35" customWidth="1"/>
    <col min="13571" max="13571" width="14.42578125" style="35" customWidth="1"/>
    <col min="13572" max="13573" width="12.42578125" style="35" customWidth="1"/>
    <col min="13574" max="13575" width="12" style="35" customWidth="1"/>
    <col min="13576" max="13824" width="9.140625" style="35"/>
    <col min="13825" max="13825" width="16.42578125" style="35" customWidth="1"/>
    <col min="13826" max="13826" width="12.140625" style="35" customWidth="1"/>
    <col min="13827" max="13827" width="14.42578125" style="35" customWidth="1"/>
    <col min="13828" max="13829" width="12.42578125" style="35" customWidth="1"/>
    <col min="13830" max="13831" width="12" style="35" customWidth="1"/>
    <col min="13832" max="14080" width="9.140625" style="35"/>
    <col min="14081" max="14081" width="16.42578125" style="35" customWidth="1"/>
    <col min="14082" max="14082" width="12.140625" style="35" customWidth="1"/>
    <col min="14083" max="14083" width="14.42578125" style="35" customWidth="1"/>
    <col min="14084" max="14085" width="12.42578125" style="35" customWidth="1"/>
    <col min="14086" max="14087" width="12" style="35" customWidth="1"/>
    <col min="14088" max="14336" width="9.140625" style="35"/>
    <col min="14337" max="14337" width="16.42578125" style="35" customWidth="1"/>
    <col min="14338" max="14338" width="12.140625" style="35" customWidth="1"/>
    <col min="14339" max="14339" width="14.42578125" style="35" customWidth="1"/>
    <col min="14340" max="14341" width="12.42578125" style="35" customWidth="1"/>
    <col min="14342" max="14343" width="12" style="35" customWidth="1"/>
    <col min="14344" max="14592" width="9.140625" style="35"/>
    <col min="14593" max="14593" width="16.42578125" style="35" customWidth="1"/>
    <col min="14594" max="14594" width="12.140625" style="35" customWidth="1"/>
    <col min="14595" max="14595" width="14.42578125" style="35" customWidth="1"/>
    <col min="14596" max="14597" width="12.42578125" style="35" customWidth="1"/>
    <col min="14598" max="14599" width="12" style="35" customWidth="1"/>
    <col min="14600" max="14848" width="9.140625" style="35"/>
    <col min="14849" max="14849" width="16.42578125" style="35" customWidth="1"/>
    <col min="14850" max="14850" width="12.140625" style="35" customWidth="1"/>
    <col min="14851" max="14851" width="14.42578125" style="35" customWidth="1"/>
    <col min="14852" max="14853" width="12.42578125" style="35" customWidth="1"/>
    <col min="14854" max="14855" width="12" style="35" customWidth="1"/>
    <col min="14856" max="15104" width="9.140625" style="35"/>
    <col min="15105" max="15105" width="16.42578125" style="35" customWidth="1"/>
    <col min="15106" max="15106" width="12.140625" style="35" customWidth="1"/>
    <col min="15107" max="15107" width="14.42578125" style="35" customWidth="1"/>
    <col min="15108" max="15109" width="12.42578125" style="35" customWidth="1"/>
    <col min="15110" max="15111" width="12" style="35" customWidth="1"/>
    <col min="15112" max="15360" width="9.140625" style="35"/>
    <col min="15361" max="15361" width="16.42578125" style="35" customWidth="1"/>
    <col min="15362" max="15362" width="12.140625" style="35" customWidth="1"/>
    <col min="15363" max="15363" width="14.42578125" style="35" customWidth="1"/>
    <col min="15364" max="15365" width="12.42578125" style="35" customWidth="1"/>
    <col min="15366" max="15367" width="12" style="35" customWidth="1"/>
    <col min="15368" max="15616" width="9.140625" style="35"/>
    <col min="15617" max="15617" width="16.42578125" style="35" customWidth="1"/>
    <col min="15618" max="15618" width="12.140625" style="35" customWidth="1"/>
    <col min="15619" max="15619" width="14.42578125" style="35" customWidth="1"/>
    <col min="15620" max="15621" width="12.42578125" style="35" customWidth="1"/>
    <col min="15622" max="15623" width="12" style="35" customWidth="1"/>
    <col min="15624" max="15872" width="9.140625" style="35"/>
    <col min="15873" max="15873" width="16.42578125" style="35" customWidth="1"/>
    <col min="15874" max="15874" width="12.140625" style="35" customWidth="1"/>
    <col min="15875" max="15875" width="14.42578125" style="35" customWidth="1"/>
    <col min="15876" max="15877" width="12.42578125" style="35" customWidth="1"/>
    <col min="15878" max="15879" width="12" style="35" customWidth="1"/>
    <col min="15880" max="16128" width="9.140625" style="35"/>
    <col min="16129" max="16129" width="16.42578125" style="35" customWidth="1"/>
    <col min="16130" max="16130" width="12.140625" style="35" customWidth="1"/>
    <col min="16131" max="16131" width="14.42578125" style="35" customWidth="1"/>
    <col min="16132" max="16133" width="12.42578125" style="35" customWidth="1"/>
    <col min="16134" max="16135" width="12" style="35" customWidth="1"/>
    <col min="16136" max="16384" width="9.140625" style="35"/>
  </cols>
  <sheetData>
    <row r="1" spans="1:8" ht="15">
      <c r="A1" s="184" t="s">
        <v>45</v>
      </c>
      <c r="B1" s="184"/>
      <c r="C1" s="184"/>
      <c r="D1" s="184"/>
      <c r="E1" s="184"/>
      <c r="F1" s="184"/>
      <c r="G1" s="184"/>
    </row>
    <row r="2" spans="1:8">
      <c r="A2" s="35" t="s">
        <v>1</v>
      </c>
    </row>
    <row r="3" spans="1:8">
      <c r="F3" s="36" t="s">
        <v>46</v>
      </c>
    </row>
    <row r="4" spans="1:8">
      <c r="A4" s="185" t="s">
        <v>47</v>
      </c>
      <c r="B4" s="185" t="s">
        <v>48</v>
      </c>
      <c r="C4" s="185"/>
      <c r="D4" s="185"/>
      <c r="E4" s="185" t="s">
        <v>49</v>
      </c>
      <c r="F4" s="185"/>
      <c r="G4" s="185"/>
    </row>
    <row r="5" spans="1:8">
      <c r="A5" s="185"/>
      <c r="B5" s="37" t="s">
        <v>9</v>
      </c>
      <c r="C5" s="37" t="s">
        <v>10</v>
      </c>
      <c r="D5" s="37" t="s">
        <v>11</v>
      </c>
      <c r="E5" s="37" t="s">
        <v>9</v>
      </c>
      <c r="F5" s="37" t="s">
        <v>10</v>
      </c>
      <c r="G5" s="37" t="s">
        <v>11</v>
      </c>
    </row>
    <row r="6" spans="1:8" s="42" customFormat="1">
      <c r="A6" s="38" t="s">
        <v>50</v>
      </c>
      <c r="B6" s="39">
        <v>71687</v>
      </c>
      <c r="C6" s="39">
        <v>75737.7</v>
      </c>
      <c r="D6" s="40">
        <f>(C6/B6)*100</f>
        <v>105.65053635945149</v>
      </c>
      <c r="E6" s="39">
        <v>7553</v>
      </c>
      <c r="F6" s="39">
        <v>5550.7</v>
      </c>
      <c r="G6" s="40">
        <f t="shared" ref="G6:G22" si="0">(F6/E6)*100</f>
        <v>73.490003971931685</v>
      </c>
      <c r="H6" s="41"/>
    </row>
    <row r="7" spans="1:8" s="42" customFormat="1">
      <c r="A7" s="38" t="s">
        <v>51</v>
      </c>
      <c r="B7" s="39">
        <v>71271</v>
      </c>
      <c r="C7" s="39">
        <v>75313.5</v>
      </c>
      <c r="D7" s="40">
        <f t="shared" ref="D7:D22" si="1">(C7/B7)*100</f>
        <v>105.67201245948563</v>
      </c>
      <c r="E7" s="39">
        <v>7616.5</v>
      </c>
      <c r="F7" s="39">
        <v>6073.8</v>
      </c>
      <c r="G7" s="40">
        <f t="shared" si="0"/>
        <v>79.745289831287337</v>
      </c>
    </row>
    <row r="8" spans="1:8" s="42" customFormat="1">
      <c r="A8" s="38" t="s">
        <v>52</v>
      </c>
      <c r="B8" s="39">
        <v>215176</v>
      </c>
      <c r="C8" s="39">
        <v>155796</v>
      </c>
      <c r="D8" s="40">
        <f t="shared" si="1"/>
        <v>72.403985574599389</v>
      </c>
      <c r="E8" s="39">
        <v>33360</v>
      </c>
      <c r="F8" s="39">
        <v>14513.2</v>
      </c>
      <c r="G8" s="40">
        <f t="shared" si="0"/>
        <v>43.50479616306955</v>
      </c>
    </row>
    <row r="9" spans="1:8" s="42" customFormat="1">
      <c r="A9" s="38" t="s">
        <v>53</v>
      </c>
      <c r="B9" s="39">
        <v>52744</v>
      </c>
      <c r="C9" s="39">
        <v>55105.8</v>
      </c>
      <c r="D9" s="40">
        <f t="shared" si="1"/>
        <v>104.47785530107691</v>
      </c>
      <c r="E9" s="39">
        <v>6535</v>
      </c>
      <c r="F9" s="39">
        <v>5959.2</v>
      </c>
      <c r="G9" s="40">
        <f t="shared" si="0"/>
        <v>91.188982402448346</v>
      </c>
    </row>
    <row r="10" spans="1:8" s="42" customFormat="1">
      <c r="A10" s="38" t="s">
        <v>54</v>
      </c>
      <c r="B10" s="39">
        <v>170781</v>
      </c>
      <c r="C10" s="39">
        <v>120186.3</v>
      </c>
      <c r="D10" s="40">
        <f t="shared" si="1"/>
        <v>70.37451472939027</v>
      </c>
      <c r="E10" s="39">
        <v>36584</v>
      </c>
      <c r="F10" s="39">
        <v>6028</v>
      </c>
      <c r="G10" s="40">
        <f t="shared" si="0"/>
        <v>16.477148480209927</v>
      </c>
    </row>
    <row r="11" spans="1:8" s="42" customFormat="1">
      <c r="A11" s="38" t="s">
        <v>55</v>
      </c>
      <c r="B11" s="39">
        <v>182004.8</v>
      </c>
      <c r="C11" s="39">
        <v>82286.100000000006</v>
      </c>
      <c r="D11" s="40">
        <f t="shared" si="1"/>
        <v>45.210950480426895</v>
      </c>
      <c r="E11" s="39">
        <v>27734</v>
      </c>
      <c r="F11" s="39">
        <v>7706.8</v>
      </c>
      <c r="G11" s="40">
        <f t="shared" si="0"/>
        <v>27.788274320328838</v>
      </c>
    </row>
    <row r="12" spans="1:8" s="42" customFormat="1">
      <c r="A12" s="38" t="s">
        <v>56</v>
      </c>
      <c r="B12" s="39">
        <v>478999</v>
      </c>
      <c r="C12" s="39">
        <v>1975525.7</v>
      </c>
      <c r="D12" s="40">
        <f t="shared" si="1"/>
        <v>412.4279382629191</v>
      </c>
      <c r="E12" s="39">
        <v>93394</v>
      </c>
      <c r="F12" s="39">
        <v>1040532.4</v>
      </c>
      <c r="G12" s="40">
        <f t="shared" si="0"/>
        <v>1114.1319570850376</v>
      </c>
    </row>
    <row r="13" spans="1:8" s="42" customFormat="1">
      <c r="A13" s="38" t="s">
        <v>57</v>
      </c>
      <c r="B13" s="39">
        <v>220027</v>
      </c>
      <c r="C13" s="39">
        <v>125817.2</v>
      </c>
      <c r="D13" s="40">
        <f t="shared" si="1"/>
        <v>57.182618496820851</v>
      </c>
      <c r="E13" s="39">
        <v>36698</v>
      </c>
      <c r="F13" s="39">
        <v>11166.4</v>
      </c>
      <c r="G13" s="40">
        <f t="shared" si="0"/>
        <v>30.427816229767291</v>
      </c>
    </row>
    <row r="14" spans="1:8" s="42" customFormat="1">
      <c r="A14" s="38" t="s">
        <v>58</v>
      </c>
      <c r="B14" s="39">
        <v>233038</v>
      </c>
      <c r="C14" s="39">
        <v>234835.9</v>
      </c>
      <c r="D14" s="40">
        <f t="shared" si="1"/>
        <v>100.7715050764253</v>
      </c>
      <c r="E14" s="39">
        <v>30214</v>
      </c>
      <c r="F14" s="39">
        <v>6356.4</v>
      </c>
      <c r="G14" s="40">
        <f t="shared" si="0"/>
        <v>21.03792943668498</v>
      </c>
    </row>
    <row r="15" spans="1:8" s="42" customFormat="1">
      <c r="A15" s="38" t="s">
        <v>59</v>
      </c>
      <c r="B15" s="39">
        <v>68060</v>
      </c>
      <c r="C15" s="39">
        <v>75141.100000000006</v>
      </c>
      <c r="D15" s="40">
        <f t="shared" si="1"/>
        <v>110.40420217455187</v>
      </c>
      <c r="E15" s="39">
        <v>7785</v>
      </c>
      <c r="F15" s="39">
        <v>6391.3</v>
      </c>
      <c r="G15" s="40">
        <f t="shared" si="0"/>
        <v>82.097623635195887</v>
      </c>
    </row>
    <row r="16" spans="1:8" s="42" customFormat="1">
      <c r="A16" s="38" t="s">
        <v>60</v>
      </c>
      <c r="B16" s="39">
        <v>98755</v>
      </c>
      <c r="C16" s="39">
        <v>87929.1</v>
      </c>
      <c r="D16" s="40">
        <f t="shared" si="1"/>
        <v>89.037618348438059</v>
      </c>
      <c r="E16" s="39">
        <v>11745</v>
      </c>
      <c r="F16" s="39">
        <v>12497.2</v>
      </c>
      <c r="G16" s="40">
        <f t="shared" si="0"/>
        <v>106.40442741592166</v>
      </c>
    </row>
    <row r="17" spans="1:7" s="42" customFormat="1">
      <c r="A17" s="38" t="s">
        <v>61</v>
      </c>
      <c r="B17" s="39">
        <v>68295</v>
      </c>
      <c r="C17" s="39">
        <v>68337.7</v>
      </c>
      <c r="D17" s="40">
        <f t="shared" si="1"/>
        <v>100.06252287868804</v>
      </c>
      <c r="E17" s="39">
        <v>9588</v>
      </c>
      <c r="F17" s="39">
        <v>7806.2</v>
      </c>
      <c r="G17" s="40">
        <f t="shared" si="0"/>
        <v>81.416353775552778</v>
      </c>
    </row>
    <row r="18" spans="1:7" s="42" customFormat="1">
      <c r="A18" s="38" t="s">
        <v>62</v>
      </c>
      <c r="B18" s="39">
        <v>208890.4</v>
      </c>
      <c r="C18" s="39">
        <v>207401.5</v>
      </c>
      <c r="D18" s="40">
        <f t="shared" si="1"/>
        <v>99.287233879584704</v>
      </c>
      <c r="E18" s="39">
        <v>20315</v>
      </c>
      <c r="F18" s="39">
        <v>16140.7</v>
      </c>
      <c r="G18" s="40">
        <f t="shared" si="0"/>
        <v>79.452128968742315</v>
      </c>
    </row>
    <row r="19" spans="1:7" s="42" customFormat="1">
      <c r="A19" s="38" t="s">
        <v>63</v>
      </c>
      <c r="B19" s="39">
        <v>213694</v>
      </c>
      <c r="C19" s="39">
        <v>262881.3</v>
      </c>
      <c r="D19" s="40">
        <f t="shared" si="1"/>
        <v>123.01763268973392</v>
      </c>
      <c r="E19" s="39">
        <v>15390</v>
      </c>
      <c r="F19" s="39">
        <v>32133.1</v>
      </c>
      <c r="G19" s="40">
        <f t="shared" si="0"/>
        <v>208.79207277452889</v>
      </c>
    </row>
    <row r="20" spans="1:7" s="42" customFormat="1">
      <c r="A20" s="38" t="s">
        <v>64</v>
      </c>
      <c r="B20" s="39">
        <v>104536</v>
      </c>
      <c r="C20" s="39">
        <v>104821.4</v>
      </c>
      <c r="D20" s="40">
        <f>(C20/B20)*100</f>
        <v>100.27301599448992</v>
      </c>
      <c r="E20" s="39">
        <v>8493</v>
      </c>
      <c r="F20" s="39">
        <v>18084.400000000001</v>
      </c>
      <c r="G20" s="40">
        <f t="shared" si="0"/>
        <v>212.93300365006479</v>
      </c>
    </row>
    <row r="21" spans="1:7" s="42" customFormat="1">
      <c r="A21" s="38" t="s">
        <v>65</v>
      </c>
      <c r="B21" s="39">
        <v>2084304</v>
      </c>
      <c r="C21" s="39">
        <v>2031079.1</v>
      </c>
      <c r="D21" s="40">
        <f t="shared" si="1"/>
        <v>97.446394575839236</v>
      </c>
      <c r="E21" s="39">
        <v>306735</v>
      </c>
      <c r="F21" s="39">
        <v>241434.7</v>
      </c>
      <c r="G21" s="40">
        <f t="shared" si="0"/>
        <v>78.711167620258536</v>
      </c>
    </row>
    <row r="22" spans="1:7" s="42" customFormat="1">
      <c r="A22" s="43" t="s">
        <v>66</v>
      </c>
      <c r="B22" s="44">
        <f>SUM(B6:B21)</f>
        <v>4542262.2</v>
      </c>
      <c r="C22" s="44">
        <f>SUM(C6:C21)</f>
        <v>5738195.4000000004</v>
      </c>
      <c r="D22" s="44">
        <f t="shared" si="1"/>
        <v>126.32902169319948</v>
      </c>
      <c r="E22" s="44">
        <f>SUM(E6:E21)</f>
        <v>659739.5</v>
      </c>
      <c r="F22" s="44">
        <f>SUM(F6:F21)</f>
        <v>1438374.4999999998</v>
      </c>
      <c r="G22" s="44">
        <f t="shared" si="0"/>
        <v>218.02158276107463</v>
      </c>
    </row>
    <row r="23" spans="1:7" s="42" customFormat="1">
      <c r="A23" s="45"/>
      <c r="B23" s="46"/>
      <c r="C23" s="46"/>
      <c r="D23" s="46"/>
      <c r="E23" s="47"/>
      <c r="F23" s="46"/>
      <c r="G23" s="46"/>
    </row>
    <row r="24" spans="1:7" s="42" customFormat="1">
      <c r="A24" s="45"/>
      <c r="B24" s="46"/>
      <c r="C24" s="46"/>
      <c r="D24" s="46"/>
      <c r="E24" s="47"/>
      <c r="F24" s="46"/>
      <c r="G24" s="46"/>
    </row>
    <row r="25" spans="1:7" s="42" customFormat="1">
      <c r="A25" s="45"/>
      <c r="B25" s="46"/>
      <c r="C25" s="46"/>
      <c r="D25" s="46"/>
      <c r="E25" s="47"/>
      <c r="F25" s="46"/>
      <c r="G25" s="46"/>
    </row>
  </sheetData>
  <mergeCells count="4">
    <mergeCell ref="A1:G1"/>
    <mergeCell ref="A4:A5"/>
    <mergeCell ref="B4:D4"/>
    <mergeCell ref="E4:G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0:R51"/>
  <sheetViews>
    <sheetView topLeftCell="A31" workbookViewId="0">
      <selection activeCell="P37" sqref="P37"/>
    </sheetView>
  </sheetViews>
  <sheetFormatPr defaultRowHeight="15"/>
  <cols>
    <col min="1" max="1" width="20" style="576" customWidth="1"/>
    <col min="2" max="9" width="6.5703125" style="576" customWidth="1"/>
    <col min="10" max="11" width="5.85546875" style="576" customWidth="1"/>
    <col min="12" max="12" width="8.28515625" style="576" customWidth="1"/>
    <col min="13" max="13" width="7.42578125" style="576" customWidth="1"/>
    <col min="14" max="16" width="9.140625" style="576"/>
    <col min="17" max="17" width="8.28515625" style="576" customWidth="1"/>
    <col min="18" max="256" width="9.140625" style="576"/>
    <col min="257" max="257" width="20" style="576" customWidth="1"/>
    <col min="258" max="265" width="6.5703125" style="576" customWidth="1"/>
    <col min="266" max="267" width="5.85546875" style="576" customWidth="1"/>
    <col min="268" max="268" width="8.28515625" style="576" customWidth="1"/>
    <col min="269" max="269" width="7.42578125" style="576" customWidth="1"/>
    <col min="270" max="272" width="9.140625" style="576"/>
    <col min="273" max="273" width="8.28515625" style="576" customWidth="1"/>
    <col min="274" max="512" width="9.140625" style="576"/>
    <col min="513" max="513" width="20" style="576" customWidth="1"/>
    <col min="514" max="521" width="6.5703125" style="576" customWidth="1"/>
    <col min="522" max="523" width="5.85546875" style="576" customWidth="1"/>
    <col min="524" max="524" width="8.28515625" style="576" customWidth="1"/>
    <col min="525" max="525" width="7.42578125" style="576" customWidth="1"/>
    <col min="526" max="528" width="9.140625" style="576"/>
    <col min="529" max="529" width="8.28515625" style="576" customWidth="1"/>
    <col min="530" max="768" width="9.140625" style="576"/>
    <col min="769" max="769" width="20" style="576" customWidth="1"/>
    <col min="770" max="777" width="6.5703125" style="576" customWidth="1"/>
    <col min="778" max="779" width="5.85546875" style="576" customWidth="1"/>
    <col min="780" max="780" width="8.28515625" style="576" customWidth="1"/>
    <col min="781" max="781" width="7.42578125" style="576" customWidth="1"/>
    <col min="782" max="784" width="9.140625" style="576"/>
    <col min="785" max="785" width="8.28515625" style="576" customWidth="1"/>
    <col min="786" max="1024" width="9.140625" style="576"/>
    <col min="1025" max="1025" width="20" style="576" customWidth="1"/>
    <col min="1026" max="1033" width="6.5703125" style="576" customWidth="1"/>
    <col min="1034" max="1035" width="5.85546875" style="576" customWidth="1"/>
    <col min="1036" max="1036" width="8.28515625" style="576" customWidth="1"/>
    <col min="1037" max="1037" width="7.42578125" style="576" customWidth="1"/>
    <col min="1038" max="1040" width="9.140625" style="576"/>
    <col min="1041" max="1041" width="8.28515625" style="576" customWidth="1"/>
    <col min="1042" max="1280" width="9.140625" style="576"/>
    <col min="1281" max="1281" width="20" style="576" customWidth="1"/>
    <col min="1282" max="1289" width="6.5703125" style="576" customWidth="1"/>
    <col min="1290" max="1291" width="5.85546875" style="576" customWidth="1"/>
    <col min="1292" max="1292" width="8.28515625" style="576" customWidth="1"/>
    <col min="1293" max="1293" width="7.42578125" style="576" customWidth="1"/>
    <col min="1294" max="1296" width="9.140625" style="576"/>
    <col min="1297" max="1297" width="8.28515625" style="576" customWidth="1"/>
    <col min="1298" max="1536" width="9.140625" style="576"/>
    <col min="1537" max="1537" width="20" style="576" customWidth="1"/>
    <col min="1538" max="1545" width="6.5703125" style="576" customWidth="1"/>
    <col min="1546" max="1547" width="5.85546875" style="576" customWidth="1"/>
    <col min="1548" max="1548" width="8.28515625" style="576" customWidth="1"/>
    <col min="1549" max="1549" width="7.42578125" style="576" customWidth="1"/>
    <col min="1550" max="1552" width="9.140625" style="576"/>
    <col min="1553" max="1553" width="8.28515625" style="576" customWidth="1"/>
    <col min="1554" max="1792" width="9.140625" style="576"/>
    <col min="1793" max="1793" width="20" style="576" customWidth="1"/>
    <col min="1794" max="1801" width="6.5703125" style="576" customWidth="1"/>
    <col min="1802" max="1803" width="5.85546875" style="576" customWidth="1"/>
    <col min="1804" max="1804" width="8.28515625" style="576" customWidth="1"/>
    <col min="1805" max="1805" width="7.42578125" style="576" customWidth="1"/>
    <col min="1806" max="1808" width="9.140625" style="576"/>
    <col min="1809" max="1809" width="8.28515625" style="576" customWidth="1"/>
    <col min="1810" max="2048" width="9.140625" style="576"/>
    <col min="2049" max="2049" width="20" style="576" customWidth="1"/>
    <col min="2050" max="2057" width="6.5703125" style="576" customWidth="1"/>
    <col min="2058" max="2059" width="5.85546875" style="576" customWidth="1"/>
    <col min="2060" max="2060" width="8.28515625" style="576" customWidth="1"/>
    <col min="2061" max="2061" width="7.42578125" style="576" customWidth="1"/>
    <col min="2062" max="2064" width="9.140625" style="576"/>
    <col min="2065" max="2065" width="8.28515625" style="576" customWidth="1"/>
    <col min="2066" max="2304" width="9.140625" style="576"/>
    <col min="2305" max="2305" width="20" style="576" customWidth="1"/>
    <col min="2306" max="2313" width="6.5703125" style="576" customWidth="1"/>
    <col min="2314" max="2315" width="5.85546875" style="576" customWidth="1"/>
    <col min="2316" max="2316" width="8.28515625" style="576" customWidth="1"/>
    <col min="2317" max="2317" width="7.42578125" style="576" customWidth="1"/>
    <col min="2318" max="2320" width="9.140625" style="576"/>
    <col min="2321" max="2321" width="8.28515625" style="576" customWidth="1"/>
    <col min="2322" max="2560" width="9.140625" style="576"/>
    <col min="2561" max="2561" width="20" style="576" customWidth="1"/>
    <col min="2562" max="2569" width="6.5703125" style="576" customWidth="1"/>
    <col min="2570" max="2571" width="5.85546875" style="576" customWidth="1"/>
    <col min="2572" max="2572" width="8.28515625" style="576" customWidth="1"/>
    <col min="2573" max="2573" width="7.42578125" style="576" customWidth="1"/>
    <col min="2574" max="2576" width="9.140625" style="576"/>
    <col min="2577" max="2577" width="8.28515625" style="576" customWidth="1"/>
    <col min="2578" max="2816" width="9.140625" style="576"/>
    <col min="2817" max="2817" width="20" style="576" customWidth="1"/>
    <col min="2818" max="2825" width="6.5703125" style="576" customWidth="1"/>
    <col min="2826" max="2827" width="5.85546875" style="576" customWidth="1"/>
    <col min="2828" max="2828" width="8.28515625" style="576" customWidth="1"/>
    <col min="2829" max="2829" width="7.42578125" style="576" customWidth="1"/>
    <col min="2830" max="2832" width="9.140625" style="576"/>
    <col min="2833" max="2833" width="8.28515625" style="576" customWidth="1"/>
    <col min="2834" max="3072" width="9.140625" style="576"/>
    <col min="3073" max="3073" width="20" style="576" customWidth="1"/>
    <col min="3074" max="3081" width="6.5703125" style="576" customWidth="1"/>
    <col min="3082" max="3083" width="5.85546875" style="576" customWidth="1"/>
    <col min="3084" max="3084" width="8.28515625" style="576" customWidth="1"/>
    <col min="3085" max="3085" width="7.42578125" style="576" customWidth="1"/>
    <col min="3086" max="3088" width="9.140625" style="576"/>
    <col min="3089" max="3089" width="8.28515625" style="576" customWidth="1"/>
    <col min="3090" max="3328" width="9.140625" style="576"/>
    <col min="3329" max="3329" width="20" style="576" customWidth="1"/>
    <col min="3330" max="3337" width="6.5703125" style="576" customWidth="1"/>
    <col min="3338" max="3339" width="5.85546875" style="576" customWidth="1"/>
    <col min="3340" max="3340" width="8.28515625" style="576" customWidth="1"/>
    <col min="3341" max="3341" width="7.42578125" style="576" customWidth="1"/>
    <col min="3342" max="3344" width="9.140625" style="576"/>
    <col min="3345" max="3345" width="8.28515625" style="576" customWidth="1"/>
    <col min="3346" max="3584" width="9.140625" style="576"/>
    <col min="3585" max="3585" width="20" style="576" customWidth="1"/>
    <col min="3586" max="3593" width="6.5703125" style="576" customWidth="1"/>
    <col min="3594" max="3595" width="5.85546875" style="576" customWidth="1"/>
    <col min="3596" max="3596" width="8.28515625" style="576" customWidth="1"/>
    <col min="3597" max="3597" width="7.42578125" style="576" customWidth="1"/>
    <col min="3598" max="3600" width="9.140625" style="576"/>
    <col min="3601" max="3601" width="8.28515625" style="576" customWidth="1"/>
    <col min="3602" max="3840" width="9.140625" style="576"/>
    <col min="3841" max="3841" width="20" style="576" customWidth="1"/>
    <col min="3842" max="3849" width="6.5703125" style="576" customWidth="1"/>
    <col min="3850" max="3851" width="5.85546875" style="576" customWidth="1"/>
    <col min="3852" max="3852" width="8.28515625" style="576" customWidth="1"/>
    <col min="3853" max="3853" width="7.42578125" style="576" customWidth="1"/>
    <col min="3854" max="3856" width="9.140625" style="576"/>
    <col min="3857" max="3857" width="8.28515625" style="576" customWidth="1"/>
    <col min="3858" max="4096" width="9.140625" style="576"/>
    <col min="4097" max="4097" width="20" style="576" customWidth="1"/>
    <col min="4098" max="4105" width="6.5703125" style="576" customWidth="1"/>
    <col min="4106" max="4107" width="5.85546875" style="576" customWidth="1"/>
    <col min="4108" max="4108" width="8.28515625" style="576" customWidth="1"/>
    <col min="4109" max="4109" width="7.42578125" style="576" customWidth="1"/>
    <col min="4110" max="4112" width="9.140625" style="576"/>
    <col min="4113" max="4113" width="8.28515625" style="576" customWidth="1"/>
    <col min="4114" max="4352" width="9.140625" style="576"/>
    <col min="4353" max="4353" width="20" style="576" customWidth="1"/>
    <col min="4354" max="4361" width="6.5703125" style="576" customWidth="1"/>
    <col min="4362" max="4363" width="5.85546875" style="576" customWidth="1"/>
    <col min="4364" max="4364" width="8.28515625" style="576" customWidth="1"/>
    <col min="4365" max="4365" width="7.42578125" style="576" customWidth="1"/>
    <col min="4366" max="4368" width="9.140625" style="576"/>
    <col min="4369" max="4369" width="8.28515625" style="576" customWidth="1"/>
    <col min="4370" max="4608" width="9.140625" style="576"/>
    <col min="4609" max="4609" width="20" style="576" customWidth="1"/>
    <col min="4610" max="4617" width="6.5703125" style="576" customWidth="1"/>
    <col min="4618" max="4619" width="5.85546875" style="576" customWidth="1"/>
    <col min="4620" max="4620" width="8.28515625" style="576" customWidth="1"/>
    <col min="4621" max="4621" width="7.42578125" style="576" customWidth="1"/>
    <col min="4622" max="4624" width="9.140625" style="576"/>
    <col min="4625" max="4625" width="8.28515625" style="576" customWidth="1"/>
    <col min="4626" max="4864" width="9.140625" style="576"/>
    <col min="4865" max="4865" width="20" style="576" customWidth="1"/>
    <col min="4866" max="4873" width="6.5703125" style="576" customWidth="1"/>
    <col min="4874" max="4875" width="5.85546875" style="576" customWidth="1"/>
    <col min="4876" max="4876" width="8.28515625" style="576" customWidth="1"/>
    <col min="4877" max="4877" width="7.42578125" style="576" customWidth="1"/>
    <col min="4878" max="4880" width="9.140625" style="576"/>
    <col min="4881" max="4881" width="8.28515625" style="576" customWidth="1"/>
    <col min="4882" max="5120" width="9.140625" style="576"/>
    <col min="5121" max="5121" width="20" style="576" customWidth="1"/>
    <col min="5122" max="5129" width="6.5703125" style="576" customWidth="1"/>
    <col min="5130" max="5131" width="5.85546875" style="576" customWidth="1"/>
    <col min="5132" max="5132" width="8.28515625" style="576" customWidth="1"/>
    <col min="5133" max="5133" width="7.42578125" style="576" customWidth="1"/>
    <col min="5134" max="5136" width="9.140625" style="576"/>
    <col min="5137" max="5137" width="8.28515625" style="576" customWidth="1"/>
    <col min="5138" max="5376" width="9.140625" style="576"/>
    <col min="5377" max="5377" width="20" style="576" customWidth="1"/>
    <col min="5378" max="5385" width="6.5703125" style="576" customWidth="1"/>
    <col min="5386" max="5387" width="5.85546875" style="576" customWidth="1"/>
    <col min="5388" max="5388" width="8.28515625" style="576" customWidth="1"/>
    <col min="5389" max="5389" width="7.42578125" style="576" customWidth="1"/>
    <col min="5390" max="5392" width="9.140625" style="576"/>
    <col min="5393" max="5393" width="8.28515625" style="576" customWidth="1"/>
    <col min="5394" max="5632" width="9.140625" style="576"/>
    <col min="5633" max="5633" width="20" style="576" customWidth="1"/>
    <col min="5634" max="5641" width="6.5703125" style="576" customWidth="1"/>
    <col min="5642" max="5643" width="5.85546875" style="576" customWidth="1"/>
    <col min="5644" max="5644" width="8.28515625" style="576" customWidth="1"/>
    <col min="5645" max="5645" width="7.42578125" style="576" customWidth="1"/>
    <col min="5646" max="5648" width="9.140625" style="576"/>
    <col min="5649" max="5649" width="8.28515625" style="576" customWidth="1"/>
    <col min="5650" max="5888" width="9.140625" style="576"/>
    <col min="5889" max="5889" width="20" style="576" customWidth="1"/>
    <col min="5890" max="5897" width="6.5703125" style="576" customWidth="1"/>
    <col min="5898" max="5899" width="5.85546875" style="576" customWidth="1"/>
    <col min="5900" max="5900" width="8.28515625" style="576" customWidth="1"/>
    <col min="5901" max="5901" width="7.42578125" style="576" customWidth="1"/>
    <col min="5902" max="5904" width="9.140625" style="576"/>
    <col min="5905" max="5905" width="8.28515625" style="576" customWidth="1"/>
    <col min="5906" max="6144" width="9.140625" style="576"/>
    <col min="6145" max="6145" width="20" style="576" customWidth="1"/>
    <col min="6146" max="6153" width="6.5703125" style="576" customWidth="1"/>
    <col min="6154" max="6155" width="5.85546875" style="576" customWidth="1"/>
    <col min="6156" max="6156" width="8.28515625" style="576" customWidth="1"/>
    <col min="6157" max="6157" width="7.42578125" style="576" customWidth="1"/>
    <col min="6158" max="6160" width="9.140625" style="576"/>
    <col min="6161" max="6161" width="8.28515625" style="576" customWidth="1"/>
    <col min="6162" max="6400" width="9.140625" style="576"/>
    <col min="6401" max="6401" width="20" style="576" customWidth="1"/>
    <col min="6402" max="6409" width="6.5703125" style="576" customWidth="1"/>
    <col min="6410" max="6411" width="5.85546875" style="576" customWidth="1"/>
    <col min="6412" max="6412" width="8.28515625" style="576" customWidth="1"/>
    <col min="6413" max="6413" width="7.42578125" style="576" customWidth="1"/>
    <col min="6414" max="6416" width="9.140625" style="576"/>
    <col min="6417" max="6417" width="8.28515625" style="576" customWidth="1"/>
    <col min="6418" max="6656" width="9.140625" style="576"/>
    <col min="6657" max="6657" width="20" style="576" customWidth="1"/>
    <col min="6658" max="6665" width="6.5703125" style="576" customWidth="1"/>
    <col min="6666" max="6667" width="5.85546875" style="576" customWidth="1"/>
    <col min="6668" max="6668" width="8.28515625" style="576" customWidth="1"/>
    <col min="6669" max="6669" width="7.42578125" style="576" customWidth="1"/>
    <col min="6670" max="6672" width="9.140625" style="576"/>
    <col min="6673" max="6673" width="8.28515625" style="576" customWidth="1"/>
    <col min="6674" max="6912" width="9.140625" style="576"/>
    <col min="6913" max="6913" width="20" style="576" customWidth="1"/>
    <col min="6914" max="6921" width="6.5703125" style="576" customWidth="1"/>
    <col min="6922" max="6923" width="5.85546875" style="576" customWidth="1"/>
    <col min="6924" max="6924" width="8.28515625" style="576" customWidth="1"/>
    <col min="6925" max="6925" width="7.42578125" style="576" customWidth="1"/>
    <col min="6926" max="6928" width="9.140625" style="576"/>
    <col min="6929" max="6929" width="8.28515625" style="576" customWidth="1"/>
    <col min="6930" max="7168" width="9.140625" style="576"/>
    <col min="7169" max="7169" width="20" style="576" customWidth="1"/>
    <col min="7170" max="7177" width="6.5703125" style="576" customWidth="1"/>
    <col min="7178" max="7179" width="5.85546875" style="576" customWidth="1"/>
    <col min="7180" max="7180" width="8.28515625" style="576" customWidth="1"/>
    <col min="7181" max="7181" width="7.42578125" style="576" customWidth="1"/>
    <col min="7182" max="7184" width="9.140625" style="576"/>
    <col min="7185" max="7185" width="8.28515625" style="576" customWidth="1"/>
    <col min="7186" max="7424" width="9.140625" style="576"/>
    <col min="7425" max="7425" width="20" style="576" customWidth="1"/>
    <col min="7426" max="7433" width="6.5703125" style="576" customWidth="1"/>
    <col min="7434" max="7435" width="5.85546875" style="576" customWidth="1"/>
    <col min="7436" max="7436" width="8.28515625" style="576" customWidth="1"/>
    <col min="7437" max="7437" width="7.42578125" style="576" customWidth="1"/>
    <col min="7438" max="7440" width="9.140625" style="576"/>
    <col min="7441" max="7441" width="8.28515625" style="576" customWidth="1"/>
    <col min="7442" max="7680" width="9.140625" style="576"/>
    <col min="7681" max="7681" width="20" style="576" customWidth="1"/>
    <col min="7682" max="7689" width="6.5703125" style="576" customWidth="1"/>
    <col min="7690" max="7691" width="5.85546875" style="576" customWidth="1"/>
    <col min="7692" max="7692" width="8.28515625" style="576" customWidth="1"/>
    <col min="7693" max="7693" width="7.42578125" style="576" customWidth="1"/>
    <col min="7694" max="7696" width="9.140625" style="576"/>
    <col min="7697" max="7697" width="8.28515625" style="576" customWidth="1"/>
    <col min="7698" max="7936" width="9.140625" style="576"/>
    <col min="7937" max="7937" width="20" style="576" customWidth="1"/>
    <col min="7938" max="7945" width="6.5703125" style="576" customWidth="1"/>
    <col min="7946" max="7947" width="5.85546875" style="576" customWidth="1"/>
    <col min="7948" max="7948" width="8.28515625" style="576" customWidth="1"/>
    <col min="7949" max="7949" width="7.42578125" style="576" customWidth="1"/>
    <col min="7950" max="7952" width="9.140625" style="576"/>
    <col min="7953" max="7953" width="8.28515625" style="576" customWidth="1"/>
    <col min="7954" max="8192" width="9.140625" style="576"/>
    <col min="8193" max="8193" width="20" style="576" customWidth="1"/>
    <col min="8194" max="8201" width="6.5703125" style="576" customWidth="1"/>
    <col min="8202" max="8203" width="5.85546875" style="576" customWidth="1"/>
    <col min="8204" max="8204" width="8.28515625" style="576" customWidth="1"/>
    <col min="8205" max="8205" width="7.42578125" style="576" customWidth="1"/>
    <col min="8206" max="8208" width="9.140625" style="576"/>
    <col min="8209" max="8209" width="8.28515625" style="576" customWidth="1"/>
    <col min="8210" max="8448" width="9.140625" style="576"/>
    <col min="8449" max="8449" width="20" style="576" customWidth="1"/>
    <col min="8450" max="8457" width="6.5703125" style="576" customWidth="1"/>
    <col min="8458" max="8459" width="5.85546875" style="576" customWidth="1"/>
    <col min="8460" max="8460" width="8.28515625" style="576" customWidth="1"/>
    <col min="8461" max="8461" width="7.42578125" style="576" customWidth="1"/>
    <col min="8462" max="8464" width="9.140625" style="576"/>
    <col min="8465" max="8465" width="8.28515625" style="576" customWidth="1"/>
    <col min="8466" max="8704" width="9.140625" style="576"/>
    <col min="8705" max="8705" width="20" style="576" customWidth="1"/>
    <col min="8706" max="8713" width="6.5703125" style="576" customWidth="1"/>
    <col min="8714" max="8715" width="5.85546875" style="576" customWidth="1"/>
    <col min="8716" max="8716" width="8.28515625" style="576" customWidth="1"/>
    <col min="8717" max="8717" width="7.42578125" style="576" customWidth="1"/>
    <col min="8718" max="8720" width="9.140625" style="576"/>
    <col min="8721" max="8721" width="8.28515625" style="576" customWidth="1"/>
    <col min="8722" max="8960" width="9.140625" style="576"/>
    <col min="8961" max="8961" width="20" style="576" customWidth="1"/>
    <col min="8962" max="8969" width="6.5703125" style="576" customWidth="1"/>
    <col min="8970" max="8971" width="5.85546875" style="576" customWidth="1"/>
    <col min="8972" max="8972" width="8.28515625" style="576" customWidth="1"/>
    <col min="8973" max="8973" width="7.42578125" style="576" customWidth="1"/>
    <col min="8974" max="8976" width="9.140625" style="576"/>
    <col min="8977" max="8977" width="8.28515625" style="576" customWidth="1"/>
    <col min="8978" max="9216" width="9.140625" style="576"/>
    <col min="9217" max="9217" width="20" style="576" customWidth="1"/>
    <col min="9218" max="9225" width="6.5703125" style="576" customWidth="1"/>
    <col min="9226" max="9227" width="5.85546875" style="576" customWidth="1"/>
    <col min="9228" max="9228" width="8.28515625" style="576" customWidth="1"/>
    <col min="9229" max="9229" width="7.42578125" style="576" customWidth="1"/>
    <col min="9230" max="9232" width="9.140625" style="576"/>
    <col min="9233" max="9233" width="8.28515625" style="576" customWidth="1"/>
    <col min="9234" max="9472" width="9.140625" style="576"/>
    <col min="9473" max="9473" width="20" style="576" customWidth="1"/>
    <col min="9474" max="9481" width="6.5703125" style="576" customWidth="1"/>
    <col min="9482" max="9483" width="5.85546875" style="576" customWidth="1"/>
    <col min="9484" max="9484" width="8.28515625" style="576" customWidth="1"/>
    <col min="9485" max="9485" width="7.42578125" style="576" customWidth="1"/>
    <col min="9486" max="9488" width="9.140625" style="576"/>
    <col min="9489" max="9489" width="8.28515625" style="576" customWidth="1"/>
    <col min="9490" max="9728" width="9.140625" style="576"/>
    <col min="9729" max="9729" width="20" style="576" customWidth="1"/>
    <col min="9730" max="9737" width="6.5703125" style="576" customWidth="1"/>
    <col min="9738" max="9739" width="5.85546875" style="576" customWidth="1"/>
    <col min="9740" max="9740" width="8.28515625" style="576" customWidth="1"/>
    <col min="9741" max="9741" width="7.42578125" style="576" customWidth="1"/>
    <col min="9742" max="9744" width="9.140625" style="576"/>
    <col min="9745" max="9745" width="8.28515625" style="576" customWidth="1"/>
    <col min="9746" max="9984" width="9.140625" style="576"/>
    <col min="9985" max="9985" width="20" style="576" customWidth="1"/>
    <col min="9986" max="9993" width="6.5703125" style="576" customWidth="1"/>
    <col min="9994" max="9995" width="5.85546875" style="576" customWidth="1"/>
    <col min="9996" max="9996" width="8.28515625" style="576" customWidth="1"/>
    <col min="9997" max="9997" width="7.42578125" style="576" customWidth="1"/>
    <col min="9998" max="10000" width="9.140625" style="576"/>
    <col min="10001" max="10001" width="8.28515625" style="576" customWidth="1"/>
    <col min="10002" max="10240" width="9.140625" style="576"/>
    <col min="10241" max="10241" width="20" style="576" customWidth="1"/>
    <col min="10242" max="10249" width="6.5703125" style="576" customWidth="1"/>
    <col min="10250" max="10251" width="5.85546875" style="576" customWidth="1"/>
    <col min="10252" max="10252" width="8.28515625" style="576" customWidth="1"/>
    <col min="10253" max="10253" width="7.42578125" style="576" customWidth="1"/>
    <col min="10254" max="10256" width="9.140625" style="576"/>
    <col min="10257" max="10257" width="8.28515625" style="576" customWidth="1"/>
    <col min="10258" max="10496" width="9.140625" style="576"/>
    <col min="10497" max="10497" width="20" style="576" customWidth="1"/>
    <col min="10498" max="10505" width="6.5703125" style="576" customWidth="1"/>
    <col min="10506" max="10507" width="5.85546875" style="576" customWidth="1"/>
    <col min="10508" max="10508" width="8.28515625" style="576" customWidth="1"/>
    <col min="10509" max="10509" width="7.42578125" style="576" customWidth="1"/>
    <col min="10510" max="10512" width="9.140625" style="576"/>
    <col min="10513" max="10513" width="8.28515625" style="576" customWidth="1"/>
    <col min="10514" max="10752" width="9.140625" style="576"/>
    <col min="10753" max="10753" width="20" style="576" customWidth="1"/>
    <col min="10754" max="10761" width="6.5703125" style="576" customWidth="1"/>
    <col min="10762" max="10763" width="5.85546875" style="576" customWidth="1"/>
    <col min="10764" max="10764" width="8.28515625" style="576" customWidth="1"/>
    <col min="10765" max="10765" width="7.42578125" style="576" customWidth="1"/>
    <col min="10766" max="10768" width="9.140625" style="576"/>
    <col min="10769" max="10769" width="8.28515625" style="576" customWidth="1"/>
    <col min="10770" max="11008" width="9.140625" style="576"/>
    <col min="11009" max="11009" width="20" style="576" customWidth="1"/>
    <col min="11010" max="11017" width="6.5703125" style="576" customWidth="1"/>
    <col min="11018" max="11019" width="5.85546875" style="576" customWidth="1"/>
    <col min="11020" max="11020" width="8.28515625" style="576" customWidth="1"/>
    <col min="11021" max="11021" width="7.42578125" style="576" customWidth="1"/>
    <col min="11022" max="11024" width="9.140625" style="576"/>
    <col min="11025" max="11025" width="8.28515625" style="576" customWidth="1"/>
    <col min="11026" max="11264" width="9.140625" style="576"/>
    <col min="11265" max="11265" width="20" style="576" customWidth="1"/>
    <col min="11266" max="11273" width="6.5703125" style="576" customWidth="1"/>
    <col min="11274" max="11275" width="5.85546875" style="576" customWidth="1"/>
    <col min="11276" max="11276" width="8.28515625" style="576" customWidth="1"/>
    <col min="11277" max="11277" width="7.42578125" style="576" customWidth="1"/>
    <col min="11278" max="11280" width="9.140625" style="576"/>
    <col min="11281" max="11281" width="8.28515625" style="576" customWidth="1"/>
    <col min="11282" max="11520" width="9.140625" style="576"/>
    <col min="11521" max="11521" width="20" style="576" customWidth="1"/>
    <col min="11522" max="11529" width="6.5703125" style="576" customWidth="1"/>
    <col min="11530" max="11531" width="5.85546875" style="576" customWidth="1"/>
    <col min="11532" max="11532" width="8.28515625" style="576" customWidth="1"/>
    <col min="11533" max="11533" width="7.42578125" style="576" customWidth="1"/>
    <col min="11534" max="11536" width="9.140625" style="576"/>
    <col min="11537" max="11537" width="8.28515625" style="576" customWidth="1"/>
    <col min="11538" max="11776" width="9.140625" style="576"/>
    <col min="11777" max="11777" width="20" style="576" customWidth="1"/>
    <col min="11778" max="11785" width="6.5703125" style="576" customWidth="1"/>
    <col min="11786" max="11787" width="5.85546875" style="576" customWidth="1"/>
    <col min="11788" max="11788" width="8.28515625" style="576" customWidth="1"/>
    <col min="11789" max="11789" width="7.42578125" style="576" customWidth="1"/>
    <col min="11790" max="11792" width="9.140625" style="576"/>
    <col min="11793" max="11793" width="8.28515625" style="576" customWidth="1"/>
    <col min="11794" max="12032" width="9.140625" style="576"/>
    <col min="12033" max="12033" width="20" style="576" customWidth="1"/>
    <col min="12034" max="12041" width="6.5703125" style="576" customWidth="1"/>
    <col min="12042" max="12043" width="5.85546875" style="576" customWidth="1"/>
    <col min="12044" max="12044" width="8.28515625" style="576" customWidth="1"/>
    <col min="12045" max="12045" width="7.42578125" style="576" customWidth="1"/>
    <col min="12046" max="12048" width="9.140625" style="576"/>
    <col min="12049" max="12049" width="8.28515625" style="576" customWidth="1"/>
    <col min="12050" max="12288" width="9.140625" style="576"/>
    <col min="12289" max="12289" width="20" style="576" customWidth="1"/>
    <col min="12290" max="12297" width="6.5703125" style="576" customWidth="1"/>
    <col min="12298" max="12299" width="5.85546875" style="576" customWidth="1"/>
    <col min="12300" max="12300" width="8.28515625" style="576" customWidth="1"/>
    <col min="12301" max="12301" width="7.42578125" style="576" customWidth="1"/>
    <col min="12302" max="12304" width="9.140625" style="576"/>
    <col min="12305" max="12305" width="8.28515625" style="576" customWidth="1"/>
    <col min="12306" max="12544" width="9.140625" style="576"/>
    <col min="12545" max="12545" width="20" style="576" customWidth="1"/>
    <col min="12546" max="12553" width="6.5703125" style="576" customWidth="1"/>
    <col min="12554" max="12555" width="5.85546875" style="576" customWidth="1"/>
    <col min="12556" max="12556" width="8.28515625" style="576" customWidth="1"/>
    <col min="12557" max="12557" width="7.42578125" style="576" customWidth="1"/>
    <col min="12558" max="12560" width="9.140625" style="576"/>
    <col min="12561" max="12561" width="8.28515625" style="576" customWidth="1"/>
    <col min="12562" max="12800" width="9.140625" style="576"/>
    <col min="12801" max="12801" width="20" style="576" customWidth="1"/>
    <col min="12802" max="12809" width="6.5703125" style="576" customWidth="1"/>
    <col min="12810" max="12811" width="5.85546875" style="576" customWidth="1"/>
    <col min="12812" max="12812" width="8.28515625" style="576" customWidth="1"/>
    <col min="12813" max="12813" width="7.42578125" style="576" customWidth="1"/>
    <col min="12814" max="12816" width="9.140625" style="576"/>
    <col min="12817" max="12817" width="8.28515625" style="576" customWidth="1"/>
    <col min="12818" max="13056" width="9.140625" style="576"/>
    <col min="13057" max="13057" width="20" style="576" customWidth="1"/>
    <col min="13058" max="13065" width="6.5703125" style="576" customWidth="1"/>
    <col min="13066" max="13067" width="5.85546875" style="576" customWidth="1"/>
    <col min="13068" max="13068" width="8.28515625" style="576" customWidth="1"/>
    <col min="13069" max="13069" width="7.42578125" style="576" customWidth="1"/>
    <col min="13070" max="13072" width="9.140625" style="576"/>
    <col min="13073" max="13073" width="8.28515625" style="576" customWidth="1"/>
    <col min="13074" max="13312" width="9.140625" style="576"/>
    <col min="13313" max="13313" width="20" style="576" customWidth="1"/>
    <col min="13314" max="13321" width="6.5703125" style="576" customWidth="1"/>
    <col min="13322" max="13323" width="5.85546875" style="576" customWidth="1"/>
    <col min="13324" max="13324" width="8.28515625" style="576" customWidth="1"/>
    <col min="13325" max="13325" width="7.42578125" style="576" customWidth="1"/>
    <col min="13326" max="13328" width="9.140625" style="576"/>
    <col min="13329" max="13329" width="8.28515625" style="576" customWidth="1"/>
    <col min="13330" max="13568" width="9.140625" style="576"/>
    <col min="13569" max="13569" width="20" style="576" customWidth="1"/>
    <col min="13570" max="13577" width="6.5703125" style="576" customWidth="1"/>
    <col min="13578" max="13579" width="5.85546875" style="576" customWidth="1"/>
    <col min="13580" max="13580" width="8.28515625" style="576" customWidth="1"/>
    <col min="13581" max="13581" width="7.42578125" style="576" customWidth="1"/>
    <col min="13582" max="13584" width="9.140625" style="576"/>
    <col min="13585" max="13585" width="8.28515625" style="576" customWidth="1"/>
    <col min="13586" max="13824" width="9.140625" style="576"/>
    <col min="13825" max="13825" width="20" style="576" customWidth="1"/>
    <col min="13826" max="13833" width="6.5703125" style="576" customWidth="1"/>
    <col min="13834" max="13835" width="5.85546875" style="576" customWidth="1"/>
    <col min="13836" max="13836" width="8.28515625" style="576" customWidth="1"/>
    <col min="13837" max="13837" width="7.42578125" style="576" customWidth="1"/>
    <col min="13838" max="13840" width="9.140625" style="576"/>
    <col min="13841" max="13841" width="8.28515625" style="576" customWidth="1"/>
    <col min="13842" max="14080" width="9.140625" style="576"/>
    <col min="14081" max="14081" width="20" style="576" customWidth="1"/>
    <col min="14082" max="14089" width="6.5703125" style="576" customWidth="1"/>
    <col min="14090" max="14091" width="5.85546875" style="576" customWidth="1"/>
    <col min="14092" max="14092" width="8.28515625" style="576" customWidth="1"/>
    <col min="14093" max="14093" width="7.42578125" style="576" customWidth="1"/>
    <col min="14094" max="14096" width="9.140625" style="576"/>
    <col min="14097" max="14097" width="8.28515625" style="576" customWidth="1"/>
    <col min="14098" max="14336" width="9.140625" style="576"/>
    <col min="14337" max="14337" width="20" style="576" customWidth="1"/>
    <col min="14338" max="14345" width="6.5703125" style="576" customWidth="1"/>
    <col min="14346" max="14347" width="5.85546875" style="576" customWidth="1"/>
    <col min="14348" max="14348" width="8.28515625" style="576" customWidth="1"/>
    <col min="14349" max="14349" width="7.42578125" style="576" customWidth="1"/>
    <col min="14350" max="14352" width="9.140625" style="576"/>
    <col min="14353" max="14353" width="8.28515625" style="576" customWidth="1"/>
    <col min="14354" max="14592" width="9.140625" style="576"/>
    <col min="14593" max="14593" width="20" style="576" customWidth="1"/>
    <col min="14594" max="14601" width="6.5703125" style="576" customWidth="1"/>
    <col min="14602" max="14603" width="5.85546875" style="576" customWidth="1"/>
    <col min="14604" max="14604" width="8.28515625" style="576" customWidth="1"/>
    <col min="14605" max="14605" width="7.42578125" style="576" customWidth="1"/>
    <col min="14606" max="14608" width="9.140625" style="576"/>
    <col min="14609" max="14609" width="8.28515625" style="576" customWidth="1"/>
    <col min="14610" max="14848" width="9.140625" style="576"/>
    <col min="14849" max="14849" width="20" style="576" customWidth="1"/>
    <col min="14850" max="14857" width="6.5703125" style="576" customWidth="1"/>
    <col min="14858" max="14859" width="5.85546875" style="576" customWidth="1"/>
    <col min="14860" max="14860" width="8.28515625" style="576" customWidth="1"/>
    <col min="14861" max="14861" width="7.42578125" style="576" customWidth="1"/>
    <col min="14862" max="14864" width="9.140625" style="576"/>
    <col min="14865" max="14865" width="8.28515625" style="576" customWidth="1"/>
    <col min="14866" max="15104" width="9.140625" style="576"/>
    <col min="15105" max="15105" width="20" style="576" customWidth="1"/>
    <col min="15106" max="15113" width="6.5703125" style="576" customWidth="1"/>
    <col min="15114" max="15115" width="5.85546875" style="576" customWidth="1"/>
    <col min="15116" max="15116" width="8.28515625" style="576" customWidth="1"/>
    <col min="15117" max="15117" width="7.42578125" style="576" customWidth="1"/>
    <col min="15118" max="15120" width="9.140625" style="576"/>
    <col min="15121" max="15121" width="8.28515625" style="576" customWidth="1"/>
    <col min="15122" max="15360" width="9.140625" style="576"/>
    <col min="15361" max="15361" width="20" style="576" customWidth="1"/>
    <col min="15362" max="15369" width="6.5703125" style="576" customWidth="1"/>
    <col min="15370" max="15371" width="5.85546875" style="576" customWidth="1"/>
    <col min="15372" max="15372" width="8.28515625" style="576" customWidth="1"/>
    <col min="15373" max="15373" width="7.42578125" style="576" customWidth="1"/>
    <col min="15374" max="15376" width="9.140625" style="576"/>
    <col min="15377" max="15377" width="8.28515625" style="576" customWidth="1"/>
    <col min="15378" max="15616" width="9.140625" style="576"/>
    <col min="15617" max="15617" width="20" style="576" customWidth="1"/>
    <col min="15618" max="15625" width="6.5703125" style="576" customWidth="1"/>
    <col min="15626" max="15627" width="5.85546875" style="576" customWidth="1"/>
    <col min="15628" max="15628" width="8.28515625" style="576" customWidth="1"/>
    <col min="15629" max="15629" width="7.42578125" style="576" customWidth="1"/>
    <col min="15630" max="15632" width="9.140625" style="576"/>
    <col min="15633" max="15633" width="8.28515625" style="576" customWidth="1"/>
    <col min="15634" max="15872" width="9.140625" style="576"/>
    <col min="15873" max="15873" width="20" style="576" customWidth="1"/>
    <col min="15874" max="15881" width="6.5703125" style="576" customWidth="1"/>
    <col min="15882" max="15883" width="5.85546875" style="576" customWidth="1"/>
    <col min="15884" max="15884" width="8.28515625" style="576" customWidth="1"/>
    <col min="15885" max="15885" width="7.42578125" style="576" customWidth="1"/>
    <col min="15886" max="15888" width="9.140625" style="576"/>
    <col min="15889" max="15889" width="8.28515625" style="576" customWidth="1"/>
    <col min="15890" max="16128" width="9.140625" style="576"/>
    <col min="16129" max="16129" width="20" style="576" customWidth="1"/>
    <col min="16130" max="16137" width="6.5703125" style="576" customWidth="1"/>
    <col min="16138" max="16139" width="5.85546875" style="576" customWidth="1"/>
    <col min="16140" max="16140" width="8.28515625" style="576" customWidth="1"/>
    <col min="16141" max="16141" width="7.42578125" style="576" customWidth="1"/>
    <col min="16142" max="16144" width="9.140625" style="576"/>
    <col min="16145" max="16145" width="8.28515625" style="576" customWidth="1"/>
    <col min="16146" max="16384" width="9.140625" style="576"/>
  </cols>
  <sheetData>
    <row r="30" spans="1:18" ht="12" customHeight="1">
      <c r="A30" s="574" t="s">
        <v>500</v>
      </c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5"/>
      <c r="M30" s="575"/>
    </row>
    <row r="31" spans="1:18" ht="14.25" customHeight="1">
      <c r="A31" s="577" t="s">
        <v>501</v>
      </c>
      <c r="B31" s="577"/>
      <c r="C31" s="577"/>
      <c r="D31" s="577"/>
      <c r="E31" s="577"/>
      <c r="F31" s="577"/>
      <c r="G31" s="577"/>
      <c r="H31" s="577"/>
      <c r="I31" s="577"/>
      <c r="J31" s="577"/>
      <c r="K31" s="577"/>
    </row>
    <row r="32" spans="1:18" ht="15" customHeight="1">
      <c r="A32" s="578" t="s">
        <v>502</v>
      </c>
      <c r="B32" s="579">
        <v>2014</v>
      </c>
      <c r="C32" s="580"/>
      <c r="D32" s="580"/>
      <c r="E32" s="581"/>
      <c r="F32" s="579">
        <v>2015</v>
      </c>
      <c r="G32" s="580"/>
      <c r="H32" s="580"/>
      <c r="I32" s="581"/>
      <c r="J32" s="582" t="s">
        <v>503</v>
      </c>
      <c r="K32" s="582" t="s">
        <v>504</v>
      </c>
      <c r="L32" s="583" t="s">
        <v>505</v>
      </c>
      <c r="M32" s="583"/>
      <c r="Q32" s="584" t="s">
        <v>504</v>
      </c>
      <c r="R32" s="584" t="s">
        <v>506</v>
      </c>
    </row>
    <row r="33" spans="1:18" ht="24.75" customHeight="1">
      <c r="A33" s="578"/>
      <c r="B33" s="585" t="s">
        <v>507</v>
      </c>
      <c r="C33" s="586"/>
      <c r="D33" s="585" t="s">
        <v>508</v>
      </c>
      <c r="E33" s="586"/>
      <c r="F33" s="585" t="s">
        <v>507</v>
      </c>
      <c r="G33" s="586"/>
      <c r="H33" s="585" t="s">
        <v>508</v>
      </c>
      <c r="I33" s="586"/>
      <c r="J33" s="587"/>
      <c r="K33" s="587"/>
      <c r="L33" s="583"/>
      <c r="M33" s="583"/>
      <c r="Q33" s="588"/>
      <c r="R33" s="588"/>
    </row>
    <row r="34" spans="1:18" ht="84.75" customHeight="1">
      <c r="A34" s="578"/>
      <c r="B34" s="589" t="s">
        <v>509</v>
      </c>
      <c r="C34" s="589" t="s">
        <v>510</v>
      </c>
      <c r="D34" s="589" t="s">
        <v>509</v>
      </c>
      <c r="E34" s="589" t="s">
        <v>510</v>
      </c>
      <c r="F34" s="589" t="s">
        <v>509</v>
      </c>
      <c r="G34" s="589" t="s">
        <v>510</v>
      </c>
      <c r="H34" s="589" t="s">
        <v>509</v>
      </c>
      <c r="I34" s="589" t="s">
        <v>510</v>
      </c>
      <c r="J34" s="590"/>
      <c r="K34" s="590"/>
      <c r="L34" s="589">
        <v>2014</v>
      </c>
      <c r="M34" s="589">
        <v>2015</v>
      </c>
      <c r="Q34" s="591"/>
      <c r="R34" s="591"/>
    </row>
    <row r="35" spans="1:18">
      <c r="A35" s="592" t="s">
        <v>511</v>
      </c>
      <c r="B35" s="593">
        <v>0.8</v>
      </c>
      <c r="C35" s="593">
        <v>4.0999999999999996</v>
      </c>
      <c r="D35" s="593">
        <v>0.9</v>
      </c>
      <c r="E35" s="593">
        <v>1.0249999999999999</v>
      </c>
      <c r="F35" s="594">
        <v>1</v>
      </c>
      <c r="G35" s="594">
        <v>8</v>
      </c>
      <c r="H35" s="594">
        <v>0.8</v>
      </c>
      <c r="I35" s="594">
        <v>3.68</v>
      </c>
      <c r="J35" s="594" t="s">
        <v>404</v>
      </c>
      <c r="K35" s="594" t="s">
        <v>404</v>
      </c>
      <c r="L35" s="594">
        <v>444.4</v>
      </c>
      <c r="M35" s="595">
        <v>302.8</v>
      </c>
      <c r="N35" s="596"/>
      <c r="O35" s="596"/>
      <c r="P35" s="596"/>
      <c r="Q35" s="597" t="s">
        <v>404</v>
      </c>
      <c r="R35" s="597" t="s">
        <v>404</v>
      </c>
    </row>
    <row r="36" spans="1:18">
      <c r="A36" s="592" t="s">
        <v>512</v>
      </c>
      <c r="B36" s="593">
        <v>0.03</v>
      </c>
      <c r="C36" s="593">
        <v>0.4</v>
      </c>
      <c r="D36" s="593">
        <v>6.0000000000000001E-3</v>
      </c>
      <c r="E36" s="593">
        <v>0.12</v>
      </c>
      <c r="F36" s="594">
        <v>2</v>
      </c>
      <c r="G36" s="594">
        <v>2</v>
      </c>
      <c r="H36" s="594">
        <v>0.5</v>
      </c>
      <c r="I36" s="594">
        <v>0.5</v>
      </c>
      <c r="J36" s="594" t="s">
        <v>404</v>
      </c>
      <c r="K36" s="594" t="s">
        <v>404</v>
      </c>
      <c r="L36" s="594">
        <v>12</v>
      </c>
      <c r="M36" s="595">
        <v>44</v>
      </c>
      <c r="N36" s="596"/>
      <c r="O36" s="596"/>
      <c r="P36" s="596"/>
      <c r="Q36" s="597" t="s">
        <v>404</v>
      </c>
      <c r="R36" s="597" t="s">
        <v>404</v>
      </c>
    </row>
    <row r="37" spans="1:18">
      <c r="A37" s="592" t="s">
        <v>513</v>
      </c>
      <c r="B37" s="593">
        <v>2</v>
      </c>
      <c r="C37" s="593">
        <v>4.5</v>
      </c>
      <c r="D37" s="593">
        <v>0.5</v>
      </c>
      <c r="E37" s="593">
        <v>0.64500000000000002</v>
      </c>
      <c r="F37" s="594">
        <v>1</v>
      </c>
      <c r="G37" s="594">
        <v>2</v>
      </c>
      <c r="H37" s="594">
        <v>0.501</v>
      </c>
      <c r="I37" s="594">
        <v>0.5</v>
      </c>
      <c r="J37" s="594" t="s">
        <v>404</v>
      </c>
      <c r="K37" s="594" t="s">
        <v>404</v>
      </c>
      <c r="L37" s="594">
        <v>81.599999999999994</v>
      </c>
      <c r="M37" s="595">
        <v>15</v>
      </c>
      <c r="N37" s="596"/>
      <c r="O37" s="596"/>
      <c r="P37" s="596"/>
      <c r="Q37" s="597" t="s">
        <v>404</v>
      </c>
      <c r="R37" s="597" t="s">
        <v>404</v>
      </c>
    </row>
    <row r="38" spans="1:18">
      <c r="A38" s="592" t="s">
        <v>514</v>
      </c>
      <c r="B38" s="593">
        <v>1.5</v>
      </c>
      <c r="C38" s="593">
        <v>1</v>
      </c>
      <c r="D38" s="593">
        <v>1</v>
      </c>
      <c r="E38" s="593">
        <v>1.45</v>
      </c>
      <c r="F38" s="594">
        <v>1</v>
      </c>
      <c r="G38" s="594">
        <v>1.8</v>
      </c>
      <c r="H38" s="594">
        <v>1</v>
      </c>
      <c r="I38" s="594">
        <v>5.2999999999999999E-2</v>
      </c>
      <c r="J38" s="594" t="s">
        <v>404</v>
      </c>
      <c r="K38" s="594" t="s">
        <v>404</v>
      </c>
      <c r="L38" s="594">
        <v>0.7</v>
      </c>
      <c r="M38" s="595">
        <v>210.5</v>
      </c>
      <c r="N38" s="596"/>
      <c r="O38" s="596"/>
      <c r="P38" s="596"/>
      <c r="Q38" s="598" t="s">
        <v>404</v>
      </c>
      <c r="R38" s="598" t="s">
        <v>404</v>
      </c>
    </row>
    <row r="39" spans="1:18">
      <c r="A39" s="592" t="s">
        <v>515</v>
      </c>
      <c r="B39" s="593">
        <v>2.1</v>
      </c>
      <c r="C39" s="593">
        <v>13</v>
      </c>
      <c r="D39" s="593">
        <v>0.9</v>
      </c>
      <c r="E39" s="593">
        <v>1.032</v>
      </c>
      <c r="F39" s="594">
        <v>2.2000000000000002</v>
      </c>
      <c r="G39" s="594">
        <v>7.2</v>
      </c>
      <c r="H39" s="594">
        <v>1</v>
      </c>
      <c r="I39" s="594">
        <v>7.9</v>
      </c>
      <c r="J39" s="594" t="s">
        <v>404</v>
      </c>
      <c r="K39" s="594">
        <v>37.5</v>
      </c>
      <c r="L39" s="594">
        <v>900</v>
      </c>
      <c r="M39" s="595">
        <v>46.7</v>
      </c>
      <c r="N39" s="596"/>
      <c r="O39" s="596"/>
      <c r="P39" s="596"/>
      <c r="Q39" s="598">
        <v>37.5</v>
      </c>
      <c r="R39" s="598"/>
    </row>
    <row r="40" spans="1:18">
      <c r="A40" s="592" t="s">
        <v>516</v>
      </c>
      <c r="B40" s="593">
        <v>1</v>
      </c>
      <c r="C40" s="593">
        <v>13</v>
      </c>
      <c r="D40" s="593">
        <v>0.1</v>
      </c>
      <c r="E40" s="593">
        <v>3.1</v>
      </c>
      <c r="F40" s="594">
        <v>2</v>
      </c>
      <c r="G40" s="594">
        <v>10</v>
      </c>
      <c r="H40" s="594">
        <v>0.40600000000000003</v>
      </c>
      <c r="I40" s="594">
        <v>0.3</v>
      </c>
      <c r="J40" s="594" t="s">
        <v>404</v>
      </c>
      <c r="K40" s="594" t="s">
        <v>404</v>
      </c>
      <c r="L40" s="594">
        <v>700</v>
      </c>
      <c r="M40" s="599">
        <v>411.6</v>
      </c>
      <c r="N40" s="596"/>
      <c r="O40" s="596"/>
      <c r="P40" s="596"/>
      <c r="Q40" s="598" t="s">
        <v>404</v>
      </c>
      <c r="R40" s="598" t="s">
        <v>404</v>
      </c>
    </row>
    <row r="41" spans="1:18">
      <c r="A41" s="592" t="s">
        <v>517</v>
      </c>
      <c r="B41" s="593">
        <v>1.44</v>
      </c>
      <c r="C41" s="593">
        <v>4</v>
      </c>
      <c r="D41" s="593">
        <v>0.23400000000000001</v>
      </c>
      <c r="E41" s="593">
        <v>0.8</v>
      </c>
      <c r="F41" s="594">
        <v>2</v>
      </c>
      <c r="G41" s="594">
        <v>4.5999999999999996</v>
      </c>
      <c r="H41" s="594">
        <v>0.4</v>
      </c>
      <c r="I41" s="594">
        <v>1.86</v>
      </c>
      <c r="J41" s="594">
        <v>30</v>
      </c>
      <c r="K41" s="594">
        <v>68.5</v>
      </c>
      <c r="L41" s="594">
        <v>1300</v>
      </c>
      <c r="M41" s="599">
        <v>1165</v>
      </c>
      <c r="N41" s="596"/>
      <c r="O41" s="596"/>
      <c r="P41" s="596"/>
      <c r="Q41" s="598">
        <v>68.5</v>
      </c>
      <c r="R41" s="598">
        <v>30</v>
      </c>
    </row>
    <row r="42" spans="1:18">
      <c r="A42" s="592" t="s">
        <v>518</v>
      </c>
      <c r="B42" s="593">
        <v>1</v>
      </c>
      <c r="C42" s="593">
        <v>0.84</v>
      </c>
      <c r="D42" s="593">
        <v>0.2</v>
      </c>
      <c r="E42" s="593">
        <v>0.12</v>
      </c>
      <c r="F42" s="593">
        <v>1</v>
      </c>
      <c r="G42" s="593">
        <v>4</v>
      </c>
      <c r="H42" s="594">
        <v>2.8000000000000001E-2</v>
      </c>
      <c r="I42" s="593">
        <v>0.63</v>
      </c>
      <c r="J42" s="593" t="s">
        <v>404</v>
      </c>
      <c r="K42" s="594" t="s">
        <v>404</v>
      </c>
      <c r="L42" s="594">
        <v>252</v>
      </c>
      <c r="M42" s="599">
        <v>353</v>
      </c>
      <c r="N42" s="596"/>
      <c r="O42" s="596"/>
      <c r="P42" s="596"/>
      <c r="Q42" s="598" t="s">
        <v>404</v>
      </c>
      <c r="R42" s="598" t="s">
        <v>404</v>
      </c>
    </row>
    <row r="43" spans="1:18">
      <c r="A43" s="592" t="s">
        <v>519</v>
      </c>
      <c r="B43" s="593">
        <v>0.7</v>
      </c>
      <c r="C43" s="593">
        <v>2.2999999999999998</v>
      </c>
      <c r="D43" s="593">
        <v>0.3</v>
      </c>
      <c r="E43" s="593">
        <v>0.48</v>
      </c>
      <c r="F43" s="594">
        <v>1.5</v>
      </c>
      <c r="G43" s="594">
        <v>1.9</v>
      </c>
      <c r="H43" s="594">
        <v>0.3</v>
      </c>
      <c r="I43" s="594">
        <v>0.64</v>
      </c>
      <c r="J43" s="594" t="s">
        <v>404</v>
      </c>
      <c r="K43" s="594" t="s">
        <v>404</v>
      </c>
      <c r="L43" s="594" t="s">
        <v>404</v>
      </c>
      <c r="M43" s="599">
        <v>110</v>
      </c>
      <c r="N43" s="596"/>
      <c r="O43" s="596"/>
      <c r="P43" s="596"/>
      <c r="Q43" s="597" t="s">
        <v>404</v>
      </c>
      <c r="R43" s="597" t="s">
        <v>404</v>
      </c>
    </row>
    <row r="44" spans="1:18">
      <c r="A44" s="592" t="s">
        <v>520</v>
      </c>
      <c r="B44" s="593" t="s">
        <v>404</v>
      </c>
      <c r="C44" s="593" t="s">
        <v>404</v>
      </c>
      <c r="D44" s="593" t="s">
        <v>404</v>
      </c>
      <c r="E44" s="593" t="s">
        <v>404</v>
      </c>
      <c r="F44" s="594" t="s">
        <v>404</v>
      </c>
      <c r="G44" s="594" t="s">
        <v>404</v>
      </c>
      <c r="H44" s="594">
        <v>0</v>
      </c>
      <c r="I44" s="594" t="s">
        <v>404</v>
      </c>
      <c r="J44" s="594" t="s">
        <v>404</v>
      </c>
      <c r="K44" s="594" t="s">
        <v>404</v>
      </c>
      <c r="L44" s="594" t="s">
        <v>404</v>
      </c>
      <c r="M44" s="599" t="s">
        <v>404</v>
      </c>
      <c r="N44" s="596"/>
      <c r="O44" s="596"/>
      <c r="P44" s="596"/>
      <c r="Q44" s="597" t="s">
        <v>404</v>
      </c>
      <c r="R44" s="597" t="s">
        <v>404</v>
      </c>
    </row>
    <row r="45" spans="1:18">
      <c r="A45" s="592" t="s">
        <v>521</v>
      </c>
      <c r="B45" s="593">
        <v>5.0999999999999996</v>
      </c>
      <c r="C45" s="593">
        <v>24</v>
      </c>
      <c r="D45" s="593">
        <v>3.01</v>
      </c>
      <c r="E45" s="593">
        <v>8.4</v>
      </c>
      <c r="F45" s="594">
        <v>3.8</v>
      </c>
      <c r="G45" s="594">
        <v>18.5</v>
      </c>
      <c r="H45" s="594">
        <v>4.2229999999999999</v>
      </c>
      <c r="I45" s="594">
        <v>14.72</v>
      </c>
      <c r="J45" s="594" t="s">
        <v>404</v>
      </c>
      <c r="K45" s="594" t="s">
        <v>404</v>
      </c>
      <c r="L45" s="594">
        <v>80.7</v>
      </c>
      <c r="M45" s="599">
        <v>184.5</v>
      </c>
      <c r="N45" s="596"/>
      <c r="O45" s="596"/>
      <c r="P45" s="596"/>
      <c r="Q45" s="597" t="s">
        <v>404</v>
      </c>
      <c r="R45" s="597" t="s">
        <v>404</v>
      </c>
    </row>
    <row r="46" spans="1:18">
      <c r="A46" s="592" t="s">
        <v>522</v>
      </c>
      <c r="B46" s="593">
        <v>7</v>
      </c>
      <c r="C46" s="593">
        <v>35</v>
      </c>
      <c r="D46" s="593">
        <v>1.3</v>
      </c>
      <c r="E46" s="593">
        <v>6.8140000000000001</v>
      </c>
      <c r="F46" s="594">
        <v>7.1</v>
      </c>
      <c r="G46" s="594">
        <v>35.5</v>
      </c>
      <c r="H46" s="594">
        <v>1.3</v>
      </c>
      <c r="I46" s="594">
        <v>6.76</v>
      </c>
      <c r="J46" s="594" t="s">
        <v>404</v>
      </c>
      <c r="K46" s="594" t="s">
        <v>404</v>
      </c>
      <c r="L46" s="594">
        <v>1120</v>
      </c>
      <c r="M46" s="599">
        <v>340</v>
      </c>
      <c r="N46" s="596"/>
      <c r="O46" s="596"/>
      <c r="P46" s="596"/>
      <c r="Q46" s="597" t="s">
        <v>404</v>
      </c>
      <c r="R46" s="597" t="s">
        <v>404</v>
      </c>
    </row>
    <row r="47" spans="1:18">
      <c r="A47" s="592" t="s">
        <v>523</v>
      </c>
      <c r="B47" s="593">
        <v>1.5</v>
      </c>
      <c r="C47" s="593">
        <v>3</v>
      </c>
      <c r="D47" s="593">
        <v>0.05</v>
      </c>
      <c r="E47" s="593">
        <v>0.65</v>
      </c>
      <c r="F47" s="594">
        <v>1.6</v>
      </c>
      <c r="G47" s="594">
        <v>3</v>
      </c>
      <c r="H47" s="594">
        <v>1.2</v>
      </c>
      <c r="I47" s="594">
        <v>1.24</v>
      </c>
      <c r="J47" s="594" t="s">
        <v>404</v>
      </c>
      <c r="K47" s="594" t="s">
        <v>404</v>
      </c>
      <c r="L47" s="594">
        <v>565</v>
      </c>
      <c r="M47" s="599">
        <v>660</v>
      </c>
      <c r="N47" s="596"/>
      <c r="O47" s="596"/>
      <c r="P47" s="596"/>
      <c r="Q47" s="597" t="s">
        <v>404</v>
      </c>
      <c r="R47" s="597" t="s">
        <v>404</v>
      </c>
    </row>
    <row r="48" spans="1:18">
      <c r="A48" s="592" t="s">
        <v>524</v>
      </c>
      <c r="B48" s="593">
        <v>5</v>
      </c>
      <c r="C48" s="593">
        <v>7.1</v>
      </c>
      <c r="D48" s="593">
        <v>0.6</v>
      </c>
      <c r="E48" s="593">
        <v>4</v>
      </c>
      <c r="F48" s="594">
        <v>0.9</v>
      </c>
      <c r="G48" s="594">
        <v>5</v>
      </c>
      <c r="H48" s="594">
        <v>1.2</v>
      </c>
      <c r="I48" s="594">
        <v>0.5</v>
      </c>
      <c r="J48" s="594" t="s">
        <v>404</v>
      </c>
      <c r="K48" s="594" t="s">
        <v>404</v>
      </c>
      <c r="L48" s="594">
        <v>122</v>
      </c>
      <c r="M48" s="599">
        <v>134</v>
      </c>
      <c r="N48" s="596"/>
      <c r="O48" s="596"/>
      <c r="P48" s="596"/>
      <c r="Q48" s="597" t="s">
        <v>404</v>
      </c>
      <c r="R48" s="597" t="s">
        <v>404</v>
      </c>
    </row>
    <row r="49" spans="1:18">
      <c r="A49" s="592" t="s">
        <v>525</v>
      </c>
      <c r="B49" s="593">
        <v>4.01</v>
      </c>
      <c r="C49" s="593">
        <v>29.05</v>
      </c>
      <c r="D49" s="593">
        <v>1.6</v>
      </c>
      <c r="E49" s="593">
        <v>6.25</v>
      </c>
      <c r="F49" s="594">
        <v>2.5</v>
      </c>
      <c r="G49" s="594">
        <v>6.25</v>
      </c>
      <c r="H49" s="594">
        <v>1.5</v>
      </c>
      <c r="I49" s="594">
        <v>1.99</v>
      </c>
      <c r="J49" s="594" t="s">
        <v>404</v>
      </c>
      <c r="K49" s="594" t="s">
        <v>404</v>
      </c>
      <c r="L49" s="594">
        <v>3637</v>
      </c>
      <c r="M49" s="599">
        <v>3760</v>
      </c>
      <c r="N49" s="596"/>
      <c r="O49" s="596"/>
      <c r="P49" s="596"/>
      <c r="Q49" s="597" t="s">
        <v>404</v>
      </c>
      <c r="R49" s="597" t="s">
        <v>404</v>
      </c>
    </row>
    <row r="50" spans="1:18">
      <c r="A50" s="600" t="s">
        <v>66</v>
      </c>
      <c r="B50" s="601">
        <f t="shared" ref="B50:M50" si="0">SUM(B35:B49)</f>
        <v>33.18</v>
      </c>
      <c r="C50" s="601">
        <f t="shared" si="0"/>
        <v>141.29</v>
      </c>
      <c r="D50" s="601">
        <f t="shared" si="0"/>
        <v>10.700000000000001</v>
      </c>
      <c r="E50" s="601">
        <f t="shared" si="0"/>
        <v>34.885999999999996</v>
      </c>
      <c r="F50" s="602">
        <f t="shared" si="0"/>
        <v>29.6</v>
      </c>
      <c r="G50" s="602">
        <f t="shared" si="0"/>
        <v>109.75</v>
      </c>
      <c r="H50" s="602">
        <f t="shared" si="0"/>
        <v>14.357999999999999</v>
      </c>
      <c r="I50" s="602">
        <f t="shared" si="0"/>
        <v>41.273000000000003</v>
      </c>
      <c r="J50" s="602">
        <f t="shared" si="0"/>
        <v>30</v>
      </c>
      <c r="K50" s="602">
        <f t="shared" si="0"/>
        <v>106</v>
      </c>
      <c r="L50" s="602">
        <f t="shared" si="0"/>
        <v>9215.4</v>
      </c>
      <c r="M50" s="601">
        <f t="shared" si="0"/>
        <v>7737.1</v>
      </c>
      <c r="N50" s="596"/>
      <c r="O50" s="596"/>
      <c r="P50" s="596"/>
      <c r="Q50" s="603">
        <f>SUM(Q35:Q49)</f>
        <v>106</v>
      </c>
      <c r="R50" s="603">
        <f>SUM(R35:R49)</f>
        <v>30</v>
      </c>
    </row>
    <row r="51" spans="1:18">
      <c r="Q51" s="604" t="s">
        <v>526</v>
      </c>
    </row>
  </sheetData>
  <mergeCells count="13">
    <mergeCell ref="Q32:Q34"/>
    <mergeCell ref="R32:R34"/>
    <mergeCell ref="B33:C33"/>
    <mergeCell ref="D33:E33"/>
    <mergeCell ref="F33:G33"/>
    <mergeCell ref="H33:I33"/>
    <mergeCell ref="A30:M30"/>
    <mergeCell ref="A31:K31"/>
    <mergeCell ref="B32:E32"/>
    <mergeCell ref="F32:I32"/>
    <mergeCell ref="J32:J34"/>
    <mergeCell ref="K32:K34"/>
    <mergeCell ref="L32:M3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C23" sqref="C23"/>
    </sheetView>
  </sheetViews>
  <sheetFormatPr defaultColWidth="9.140625" defaultRowHeight="12.75"/>
  <cols>
    <col min="1" max="1" width="3.28515625" style="35" customWidth="1"/>
    <col min="2" max="2" width="29.85546875" style="35" customWidth="1"/>
    <col min="3" max="4" width="9.42578125" style="35" bestFit="1" customWidth="1"/>
    <col min="5" max="5" width="9.42578125" style="35" customWidth="1"/>
    <col min="6" max="6" width="9.140625" style="35"/>
    <col min="7" max="7" width="10.42578125" style="35" customWidth="1"/>
    <col min="8" max="8" width="9.140625" style="35"/>
    <col min="9" max="9" width="9.85546875" style="35" customWidth="1"/>
    <col min="10" max="256" width="9.140625" style="35"/>
    <col min="257" max="257" width="3.28515625" style="35" customWidth="1"/>
    <col min="258" max="258" width="29.85546875" style="35" customWidth="1"/>
    <col min="259" max="260" width="9.42578125" style="35" bestFit="1" customWidth="1"/>
    <col min="261" max="261" width="9.42578125" style="35" customWidth="1"/>
    <col min="262" max="262" width="9.140625" style="35"/>
    <col min="263" max="263" width="10.42578125" style="35" customWidth="1"/>
    <col min="264" max="264" width="9.140625" style="35"/>
    <col min="265" max="265" width="9.85546875" style="35" customWidth="1"/>
    <col min="266" max="512" width="9.140625" style="35"/>
    <col min="513" max="513" width="3.28515625" style="35" customWidth="1"/>
    <col min="514" max="514" width="29.85546875" style="35" customWidth="1"/>
    <col min="515" max="516" width="9.42578125" style="35" bestFit="1" customWidth="1"/>
    <col min="517" max="517" width="9.42578125" style="35" customWidth="1"/>
    <col min="518" max="518" width="9.140625" style="35"/>
    <col min="519" max="519" width="10.42578125" style="35" customWidth="1"/>
    <col min="520" max="520" width="9.140625" style="35"/>
    <col min="521" max="521" width="9.85546875" style="35" customWidth="1"/>
    <col min="522" max="768" width="9.140625" style="35"/>
    <col min="769" max="769" width="3.28515625" style="35" customWidth="1"/>
    <col min="770" max="770" width="29.85546875" style="35" customWidth="1"/>
    <col min="771" max="772" width="9.42578125" style="35" bestFit="1" customWidth="1"/>
    <col min="773" max="773" width="9.42578125" style="35" customWidth="1"/>
    <col min="774" max="774" width="9.140625" style="35"/>
    <col min="775" max="775" width="10.42578125" style="35" customWidth="1"/>
    <col min="776" max="776" width="9.140625" style="35"/>
    <col min="777" max="777" width="9.85546875" style="35" customWidth="1"/>
    <col min="778" max="1024" width="9.140625" style="35"/>
    <col min="1025" max="1025" width="3.28515625" style="35" customWidth="1"/>
    <col min="1026" max="1026" width="29.85546875" style="35" customWidth="1"/>
    <col min="1027" max="1028" width="9.42578125" style="35" bestFit="1" customWidth="1"/>
    <col min="1029" max="1029" width="9.42578125" style="35" customWidth="1"/>
    <col min="1030" max="1030" width="9.140625" style="35"/>
    <col min="1031" max="1031" width="10.42578125" style="35" customWidth="1"/>
    <col min="1032" max="1032" width="9.140625" style="35"/>
    <col min="1033" max="1033" width="9.85546875" style="35" customWidth="1"/>
    <col min="1034" max="1280" width="9.140625" style="35"/>
    <col min="1281" max="1281" width="3.28515625" style="35" customWidth="1"/>
    <col min="1282" max="1282" width="29.85546875" style="35" customWidth="1"/>
    <col min="1283" max="1284" width="9.42578125" style="35" bestFit="1" customWidth="1"/>
    <col min="1285" max="1285" width="9.42578125" style="35" customWidth="1"/>
    <col min="1286" max="1286" width="9.140625" style="35"/>
    <col min="1287" max="1287" width="10.42578125" style="35" customWidth="1"/>
    <col min="1288" max="1288" width="9.140625" style="35"/>
    <col min="1289" max="1289" width="9.85546875" style="35" customWidth="1"/>
    <col min="1290" max="1536" width="9.140625" style="35"/>
    <col min="1537" max="1537" width="3.28515625" style="35" customWidth="1"/>
    <col min="1538" max="1538" width="29.85546875" style="35" customWidth="1"/>
    <col min="1539" max="1540" width="9.42578125" style="35" bestFit="1" customWidth="1"/>
    <col min="1541" max="1541" width="9.42578125" style="35" customWidth="1"/>
    <col min="1542" max="1542" width="9.140625" style="35"/>
    <col min="1543" max="1543" width="10.42578125" style="35" customWidth="1"/>
    <col min="1544" max="1544" width="9.140625" style="35"/>
    <col min="1545" max="1545" width="9.85546875" style="35" customWidth="1"/>
    <col min="1546" max="1792" width="9.140625" style="35"/>
    <col min="1793" max="1793" width="3.28515625" style="35" customWidth="1"/>
    <col min="1794" max="1794" width="29.85546875" style="35" customWidth="1"/>
    <col min="1795" max="1796" width="9.42578125" style="35" bestFit="1" customWidth="1"/>
    <col min="1797" max="1797" width="9.42578125" style="35" customWidth="1"/>
    <col min="1798" max="1798" width="9.140625" style="35"/>
    <col min="1799" max="1799" width="10.42578125" style="35" customWidth="1"/>
    <col min="1800" max="1800" width="9.140625" style="35"/>
    <col min="1801" max="1801" width="9.85546875" style="35" customWidth="1"/>
    <col min="1802" max="2048" width="9.140625" style="35"/>
    <col min="2049" max="2049" width="3.28515625" style="35" customWidth="1"/>
    <col min="2050" max="2050" width="29.85546875" style="35" customWidth="1"/>
    <col min="2051" max="2052" width="9.42578125" style="35" bestFit="1" customWidth="1"/>
    <col min="2053" max="2053" width="9.42578125" style="35" customWidth="1"/>
    <col min="2054" max="2054" width="9.140625" style="35"/>
    <col min="2055" max="2055" width="10.42578125" style="35" customWidth="1"/>
    <col min="2056" max="2056" width="9.140625" style="35"/>
    <col min="2057" max="2057" width="9.85546875" style="35" customWidth="1"/>
    <col min="2058" max="2304" width="9.140625" style="35"/>
    <col min="2305" max="2305" width="3.28515625" style="35" customWidth="1"/>
    <col min="2306" max="2306" width="29.85546875" style="35" customWidth="1"/>
    <col min="2307" max="2308" width="9.42578125" style="35" bestFit="1" customWidth="1"/>
    <col min="2309" max="2309" width="9.42578125" style="35" customWidth="1"/>
    <col min="2310" max="2310" width="9.140625" style="35"/>
    <col min="2311" max="2311" width="10.42578125" style="35" customWidth="1"/>
    <col min="2312" max="2312" width="9.140625" style="35"/>
    <col min="2313" max="2313" width="9.85546875" style="35" customWidth="1"/>
    <col min="2314" max="2560" width="9.140625" style="35"/>
    <col min="2561" max="2561" width="3.28515625" style="35" customWidth="1"/>
    <col min="2562" max="2562" width="29.85546875" style="35" customWidth="1"/>
    <col min="2563" max="2564" width="9.42578125" style="35" bestFit="1" customWidth="1"/>
    <col min="2565" max="2565" width="9.42578125" style="35" customWidth="1"/>
    <col min="2566" max="2566" width="9.140625" style="35"/>
    <col min="2567" max="2567" width="10.42578125" style="35" customWidth="1"/>
    <col min="2568" max="2568" width="9.140625" style="35"/>
    <col min="2569" max="2569" width="9.85546875" style="35" customWidth="1"/>
    <col min="2570" max="2816" width="9.140625" style="35"/>
    <col min="2817" max="2817" width="3.28515625" style="35" customWidth="1"/>
    <col min="2818" max="2818" width="29.85546875" style="35" customWidth="1"/>
    <col min="2819" max="2820" width="9.42578125" style="35" bestFit="1" customWidth="1"/>
    <col min="2821" max="2821" width="9.42578125" style="35" customWidth="1"/>
    <col min="2822" max="2822" width="9.140625" style="35"/>
    <col min="2823" max="2823" width="10.42578125" style="35" customWidth="1"/>
    <col min="2824" max="2824" width="9.140625" style="35"/>
    <col min="2825" max="2825" width="9.85546875" style="35" customWidth="1"/>
    <col min="2826" max="3072" width="9.140625" style="35"/>
    <col min="3073" max="3073" width="3.28515625" style="35" customWidth="1"/>
    <col min="3074" max="3074" width="29.85546875" style="35" customWidth="1"/>
    <col min="3075" max="3076" width="9.42578125" style="35" bestFit="1" customWidth="1"/>
    <col min="3077" max="3077" width="9.42578125" style="35" customWidth="1"/>
    <col min="3078" max="3078" width="9.140625" style="35"/>
    <col min="3079" max="3079" width="10.42578125" style="35" customWidth="1"/>
    <col min="3080" max="3080" width="9.140625" style="35"/>
    <col min="3081" max="3081" width="9.85546875" style="35" customWidth="1"/>
    <col min="3082" max="3328" width="9.140625" style="35"/>
    <col min="3329" max="3329" width="3.28515625" style="35" customWidth="1"/>
    <col min="3330" max="3330" width="29.85546875" style="35" customWidth="1"/>
    <col min="3331" max="3332" width="9.42578125" style="35" bestFit="1" customWidth="1"/>
    <col min="3333" max="3333" width="9.42578125" style="35" customWidth="1"/>
    <col min="3334" max="3334" width="9.140625" style="35"/>
    <col min="3335" max="3335" width="10.42578125" style="35" customWidth="1"/>
    <col min="3336" max="3336" width="9.140625" style="35"/>
    <col min="3337" max="3337" width="9.85546875" style="35" customWidth="1"/>
    <col min="3338" max="3584" width="9.140625" style="35"/>
    <col min="3585" max="3585" width="3.28515625" style="35" customWidth="1"/>
    <col min="3586" max="3586" width="29.85546875" style="35" customWidth="1"/>
    <col min="3587" max="3588" width="9.42578125" style="35" bestFit="1" customWidth="1"/>
    <col min="3589" max="3589" width="9.42578125" style="35" customWidth="1"/>
    <col min="3590" max="3590" width="9.140625" style="35"/>
    <col min="3591" max="3591" width="10.42578125" style="35" customWidth="1"/>
    <col min="3592" max="3592" width="9.140625" style="35"/>
    <col min="3593" max="3593" width="9.85546875" style="35" customWidth="1"/>
    <col min="3594" max="3840" width="9.140625" style="35"/>
    <col min="3841" max="3841" width="3.28515625" style="35" customWidth="1"/>
    <col min="3842" max="3842" width="29.85546875" style="35" customWidth="1"/>
    <col min="3843" max="3844" width="9.42578125" style="35" bestFit="1" customWidth="1"/>
    <col min="3845" max="3845" width="9.42578125" style="35" customWidth="1"/>
    <col min="3846" max="3846" width="9.140625" style="35"/>
    <col min="3847" max="3847" width="10.42578125" style="35" customWidth="1"/>
    <col min="3848" max="3848" width="9.140625" style="35"/>
    <col min="3849" max="3849" width="9.85546875" style="35" customWidth="1"/>
    <col min="3850" max="4096" width="9.140625" style="35"/>
    <col min="4097" max="4097" width="3.28515625" style="35" customWidth="1"/>
    <col min="4098" max="4098" width="29.85546875" style="35" customWidth="1"/>
    <col min="4099" max="4100" width="9.42578125" style="35" bestFit="1" customWidth="1"/>
    <col min="4101" max="4101" width="9.42578125" style="35" customWidth="1"/>
    <col min="4102" max="4102" width="9.140625" style="35"/>
    <col min="4103" max="4103" width="10.42578125" style="35" customWidth="1"/>
    <col min="4104" max="4104" width="9.140625" style="35"/>
    <col min="4105" max="4105" width="9.85546875" style="35" customWidth="1"/>
    <col min="4106" max="4352" width="9.140625" style="35"/>
    <col min="4353" max="4353" width="3.28515625" style="35" customWidth="1"/>
    <col min="4354" max="4354" width="29.85546875" style="35" customWidth="1"/>
    <col min="4355" max="4356" width="9.42578125" style="35" bestFit="1" customWidth="1"/>
    <col min="4357" max="4357" width="9.42578125" style="35" customWidth="1"/>
    <col min="4358" max="4358" width="9.140625" style="35"/>
    <col min="4359" max="4359" width="10.42578125" style="35" customWidth="1"/>
    <col min="4360" max="4360" width="9.140625" style="35"/>
    <col min="4361" max="4361" width="9.85546875" style="35" customWidth="1"/>
    <col min="4362" max="4608" width="9.140625" style="35"/>
    <col min="4609" max="4609" width="3.28515625" style="35" customWidth="1"/>
    <col min="4610" max="4610" width="29.85546875" style="35" customWidth="1"/>
    <col min="4611" max="4612" width="9.42578125" style="35" bestFit="1" customWidth="1"/>
    <col min="4613" max="4613" width="9.42578125" style="35" customWidth="1"/>
    <col min="4614" max="4614" width="9.140625" style="35"/>
    <col min="4615" max="4615" width="10.42578125" style="35" customWidth="1"/>
    <col min="4616" max="4616" width="9.140625" style="35"/>
    <col min="4617" max="4617" width="9.85546875" style="35" customWidth="1"/>
    <col min="4618" max="4864" width="9.140625" style="35"/>
    <col min="4865" max="4865" width="3.28515625" style="35" customWidth="1"/>
    <col min="4866" max="4866" width="29.85546875" style="35" customWidth="1"/>
    <col min="4867" max="4868" width="9.42578125" style="35" bestFit="1" customWidth="1"/>
    <col min="4869" max="4869" width="9.42578125" style="35" customWidth="1"/>
    <col min="4870" max="4870" width="9.140625" style="35"/>
    <col min="4871" max="4871" width="10.42578125" style="35" customWidth="1"/>
    <col min="4872" max="4872" width="9.140625" style="35"/>
    <col min="4873" max="4873" width="9.85546875" style="35" customWidth="1"/>
    <col min="4874" max="5120" width="9.140625" style="35"/>
    <col min="5121" max="5121" width="3.28515625" style="35" customWidth="1"/>
    <col min="5122" max="5122" width="29.85546875" style="35" customWidth="1"/>
    <col min="5123" max="5124" width="9.42578125" style="35" bestFit="1" customWidth="1"/>
    <col min="5125" max="5125" width="9.42578125" style="35" customWidth="1"/>
    <col min="5126" max="5126" width="9.140625" style="35"/>
    <col min="5127" max="5127" width="10.42578125" style="35" customWidth="1"/>
    <col min="5128" max="5128" width="9.140625" style="35"/>
    <col min="5129" max="5129" width="9.85546875" style="35" customWidth="1"/>
    <col min="5130" max="5376" width="9.140625" style="35"/>
    <col min="5377" max="5377" width="3.28515625" style="35" customWidth="1"/>
    <col min="5378" max="5378" width="29.85546875" style="35" customWidth="1"/>
    <col min="5379" max="5380" width="9.42578125" style="35" bestFit="1" customWidth="1"/>
    <col min="5381" max="5381" width="9.42578125" style="35" customWidth="1"/>
    <col min="5382" max="5382" width="9.140625" style="35"/>
    <col min="5383" max="5383" width="10.42578125" style="35" customWidth="1"/>
    <col min="5384" max="5384" width="9.140625" style="35"/>
    <col min="5385" max="5385" width="9.85546875" style="35" customWidth="1"/>
    <col min="5386" max="5632" width="9.140625" style="35"/>
    <col min="5633" max="5633" width="3.28515625" style="35" customWidth="1"/>
    <col min="5634" max="5634" width="29.85546875" style="35" customWidth="1"/>
    <col min="5635" max="5636" width="9.42578125" style="35" bestFit="1" customWidth="1"/>
    <col min="5637" max="5637" width="9.42578125" style="35" customWidth="1"/>
    <col min="5638" max="5638" width="9.140625" style="35"/>
    <col min="5639" max="5639" width="10.42578125" style="35" customWidth="1"/>
    <col min="5640" max="5640" width="9.140625" style="35"/>
    <col min="5641" max="5641" width="9.85546875" style="35" customWidth="1"/>
    <col min="5642" max="5888" width="9.140625" style="35"/>
    <col min="5889" max="5889" width="3.28515625" style="35" customWidth="1"/>
    <col min="5890" max="5890" width="29.85546875" style="35" customWidth="1"/>
    <col min="5891" max="5892" width="9.42578125" style="35" bestFit="1" customWidth="1"/>
    <col min="5893" max="5893" width="9.42578125" style="35" customWidth="1"/>
    <col min="5894" max="5894" width="9.140625" style="35"/>
    <col min="5895" max="5895" width="10.42578125" style="35" customWidth="1"/>
    <col min="5896" max="5896" width="9.140625" style="35"/>
    <col min="5897" max="5897" width="9.85546875" style="35" customWidth="1"/>
    <col min="5898" max="6144" width="9.140625" style="35"/>
    <col min="6145" max="6145" width="3.28515625" style="35" customWidth="1"/>
    <col min="6146" max="6146" width="29.85546875" style="35" customWidth="1"/>
    <col min="6147" max="6148" width="9.42578125" style="35" bestFit="1" customWidth="1"/>
    <col min="6149" max="6149" width="9.42578125" style="35" customWidth="1"/>
    <col min="6150" max="6150" width="9.140625" style="35"/>
    <col min="6151" max="6151" width="10.42578125" style="35" customWidth="1"/>
    <col min="6152" max="6152" width="9.140625" style="35"/>
    <col min="6153" max="6153" width="9.85546875" style="35" customWidth="1"/>
    <col min="6154" max="6400" width="9.140625" style="35"/>
    <col min="6401" max="6401" width="3.28515625" style="35" customWidth="1"/>
    <col min="6402" max="6402" width="29.85546875" style="35" customWidth="1"/>
    <col min="6403" max="6404" width="9.42578125" style="35" bestFit="1" customWidth="1"/>
    <col min="6405" max="6405" width="9.42578125" style="35" customWidth="1"/>
    <col min="6406" max="6406" width="9.140625" style="35"/>
    <col min="6407" max="6407" width="10.42578125" style="35" customWidth="1"/>
    <col min="6408" max="6408" width="9.140625" style="35"/>
    <col min="6409" max="6409" width="9.85546875" style="35" customWidth="1"/>
    <col min="6410" max="6656" width="9.140625" style="35"/>
    <col min="6657" max="6657" width="3.28515625" style="35" customWidth="1"/>
    <col min="6658" max="6658" width="29.85546875" style="35" customWidth="1"/>
    <col min="6659" max="6660" width="9.42578125" style="35" bestFit="1" customWidth="1"/>
    <col min="6661" max="6661" width="9.42578125" style="35" customWidth="1"/>
    <col min="6662" max="6662" width="9.140625" style="35"/>
    <col min="6663" max="6663" width="10.42578125" style="35" customWidth="1"/>
    <col min="6664" max="6664" width="9.140625" style="35"/>
    <col min="6665" max="6665" width="9.85546875" style="35" customWidth="1"/>
    <col min="6666" max="6912" width="9.140625" style="35"/>
    <col min="6913" max="6913" width="3.28515625" style="35" customWidth="1"/>
    <col min="6914" max="6914" width="29.85546875" style="35" customWidth="1"/>
    <col min="6915" max="6916" width="9.42578125" style="35" bestFit="1" customWidth="1"/>
    <col min="6917" max="6917" width="9.42578125" style="35" customWidth="1"/>
    <col min="6918" max="6918" width="9.140625" style="35"/>
    <col min="6919" max="6919" width="10.42578125" style="35" customWidth="1"/>
    <col min="6920" max="6920" width="9.140625" style="35"/>
    <col min="6921" max="6921" width="9.85546875" style="35" customWidth="1"/>
    <col min="6922" max="7168" width="9.140625" style="35"/>
    <col min="7169" max="7169" width="3.28515625" style="35" customWidth="1"/>
    <col min="7170" max="7170" width="29.85546875" style="35" customWidth="1"/>
    <col min="7171" max="7172" width="9.42578125" style="35" bestFit="1" customWidth="1"/>
    <col min="7173" max="7173" width="9.42578125" style="35" customWidth="1"/>
    <col min="7174" max="7174" width="9.140625" style="35"/>
    <col min="7175" max="7175" width="10.42578125" style="35" customWidth="1"/>
    <col min="7176" max="7176" width="9.140625" style="35"/>
    <col min="7177" max="7177" width="9.85546875" style="35" customWidth="1"/>
    <col min="7178" max="7424" width="9.140625" style="35"/>
    <col min="7425" max="7425" width="3.28515625" style="35" customWidth="1"/>
    <col min="7426" max="7426" width="29.85546875" style="35" customWidth="1"/>
    <col min="7427" max="7428" width="9.42578125" style="35" bestFit="1" customWidth="1"/>
    <col min="7429" max="7429" width="9.42578125" style="35" customWidth="1"/>
    <col min="7430" max="7430" width="9.140625" style="35"/>
    <col min="7431" max="7431" width="10.42578125" style="35" customWidth="1"/>
    <col min="7432" max="7432" width="9.140625" style="35"/>
    <col min="7433" max="7433" width="9.85546875" style="35" customWidth="1"/>
    <col min="7434" max="7680" width="9.140625" style="35"/>
    <col min="7681" max="7681" width="3.28515625" style="35" customWidth="1"/>
    <col min="7682" max="7682" width="29.85546875" style="35" customWidth="1"/>
    <col min="7683" max="7684" width="9.42578125" style="35" bestFit="1" customWidth="1"/>
    <col min="7685" max="7685" width="9.42578125" style="35" customWidth="1"/>
    <col min="7686" max="7686" width="9.140625" style="35"/>
    <col min="7687" max="7687" width="10.42578125" style="35" customWidth="1"/>
    <col min="7688" max="7688" width="9.140625" style="35"/>
    <col min="7689" max="7689" width="9.85546875" style="35" customWidth="1"/>
    <col min="7690" max="7936" width="9.140625" style="35"/>
    <col min="7937" max="7937" width="3.28515625" style="35" customWidth="1"/>
    <col min="7938" max="7938" width="29.85546875" style="35" customWidth="1"/>
    <col min="7939" max="7940" width="9.42578125" style="35" bestFit="1" customWidth="1"/>
    <col min="7941" max="7941" width="9.42578125" style="35" customWidth="1"/>
    <col min="7942" max="7942" width="9.140625" style="35"/>
    <col min="7943" max="7943" width="10.42578125" style="35" customWidth="1"/>
    <col min="7944" max="7944" width="9.140625" style="35"/>
    <col min="7945" max="7945" width="9.85546875" style="35" customWidth="1"/>
    <col min="7946" max="8192" width="9.140625" style="35"/>
    <col min="8193" max="8193" width="3.28515625" style="35" customWidth="1"/>
    <col min="8194" max="8194" width="29.85546875" style="35" customWidth="1"/>
    <col min="8195" max="8196" width="9.42578125" style="35" bestFit="1" customWidth="1"/>
    <col min="8197" max="8197" width="9.42578125" style="35" customWidth="1"/>
    <col min="8198" max="8198" width="9.140625" style="35"/>
    <col min="8199" max="8199" width="10.42578125" style="35" customWidth="1"/>
    <col min="8200" max="8200" width="9.140625" style="35"/>
    <col min="8201" max="8201" width="9.85546875" style="35" customWidth="1"/>
    <col min="8202" max="8448" width="9.140625" style="35"/>
    <col min="8449" max="8449" width="3.28515625" style="35" customWidth="1"/>
    <col min="8450" max="8450" width="29.85546875" style="35" customWidth="1"/>
    <col min="8451" max="8452" width="9.42578125" style="35" bestFit="1" customWidth="1"/>
    <col min="8453" max="8453" width="9.42578125" style="35" customWidth="1"/>
    <col min="8454" max="8454" width="9.140625" style="35"/>
    <col min="8455" max="8455" width="10.42578125" style="35" customWidth="1"/>
    <col min="8456" max="8456" width="9.140625" style="35"/>
    <col min="8457" max="8457" width="9.85546875" style="35" customWidth="1"/>
    <col min="8458" max="8704" width="9.140625" style="35"/>
    <col min="8705" max="8705" width="3.28515625" style="35" customWidth="1"/>
    <col min="8706" max="8706" width="29.85546875" style="35" customWidth="1"/>
    <col min="8707" max="8708" width="9.42578125" style="35" bestFit="1" customWidth="1"/>
    <col min="8709" max="8709" width="9.42578125" style="35" customWidth="1"/>
    <col min="8710" max="8710" width="9.140625" style="35"/>
    <col min="8711" max="8711" width="10.42578125" style="35" customWidth="1"/>
    <col min="8712" max="8712" width="9.140625" style="35"/>
    <col min="8713" max="8713" width="9.85546875" style="35" customWidth="1"/>
    <col min="8714" max="8960" width="9.140625" style="35"/>
    <col min="8961" max="8961" width="3.28515625" style="35" customWidth="1"/>
    <col min="8962" max="8962" width="29.85546875" style="35" customWidth="1"/>
    <col min="8963" max="8964" width="9.42578125" style="35" bestFit="1" customWidth="1"/>
    <col min="8965" max="8965" width="9.42578125" style="35" customWidth="1"/>
    <col min="8966" max="8966" width="9.140625" style="35"/>
    <col min="8967" max="8967" width="10.42578125" style="35" customWidth="1"/>
    <col min="8968" max="8968" width="9.140625" style="35"/>
    <col min="8969" max="8969" width="9.85546875" style="35" customWidth="1"/>
    <col min="8970" max="9216" width="9.140625" style="35"/>
    <col min="9217" max="9217" width="3.28515625" style="35" customWidth="1"/>
    <col min="9218" max="9218" width="29.85546875" style="35" customWidth="1"/>
    <col min="9219" max="9220" width="9.42578125" style="35" bestFit="1" customWidth="1"/>
    <col min="9221" max="9221" width="9.42578125" style="35" customWidth="1"/>
    <col min="9222" max="9222" width="9.140625" style="35"/>
    <col min="9223" max="9223" width="10.42578125" style="35" customWidth="1"/>
    <col min="9224" max="9224" width="9.140625" style="35"/>
    <col min="9225" max="9225" width="9.85546875" style="35" customWidth="1"/>
    <col min="9226" max="9472" width="9.140625" style="35"/>
    <col min="9473" max="9473" width="3.28515625" style="35" customWidth="1"/>
    <col min="9474" max="9474" width="29.85546875" style="35" customWidth="1"/>
    <col min="9475" max="9476" width="9.42578125" style="35" bestFit="1" customWidth="1"/>
    <col min="9477" max="9477" width="9.42578125" style="35" customWidth="1"/>
    <col min="9478" max="9478" width="9.140625" style="35"/>
    <col min="9479" max="9479" width="10.42578125" style="35" customWidth="1"/>
    <col min="9480" max="9480" width="9.140625" style="35"/>
    <col min="9481" max="9481" width="9.85546875" style="35" customWidth="1"/>
    <col min="9482" max="9728" width="9.140625" style="35"/>
    <col min="9729" max="9729" width="3.28515625" style="35" customWidth="1"/>
    <col min="9730" max="9730" width="29.85546875" style="35" customWidth="1"/>
    <col min="9731" max="9732" width="9.42578125" style="35" bestFit="1" customWidth="1"/>
    <col min="9733" max="9733" width="9.42578125" style="35" customWidth="1"/>
    <col min="9734" max="9734" width="9.140625" style="35"/>
    <col min="9735" max="9735" width="10.42578125" style="35" customWidth="1"/>
    <col min="9736" max="9736" width="9.140625" style="35"/>
    <col min="9737" max="9737" width="9.85546875" style="35" customWidth="1"/>
    <col min="9738" max="9984" width="9.140625" style="35"/>
    <col min="9985" max="9985" width="3.28515625" style="35" customWidth="1"/>
    <col min="9986" max="9986" width="29.85546875" style="35" customWidth="1"/>
    <col min="9987" max="9988" width="9.42578125" style="35" bestFit="1" customWidth="1"/>
    <col min="9989" max="9989" width="9.42578125" style="35" customWidth="1"/>
    <col min="9990" max="9990" width="9.140625" style="35"/>
    <col min="9991" max="9991" width="10.42578125" style="35" customWidth="1"/>
    <col min="9992" max="9992" width="9.140625" style="35"/>
    <col min="9993" max="9993" width="9.85546875" style="35" customWidth="1"/>
    <col min="9994" max="10240" width="9.140625" style="35"/>
    <col min="10241" max="10241" width="3.28515625" style="35" customWidth="1"/>
    <col min="10242" max="10242" width="29.85546875" style="35" customWidth="1"/>
    <col min="10243" max="10244" width="9.42578125" style="35" bestFit="1" customWidth="1"/>
    <col min="10245" max="10245" width="9.42578125" style="35" customWidth="1"/>
    <col min="10246" max="10246" width="9.140625" style="35"/>
    <col min="10247" max="10247" width="10.42578125" style="35" customWidth="1"/>
    <col min="10248" max="10248" width="9.140625" style="35"/>
    <col min="10249" max="10249" width="9.85546875" style="35" customWidth="1"/>
    <col min="10250" max="10496" width="9.140625" style="35"/>
    <col min="10497" max="10497" width="3.28515625" style="35" customWidth="1"/>
    <col min="10498" max="10498" width="29.85546875" style="35" customWidth="1"/>
    <col min="10499" max="10500" width="9.42578125" style="35" bestFit="1" customWidth="1"/>
    <col min="10501" max="10501" width="9.42578125" style="35" customWidth="1"/>
    <col min="10502" max="10502" width="9.140625" style="35"/>
    <col min="10503" max="10503" width="10.42578125" style="35" customWidth="1"/>
    <col min="10504" max="10504" width="9.140625" style="35"/>
    <col min="10505" max="10505" width="9.85546875" style="35" customWidth="1"/>
    <col min="10506" max="10752" width="9.140625" style="35"/>
    <col min="10753" max="10753" width="3.28515625" style="35" customWidth="1"/>
    <col min="10754" max="10754" width="29.85546875" style="35" customWidth="1"/>
    <col min="10755" max="10756" width="9.42578125" style="35" bestFit="1" customWidth="1"/>
    <col min="10757" max="10757" width="9.42578125" style="35" customWidth="1"/>
    <col min="10758" max="10758" width="9.140625" style="35"/>
    <col min="10759" max="10759" width="10.42578125" style="35" customWidth="1"/>
    <col min="10760" max="10760" width="9.140625" style="35"/>
    <col min="10761" max="10761" width="9.85546875" style="35" customWidth="1"/>
    <col min="10762" max="11008" width="9.140625" style="35"/>
    <col min="11009" max="11009" width="3.28515625" style="35" customWidth="1"/>
    <col min="11010" max="11010" width="29.85546875" style="35" customWidth="1"/>
    <col min="11011" max="11012" width="9.42578125" style="35" bestFit="1" customWidth="1"/>
    <col min="11013" max="11013" width="9.42578125" style="35" customWidth="1"/>
    <col min="11014" max="11014" width="9.140625" style="35"/>
    <col min="11015" max="11015" width="10.42578125" style="35" customWidth="1"/>
    <col min="11016" max="11016" width="9.140625" style="35"/>
    <col min="11017" max="11017" width="9.85546875" style="35" customWidth="1"/>
    <col min="11018" max="11264" width="9.140625" style="35"/>
    <col min="11265" max="11265" width="3.28515625" style="35" customWidth="1"/>
    <col min="11266" max="11266" width="29.85546875" style="35" customWidth="1"/>
    <col min="11267" max="11268" width="9.42578125" style="35" bestFit="1" customWidth="1"/>
    <col min="11269" max="11269" width="9.42578125" style="35" customWidth="1"/>
    <col min="11270" max="11270" width="9.140625" style="35"/>
    <col min="11271" max="11271" width="10.42578125" style="35" customWidth="1"/>
    <col min="11272" max="11272" width="9.140625" style="35"/>
    <col min="11273" max="11273" width="9.85546875" style="35" customWidth="1"/>
    <col min="11274" max="11520" width="9.140625" style="35"/>
    <col min="11521" max="11521" width="3.28515625" style="35" customWidth="1"/>
    <col min="11522" max="11522" width="29.85546875" style="35" customWidth="1"/>
    <col min="11523" max="11524" width="9.42578125" style="35" bestFit="1" customWidth="1"/>
    <col min="11525" max="11525" width="9.42578125" style="35" customWidth="1"/>
    <col min="11526" max="11526" width="9.140625" style="35"/>
    <col min="11527" max="11527" width="10.42578125" style="35" customWidth="1"/>
    <col min="11528" max="11528" width="9.140625" style="35"/>
    <col min="11529" max="11529" width="9.85546875" style="35" customWidth="1"/>
    <col min="11530" max="11776" width="9.140625" style="35"/>
    <col min="11777" max="11777" width="3.28515625" style="35" customWidth="1"/>
    <col min="11778" max="11778" width="29.85546875" style="35" customWidth="1"/>
    <col min="11779" max="11780" width="9.42578125" style="35" bestFit="1" customWidth="1"/>
    <col min="11781" max="11781" width="9.42578125" style="35" customWidth="1"/>
    <col min="11782" max="11782" width="9.140625" style="35"/>
    <col min="11783" max="11783" width="10.42578125" style="35" customWidth="1"/>
    <col min="11784" max="11784" width="9.140625" style="35"/>
    <col min="11785" max="11785" width="9.85546875" style="35" customWidth="1"/>
    <col min="11786" max="12032" width="9.140625" style="35"/>
    <col min="12033" max="12033" width="3.28515625" style="35" customWidth="1"/>
    <col min="12034" max="12034" width="29.85546875" style="35" customWidth="1"/>
    <col min="12035" max="12036" width="9.42578125" style="35" bestFit="1" customWidth="1"/>
    <col min="12037" max="12037" width="9.42578125" style="35" customWidth="1"/>
    <col min="12038" max="12038" width="9.140625" style="35"/>
    <col min="12039" max="12039" width="10.42578125" style="35" customWidth="1"/>
    <col min="12040" max="12040" width="9.140625" style="35"/>
    <col min="12041" max="12041" width="9.85546875" style="35" customWidth="1"/>
    <col min="12042" max="12288" width="9.140625" style="35"/>
    <col min="12289" max="12289" width="3.28515625" style="35" customWidth="1"/>
    <col min="12290" max="12290" width="29.85546875" style="35" customWidth="1"/>
    <col min="12291" max="12292" width="9.42578125" style="35" bestFit="1" customWidth="1"/>
    <col min="12293" max="12293" width="9.42578125" style="35" customWidth="1"/>
    <col min="12294" max="12294" width="9.140625" style="35"/>
    <col min="12295" max="12295" width="10.42578125" style="35" customWidth="1"/>
    <col min="12296" max="12296" width="9.140625" style="35"/>
    <col min="12297" max="12297" width="9.85546875" style="35" customWidth="1"/>
    <col min="12298" max="12544" width="9.140625" style="35"/>
    <col min="12545" max="12545" width="3.28515625" style="35" customWidth="1"/>
    <col min="12546" max="12546" width="29.85546875" style="35" customWidth="1"/>
    <col min="12547" max="12548" width="9.42578125" style="35" bestFit="1" customWidth="1"/>
    <col min="12549" max="12549" width="9.42578125" style="35" customWidth="1"/>
    <col min="12550" max="12550" width="9.140625" style="35"/>
    <col min="12551" max="12551" width="10.42578125" style="35" customWidth="1"/>
    <col min="12552" max="12552" width="9.140625" style="35"/>
    <col min="12553" max="12553" width="9.85546875" style="35" customWidth="1"/>
    <col min="12554" max="12800" width="9.140625" style="35"/>
    <col min="12801" max="12801" width="3.28515625" style="35" customWidth="1"/>
    <col min="12802" max="12802" width="29.85546875" style="35" customWidth="1"/>
    <col min="12803" max="12804" width="9.42578125" style="35" bestFit="1" customWidth="1"/>
    <col min="12805" max="12805" width="9.42578125" style="35" customWidth="1"/>
    <col min="12806" max="12806" width="9.140625" style="35"/>
    <col min="12807" max="12807" width="10.42578125" style="35" customWidth="1"/>
    <col min="12808" max="12808" width="9.140625" style="35"/>
    <col min="12809" max="12809" width="9.85546875" style="35" customWidth="1"/>
    <col min="12810" max="13056" width="9.140625" style="35"/>
    <col min="13057" max="13057" width="3.28515625" style="35" customWidth="1"/>
    <col min="13058" max="13058" width="29.85546875" style="35" customWidth="1"/>
    <col min="13059" max="13060" width="9.42578125" style="35" bestFit="1" customWidth="1"/>
    <col min="13061" max="13061" width="9.42578125" style="35" customWidth="1"/>
    <col min="13062" max="13062" width="9.140625" style="35"/>
    <col min="13063" max="13063" width="10.42578125" style="35" customWidth="1"/>
    <col min="13064" max="13064" width="9.140625" style="35"/>
    <col min="13065" max="13065" width="9.85546875" style="35" customWidth="1"/>
    <col min="13066" max="13312" width="9.140625" style="35"/>
    <col min="13313" max="13313" width="3.28515625" style="35" customWidth="1"/>
    <col min="13314" max="13314" width="29.85546875" style="35" customWidth="1"/>
    <col min="13315" max="13316" width="9.42578125" style="35" bestFit="1" customWidth="1"/>
    <col min="13317" max="13317" width="9.42578125" style="35" customWidth="1"/>
    <col min="13318" max="13318" width="9.140625" style="35"/>
    <col min="13319" max="13319" width="10.42578125" style="35" customWidth="1"/>
    <col min="13320" max="13320" width="9.140625" style="35"/>
    <col min="13321" max="13321" width="9.85546875" style="35" customWidth="1"/>
    <col min="13322" max="13568" width="9.140625" style="35"/>
    <col min="13569" max="13569" width="3.28515625" style="35" customWidth="1"/>
    <col min="13570" max="13570" width="29.85546875" style="35" customWidth="1"/>
    <col min="13571" max="13572" width="9.42578125" style="35" bestFit="1" customWidth="1"/>
    <col min="13573" max="13573" width="9.42578125" style="35" customWidth="1"/>
    <col min="13574" max="13574" width="9.140625" style="35"/>
    <col min="13575" max="13575" width="10.42578125" style="35" customWidth="1"/>
    <col min="13576" max="13576" width="9.140625" style="35"/>
    <col min="13577" max="13577" width="9.85546875" style="35" customWidth="1"/>
    <col min="13578" max="13824" width="9.140625" style="35"/>
    <col min="13825" max="13825" width="3.28515625" style="35" customWidth="1"/>
    <col min="13826" max="13826" width="29.85546875" style="35" customWidth="1"/>
    <col min="13827" max="13828" width="9.42578125" style="35" bestFit="1" customWidth="1"/>
    <col min="13829" max="13829" width="9.42578125" style="35" customWidth="1"/>
    <col min="13830" max="13830" width="9.140625" style="35"/>
    <col min="13831" max="13831" width="10.42578125" style="35" customWidth="1"/>
    <col min="13832" max="13832" width="9.140625" style="35"/>
    <col min="13833" max="13833" width="9.85546875" style="35" customWidth="1"/>
    <col min="13834" max="14080" width="9.140625" style="35"/>
    <col min="14081" max="14081" width="3.28515625" style="35" customWidth="1"/>
    <col min="14082" max="14082" width="29.85546875" style="35" customWidth="1"/>
    <col min="14083" max="14084" width="9.42578125" style="35" bestFit="1" customWidth="1"/>
    <col min="14085" max="14085" width="9.42578125" style="35" customWidth="1"/>
    <col min="14086" max="14086" width="9.140625" style="35"/>
    <col min="14087" max="14087" width="10.42578125" style="35" customWidth="1"/>
    <col min="14088" max="14088" width="9.140625" style="35"/>
    <col min="14089" max="14089" width="9.85546875" style="35" customWidth="1"/>
    <col min="14090" max="14336" width="9.140625" style="35"/>
    <col min="14337" max="14337" width="3.28515625" style="35" customWidth="1"/>
    <col min="14338" max="14338" width="29.85546875" style="35" customWidth="1"/>
    <col min="14339" max="14340" width="9.42578125" style="35" bestFit="1" customWidth="1"/>
    <col min="14341" max="14341" width="9.42578125" style="35" customWidth="1"/>
    <col min="14342" max="14342" width="9.140625" style="35"/>
    <col min="14343" max="14343" width="10.42578125" style="35" customWidth="1"/>
    <col min="14344" max="14344" width="9.140625" style="35"/>
    <col min="14345" max="14345" width="9.85546875" style="35" customWidth="1"/>
    <col min="14346" max="14592" width="9.140625" style="35"/>
    <col min="14593" max="14593" width="3.28515625" style="35" customWidth="1"/>
    <col min="14594" max="14594" width="29.85546875" style="35" customWidth="1"/>
    <col min="14595" max="14596" width="9.42578125" style="35" bestFit="1" customWidth="1"/>
    <col min="14597" max="14597" width="9.42578125" style="35" customWidth="1"/>
    <col min="14598" max="14598" width="9.140625" style="35"/>
    <col min="14599" max="14599" width="10.42578125" style="35" customWidth="1"/>
    <col min="14600" max="14600" width="9.140625" style="35"/>
    <col min="14601" max="14601" width="9.85546875" style="35" customWidth="1"/>
    <col min="14602" max="14848" width="9.140625" style="35"/>
    <col min="14849" max="14849" width="3.28515625" style="35" customWidth="1"/>
    <col min="14850" max="14850" width="29.85546875" style="35" customWidth="1"/>
    <col min="14851" max="14852" width="9.42578125" style="35" bestFit="1" customWidth="1"/>
    <col min="14853" max="14853" width="9.42578125" style="35" customWidth="1"/>
    <col min="14854" max="14854" width="9.140625" style="35"/>
    <col min="14855" max="14855" width="10.42578125" style="35" customWidth="1"/>
    <col min="14856" max="14856" width="9.140625" style="35"/>
    <col min="14857" max="14857" width="9.85546875" style="35" customWidth="1"/>
    <col min="14858" max="15104" width="9.140625" style="35"/>
    <col min="15105" max="15105" width="3.28515625" style="35" customWidth="1"/>
    <col min="15106" max="15106" width="29.85546875" style="35" customWidth="1"/>
    <col min="15107" max="15108" width="9.42578125" style="35" bestFit="1" customWidth="1"/>
    <col min="15109" max="15109" width="9.42578125" style="35" customWidth="1"/>
    <col min="15110" max="15110" width="9.140625" style="35"/>
    <col min="15111" max="15111" width="10.42578125" style="35" customWidth="1"/>
    <col min="15112" max="15112" width="9.140625" style="35"/>
    <col min="15113" max="15113" width="9.85546875" style="35" customWidth="1"/>
    <col min="15114" max="15360" width="9.140625" style="35"/>
    <col min="15361" max="15361" width="3.28515625" style="35" customWidth="1"/>
    <col min="15362" max="15362" width="29.85546875" style="35" customWidth="1"/>
    <col min="15363" max="15364" width="9.42578125" style="35" bestFit="1" customWidth="1"/>
    <col min="15365" max="15365" width="9.42578125" style="35" customWidth="1"/>
    <col min="15366" max="15366" width="9.140625" style="35"/>
    <col min="15367" max="15367" width="10.42578125" style="35" customWidth="1"/>
    <col min="15368" max="15368" width="9.140625" style="35"/>
    <col min="15369" max="15369" width="9.85546875" style="35" customWidth="1"/>
    <col min="15370" max="15616" width="9.140625" style="35"/>
    <col min="15617" max="15617" width="3.28515625" style="35" customWidth="1"/>
    <col min="15618" max="15618" width="29.85546875" style="35" customWidth="1"/>
    <col min="15619" max="15620" width="9.42578125" style="35" bestFit="1" customWidth="1"/>
    <col min="15621" max="15621" width="9.42578125" style="35" customWidth="1"/>
    <col min="15622" max="15622" width="9.140625" style="35"/>
    <col min="15623" max="15623" width="10.42578125" style="35" customWidth="1"/>
    <col min="15624" max="15624" width="9.140625" style="35"/>
    <col min="15625" max="15625" width="9.85546875" style="35" customWidth="1"/>
    <col min="15626" max="15872" width="9.140625" style="35"/>
    <col min="15873" max="15873" width="3.28515625" style="35" customWidth="1"/>
    <col min="15874" max="15874" width="29.85546875" style="35" customWidth="1"/>
    <col min="15875" max="15876" width="9.42578125" style="35" bestFit="1" customWidth="1"/>
    <col min="15877" max="15877" width="9.42578125" style="35" customWidth="1"/>
    <col min="15878" max="15878" width="9.140625" style="35"/>
    <col min="15879" max="15879" width="10.42578125" style="35" customWidth="1"/>
    <col min="15880" max="15880" width="9.140625" style="35"/>
    <col min="15881" max="15881" width="9.85546875" style="35" customWidth="1"/>
    <col min="15882" max="16128" width="9.140625" style="35"/>
    <col min="16129" max="16129" width="3.28515625" style="35" customWidth="1"/>
    <col min="16130" max="16130" width="29.85546875" style="35" customWidth="1"/>
    <col min="16131" max="16132" width="9.42578125" style="35" bestFit="1" customWidth="1"/>
    <col min="16133" max="16133" width="9.42578125" style="35" customWidth="1"/>
    <col min="16134" max="16134" width="9.140625" style="35"/>
    <col min="16135" max="16135" width="10.42578125" style="35" customWidth="1"/>
    <col min="16136" max="16136" width="9.140625" style="35"/>
    <col min="16137" max="16137" width="9.85546875" style="35" customWidth="1"/>
    <col min="16138" max="16384" width="9.140625" style="35"/>
  </cols>
  <sheetData>
    <row r="1" spans="1:9">
      <c r="B1" s="487" t="s">
        <v>429</v>
      </c>
      <c r="C1" s="487"/>
      <c r="D1" s="487"/>
      <c r="E1" s="487"/>
    </row>
    <row r="2" spans="1:9" ht="15">
      <c r="B2" s="488">
        <v>42314</v>
      </c>
      <c r="C2" s="30"/>
      <c r="D2" s="34"/>
      <c r="E2" s="34"/>
    </row>
    <row r="3" spans="1:9">
      <c r="A3" s="489"/>
      <c r="B3" s="488"/>
      <c r="C3" s="490"/>
      <c r="D3" s="490"/>
      <c r="E3" s="491" t="s">
        <v>430</v>
      </c>
    </row>
    <row r="4" spans="1:9" ht="24">
      <c r="A4" s="605" t="s">
        <v>431</v>
      </c>
      <c r="B4" s="606"/>
      <c r="C4" s="493">
        <v>2014</v>
      </c>
      <c r="D4" s="493">
        <v>2015</v>
      </c>
      <c r="E4" s="494" t="s">
        <v>399</v>
      </c>
      <c r="F4" s="1"/>
    </row>
    <row r="5" spans="1:9" ht="15">
      <c r="A5" s="607" t="s">
        <v>432</v>
      </c>
      <c r="B5" s="607"/>
      <c r="C5" s="495">
        <f>SUM(C6+C10+C14)</f>
        <v>3593445</v>
      </c>
      <c r="D5" s="495">
        <f>SUM(D6+D10+D14)</f>
        <v>4902295.5</v>
      </c>
      <c r="E5" s="40">
        <f>D5/C5*100</f>
        <v>136.42327905394404</v>
      </c>
      <c r="G5" s="496"/>
      <c r="I5" s="497"/>
    </row>
    <row r="6" spans="1:9" ht="15">
      <c r="A6" s="498" t="s">
        <v>433</v>
      </c>
      <c r="B6" s="498"/>
      <c r="C6" s="495">
        <f>C7+C9</f>
        <v>1505503.4</v>
      </c>
      <c r="D6" s="495">
        <f>D7+D9+D8</f>
        <v>2439631.2999999998</v>
      </c>
      <c r="E6" s="40">
        <f>(D6/C6)*100</f>
        <v>162.04754502713178</v>
      </c>
      <c r="G6" s="496"/>
      <c r="I6" s="499"/>
    </row>
    <row r="7" spans="1:9" ht="15">
      <c r="A7" s="500" t="s">
        <v>434</v>
      </c>
      <c r="B7" s="500"/>
      <c r="C7" s="495">
        <v>196753.4</v>
      </c>
      <c r="D7" s="495">
        <v>651000</v>
      </c>
      <c r="E7" s="40">
        <f>(D7/C7)*100</f>
        <v>330.87102942058436</v>
      </c>
      <c r="G7" s="501"/>
      <c r="I7" s="499"/>
    </row>
    <row r="8" spans="1:9" ht="15">
      <c r="A8" s="500" t="s">
        <v>435</v>
      </c>
      <c r="B8" s="500"/>
      <c r="C8" s="495" t="s">
        <v>404</v>
      </c>
      <c r="D8" s="495">
        <v>218031.3</v>
      </c>
      <c r="E8" s="40" t="s">
        <v>404</v>
      </c>
      <c r="G8" s="501"/>
      <c r="I8" s="499"/>
    </row>
    <row r="9" spans="1:9" ht="15">
      <c r="A9" s="500" t="s">
        <v>436</v>
      </c>
      <c r="B9" s="500"/>
      <c r="C9" s="495">
        <v>1308750</v>
      </c>
      <c r="D9" s="495">
        <v>1570600</v>
      </c>
      <c r="E9" s="40">
        <f>(D9/C9)*100</f>
        <v>120.00764087870107</v>
      </c>
      <c r="G9" s="421"/>
      <c r="I9" s="499"/>
    </row>
    <row r="10" spans="1:9" ht="15">
      <c r="A10" s="498" t="s">
        <v>437</v>
      </c>
      <c r="B10" s="498"/>
      <c r="C10" s="495">
        <f>C11+C12+C13</f>
        <v>816748.9</v>
      </c>
      <c r="D10" s="495">
        <f>D11+D12+D13</f>
        <v>743218.9</v>
      </c>
      <c r="E10" s="40">
        <f t="shared" ref="E10:E16" si="0">(D10/C10)*100</f>
        <v>90.99723305412472</v>
      </c>
      <c r="G10" s="421"/>
      <c r="I10" s="499"/>
    </row>
    <row r="11" spans="1:9" ht="15">
      <c r="A11" s="504" t="s">
        <v>438</v>
      </c>
      <c r="B11" s="504"/>
      <c r="C11" s="495">
        <v>544531.5</v>
      </c>
      <c r="D11" s="505">
        <v>535314.5</v>
      </c>
      <c r="E11" s="40">
        <f t="shared" si="0"/>
        <v>98.307352283568534</v>
      </c>
      <c r="G11" s="501"/>
      <c r="I11" s="499"/>
    </row>
    <row r="12" spans="1:9" ht="15">
      <c r="A12" s="506" t="s">
        <v>439</v>
      </c>
      <c r="B12" s="506"/>
      <c r="C12" s="495">
        <v>9379.4</v>
      </c>
      <c r="D12" s="495">
        <v>12931.4</v>
      </c>
      <c r="E12" s="40">
        <f>(D12/C12)*100</f>
        <v>137.87022624048447</v>
      </c>
      <c r="G12" s="501"/>
      <c r="H12" s="507"/>
      <c r="I12" s="499"/>
    </row>
    <row r="13" spans="1:9" ht="15">
      <c r="A13" s="508"/>
      <c r="B13" s="508" t="s">
        <v>440</v>
      </c>
      <c r="C13" s="495">
        <v>262838</v>
      </c>
      <c r="D13" s="505">
        <v>194973</v>
      </c>
      <c r="E13" s="40">
        <f>(D13/C13)*100</f>
        <v>74.179913102367237</v>
      </c>
      <c r="G13" s="501"/>
      <c r="H13" s="507"/>
      <c r="I13" s="499"/>
    </row>
    <row r="14" spans="1:9" ht="15">
      <c r="A14" s="498" t="s">
        <v>441</v>
      </c>
      <c r="B14" s="498"/>
      <c r="C14" s="495">
        <f>C15+C16</f>
        <v>1271192.7</v>
      </c>
      <c r="D14" s="495">
        <f>D15+D16</f>
        <v>1719445.2999999998</v>
      </c>
      <c r="E14" s="40">
        <f>(D14/C14)*100</f>
        <v>135.26236423478517</v>
      </c>
      <c r="G14" s="421"/>
      <c r="I14" s="497"/>
    </row>
    <row r="15" spans="1:9" ht="24">
      <c r="A15" s="509"/>
      <c r="B15" s="510" t="s">
        <v>442</v>
      </c>
      <c r="C15" s="495">
        <v>972715.9</v>
      </c>
      <c r="D15" s="495">
        <v>1298807.3999999999</v>
      </c>
      <c r="E15" s="40">
        <f t="shared" si="0"/>
        <v>133.52381718032981</v>
      </c>
      <c r="G15" s="501"/>
      <c r="I15" s="497"/>
    </row>
    <row r="16" spans="1:9" ht="15">
      <c r="A16" s="511" t="s">
        <v>443</v>
      </c>
      <c r="B16" s="511"/>
      <c r="C16" s="512">
        <v>298476.79999999999</v>
      </c>
      <c r="D16" s="512">
        <v>420637.9</v>
      </c>
      <c r="E16" s="44">
        <f t="shared" si="0"/>
        <v>140.92817264189378</v>
      </c>
      <c r="G16" s="501"/>
      <c r="I16" s="499"/>
    </row>
    <row r="17" spans="2:4">
      <c r="B17" s="513"/>
      <c r="C17" s="495"/>
      <c r="D17" s="513"/>
    </row>
    <row r="18" spans="2:4">
      <c r="B18" s="513"/>
      <c r="C18" s="513"/>
      <c r="D18" s="513"/>
    </row>
  </sheetData>
  <mergeCells count="12">
    <mergeCell ref="A9:B9"/>
    <mergeCell ref="A10:B10"/>
    <mergeCell ref="A11:B11"/>
    <mergeCell ref="A12:B12"/>
    <mergeCell ref="A14:B14"/>
    <mergeCell ref="A16:B16"/>
    <mergeCell ref="B1:E1"/>
    <mergeCell ref="A4:B4"/>
    <mergeCell ref="A5:B5"/>
    <mergeCell ref="A6:B6"/>
    <mergeCell ref="A7:B7"/>
    <mergeCell ref="A8:B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O26"/>
  <sheetViews>
    <sheetView workbookViewId="0">
      <selection activeCell="G15" sqref="G15"/>
    </sheetView>
  </sheetViews>
  <sheetFormatPr defaultColWidth="9.140625" defaultRowHeight="12.75"/>
  <cols>
    <col min="1" max="6" width="9.140625" style="35"/>
    <col min="7" max="7" width="29.85546875" style="35" customWidth="1"/>
    <col min="8" max="8" width="2.7109375" style="35" customWidth="1"/>
    <col min="9" max="9" width="18.7109375" style="484" customWidth="1"/>
    <col min="10" max="10" width="9" style="35" customWidth="1"/>
    <col min="11" max="11" width="9.140625" style="35" customWidth="1"/>
    <col min="12" max="12" width="9.140625" style="485" customWidth="1"/>
    <col min="13" max="13" width="9.42578125" style="35" customWidth="1"/>
    <col min="14" max="14" width="9.140625" style="35"/>
    <col min="15" max="15" width="13.28515625" style="35" customWidth="1"/>
    <col min="16" max="262" width="9.140625" style="35"/>
    <col min="263" max="263" width="29.85546875" style="35" customWidth="1"/>
    <col min="264" max="264" width="2.7109375" style="35" customWidth="1"/>
    <col min="265" max="265" width="18.7109375" style="35" customWidth="1"/>
    <col min="266" max="266" width="9" style="35" customWidth="1"/>
    <col min="267" max="268" width="9.140625" style="35" customWidth="1"/>
    <col min="269" max="269" width="9.42578125" style="35" customWidth="1"/>
    <col min="270" max="270" width="9.140625" style="35"/>
    <col min="271" max="271" width="13.28515625" style="35" customWidth="1"/>
    <col min="272" max="518" width="9.140625" style="35"/>
    <col min="519" max="519" width="29.85546875" style="35" customWidth="1"/>
    <col min="520" max="520" width="2.7109375" style="35" customWidth="1"/>
    <col min="521" max="521" width="18.7109375" style="35" customWidth="1"/>
    <col min="522" max="522" width="9" style="35" customWidth="1"/>
    <col min="523" max="524" width="9.140625" style="35" customWidth="1"/>
    <col min="525" max="525" width="9.42578125" style="35" customWidth="1"/>
    <col min="526" max="526" width="9.140625" style="35"/>
    <col min="527" max="527" width="13.28515625" style="35" customWidth="1"/>
    <col min="528" max="774" width="9.140625" style="35"/>
    <col min="775" max="775" width="29.85546875" style="35" customWidth="1"/>
    <col min="776" max="776" width="2.7109375" style="35" customWidth="1"/>
    <col min="777" max="777" width="18.7109375" style="35" customWidth="1"/>
    <col min="778" max="778" width="9" style="35" customWidth="1"/>
    <col min="779" max="780" width="9.140625" style="35" customWidth="1"/>
    <col min="781" max="781" width="9.42578125" style="35" customWidth="1"/>
    <col min="782" max="782" width="9.140625" style="35"/>
    <col min="783" max="783" width="13.28515625" style="35" customWidth="1"/>
    <col min="784" max="1030" width="9.140625" style="35"/>
    <col min="1031" max="1031" width="29.85546875" style="35" customWidth="1"/>
    <col min="1032" max="1032" width="2.7109375" style="35" customWidth="1"/>
    <col min="1033" max="1033" width="18.7109375" style="35" customWidth="1"/>
    <col min="1034" max="1034" width="9" style="35" customWidth="1"/>
    <col min="1035" max="1036" width="9.140625" style="35" customWidth="1"/>
    <col min="1037" max="1037" width="9.42578125" style="35" customWidth="1"/>
    <col min="1038" max="1038" width="9.140625" style="35"/>
    <col min="1039" max="1039" width="13.28515625" style="35" customWidth="1"/>
    <col min="1040" max="1286" width="9.140625" style="35"/>
    <col min="1287" max="1287" width="29.85546875" style="35" customWidth="1"/>
    <col min="1288" max="1288" width="2.7109375" style="35" customWidth="1"/>
    <col min="1289" max="1289" width="18.7109375" style="35" customWidth="1"/>
    <col min="1290" max="1290" width="9" style="35" customWidth="1"/>
    <col min="1291" max="1292" width="9.140625" style="35" customWidth="1"/>
    <col min="1293" max="1293" width="9.42578125" style="35" customWidth="1"/>
    <col min="1294" max="1294" width="9.140625" style="35"/>
    <col min="1295" max="1295" width="13.28515625" style="35" customWidth="1"/>
    <col min="1296" max="1542" width="9.140625" style="35"/>
    <col min="1543" max="1543" width="29.85546875" style="35" customWidth="1"/>
    <col min="1544" max="1544" width="2.7109375" style="35" customWidth="1"/>
    <col min="1545" max="1545" width="18.7109375" style="35" customWidth="1"/>
    <col min="1546" max="1546" width="9" style="35" customWidth="1"/>
    <col min="1547" max="1548" width="9.140625" style="35" customWidth="1"/>
    <col min="1549" max="1549" width="9.42578125" style="35" customWidth="1"/>
    <col min="1550" max="1550" width="9.140625" style="35"/>
    <col min="1551" max="1551" width="13.28515625" style="35" customWidth="1"/>
    <col min="1552" max="1798" width="9.140625" style="35"/>
    <col min="1799" max="1799" width="29.85546875" style="35" customWidth="1"/>
    <col min="1800" max="1800" width="2.7109375" style="35" customWidth="1"/>
    <col min="1801" max="1801" width="18.7109375" style="35" customWidth="1"/>
    <col min="1802" max="1802" width="9" style="35" customWidth="1"/>
    <col min="1803" max="1804" width="9.140625" style="35" customWidth="1"/>
    <col min="1805" max="1805" width="9.42578125" style="35" customWidth="1"/>
    <col min="1806" max="1806" width="9.140625" style="35"/>
    <col min="1807" max="1807" width="13.28515625" style="35" customWidth="1"/>
    <col min="1808" max="2054" width="9.140625" style="35"/>
    <col min="2055" max="2055" width="29.85546875" style="35" customWidth="1"/>
    <col min="2056" max="2056" width="2.7109375" style="35" customWidth="1"/>
    <col min="2057" max="2057" width="18.7109375" style="35" customWidth="1"/>
    <col min="2058" max="2058" width="9" style="35" customWidth="1"/>
    <col min="2059" max="2060" width="9.140625" style="35" customWidth="1"/>
    <col min="2061" max="2061" width="9.42578125" style="35" customWidth="1"/>
    <col min="2062" max="2062" width="9.140625" style="35"/>
    <col min="2063" max="2063" width="13.28515625" style="35" customWidth="1"/>
    <col min="2064" max="2310" width="9.140625" style="35"/>
    <col min="2311" max="2311" width="29.85546875" style="35" customWidth="1"/>
    <col min="2312" max="2312" width="2.7109375" style="35" customWidth="1"/>
    <col min="2313" max="2313" width="18.7109375" style="35" customWidth="1"/>
    <col min="2314" max="2314" width="9" style="35" customWidth="1"/>
    <col min="2315" max="2316" width="9.140625" style="35" customWidth="1"/>
    <col min="2317" max="2317" width="9.42578125" style="35" customWidth="1"/>
    <col min="2318" max="2318" width="9.140625" style="35"/>
    <col min="2319" max="2319" width="13.28515625" style="35" customWidth="1"/>
    <col min="2320" max="2566" width="9.140625" style="35"/>
    <col min="2567" max="2567" width="29.85546875" style="35" customWidth="1"/>
    <col min="2568" max="2568" width="2.7109375" style="35" customWidth="1"/>
    <col min="2569" max="2569" width="18.7109375" style="35" customWidth="1"/>
    <col min="2570" max="2570" width="9" style="35" customWidth="1"/>
    <col min="2571" max="2572" width="9.140625" style="35" customWidth="1"/>
    <col min="2573" max="2573" width="9.42578125" style="35" customWidth="1"/>
    <col min="2574" max="2574" width="9.140625" style="35"/>
    <col min="2575" max="2575" width="13.28515625" style="35" customWidth="1"/>
    <col min="2576" max="2822" width="9.140625" style="35"/>
    <col min="2823" max="2823" width="29.85546875" style="35" customWidth="1"/>
    <col min="2824" max="2824" width="2.7109375" style="35" customWidth="1"/>
    <col min="2825" max="2825" width="18.7109375" style="35" customWidth="1"/>
    <col min="2826" max="2826" width="9" style="35" customWidth="1"/>
    <col min="2827" max="2828" width="9.140625" style="35" customWidth="1"/>
    <col min="2829" max="2829" width="9.42578125" style="35" customWidth="1"/>
    <col min="2830" max="2830" width="9.140625" style="35"/>
    <col min="2831" max="2831" width="13.28515625" style="35" customWidth="1"/>
    <col min="2832" max="3078" width="9.140625" style="35"/>
    <col min="3079" max="3079" width="29.85546875" style="35" customWidth="1"/>
    <col min="3080" max="3080" width="2.7109375" style="35" customWidth="1"/>
    <col min="3081" max="3081" width="18.7109375" style="35" customWidth="1"/>
    <col min="3082" max="3082" width="9" style="35" customWidth="1"/>
    <col min="3083" max="3084" width="9.140625" style="35" customWidth="1"/>
    <col min="3085" max="3085" width="9.42578125" style="35" customWidth="1"/>
    <col min="3086" max="3086" width="9.140625" style="35"/>
    <col min="3087" max="3087" width="13.28515625" style="35" customWidth="1"/>
    <col min="3088" max="3334" width="9.140625" style="35"/>
    <col min="3335" max="3335" width="29.85546875" style="35" customWidth="1"/>
    <col min="3336" max="3336" width="2.7109375" style="35" customWidth="1"/>
    <col min="3337" max="3337" width="18.7109375" style="35" customWidth="1"/>
    <col min="3338" max="3338" width="9" style="35" customWidth="1"/>
    <col min="3339" max="3340" width="9.140625" style="35" customWidth="1"/>
    <col min="3341" max="3341" width="9.42578125" style="35" customWidth="1"/>
    <col min="3342" max="3342" width="9.140625" style="35"/>
    <col min="3343" max="3343" width="13.28515625" style="35" customWidth="1"/>
    <col min="3344" max="3590" width="9.140625" style="35"/>
    <col min="3591" max="3591" width="29.85546875" style="35" customWidth="1"/>
    <col min="3592" max="3592" width="2.7109375" style="35" customWidth="1"/>
    <col min="3593" max="3593" width="18.7109375" style="35" customWidth="1"/>
    <col min="3594" max="3594" width="9" style="35" customWidth="1"/>
    <col min="3595" max="3596" width="9.140625" style="35" customWidth="1"/>
    <col min="3597" max="3597" width="9.42578125" style="35" customWidth="1"/>
    <col min="3598" max="3598" width="9.140625" style="35"/>
    <col min="3599" max="3599" width="13.28515625" style="35" customWidth="1"/>
    <col min="3600" max="3846" width="9.140625" style="35"/>
    <col min="3847" max="3847" width="29.85546875" style="35" customWidth="1"/>
    <col min="3848" max="3848" width="2.7109375" style="35" customWidth="1"/>
    <col min="3849" max="3849" width="18.7109375" style="35" customWidth="1"/>
    <col min="3850" max="3850" width="9" style="35" customWidth="1"/>
    <col min="3851" max="3852" width="9.140625" style="35" customWidth="1"/>
    <col min="3853" max="3853" width="9.42578125" style="35" customWidth="1"/>
    <col min="3854" max="3854" width="9.140625" style="35"/>
    <col min="3855" max="3855" width="13.28515625" style="35" customWidth="1"/>
    <col min="3856" max="4102" width="9.140625" style="35"/>
    <col min="4103" max="4103" width="29.85546875" style="35" customWidth="1"/>
    <col min="4104" max="4104" width="2.7109375" style="35" customWidth="1"/>
    <col min="4105" max="4105" width="18.7109375" style="35" customWidth="1"/>
    <col min="4106" max="4106" width="9" style="35" customWidth="1"/>
    <col min="4107" max="4108" width="9.140625" style="35" customWidth="1"/>
    <col min="4109" max="4109" width="9.42578125" style="35" customWidth="1"/>
    <col min="4110" max="4110" width="9.140625" style="35"/>
    <col min="4111" max="4111" width="13.28515625" style="35" customWidth="1"/>
    <col min="4112" max="4358" width="9.140625" style="35"/>
    <col min="4359" max="4359" width="29.85546875" style="35" customWidth="1"/>
    <col min="4360" max="4360" width="2.7109375" style="35" customWidth="1"/>
    <col min="4361" max="4361" width="18.7109375" style="35" customWidth="1"/>
    <col min="4362" max="4362" width="9" style="35" customWidth="1"/>
    <col min="4363" max="4364" width="9.140625" style="35" customWidth="1"/>
    <col min="4365" max="4365" width="9.42578125" style="35" customWidth="1"/>
    <col min="4366" max="4366" width="9.140625" style="35"/>
    <col min="4367" max="4367" width="13.28515625" style="35" customWidth="1"/>
    <col min="4368" max="4614" width="9.140625" style="35"/>
    <col min="4615" max="4615" width="29.85546875" style="35" customWidth="1"/>
    <col min="4616" max="4616" width="2.7109375" style="35" customWidth="1"/>
    <col min="4617" max="4617" width="18.7109375" style="35" customWidth="1"/>
    <col min="4618" max="4618" width="9" style="35" customWidth="1"/>
    <col min="4619" max="4620" width="9.140625" style="35" customWidth="1"/>
    <col min="4621" max="4621" width="9.42578125" style="35" customWidth="1"/>
    <col min="4622" max="4622" width="9.140625" style="35"/>
    <col min="4623" max="4623" width="13.28515625" style="35" customWidth="1"/>
    <col min="4624" max="4870" width="9.140625" style="35"/>
    <col min="4871" max="4871" width="29.85546875" style="35" customWidth="1"/>
    <col min="4872" max="4872" width="2.7109375" style="35" customWidth="1"/>
    <col min="4873" max="4873" width="18.7109375" style="35" customWidth="1"/>
    <col min="4874" max="4874" width="9" style="35" customWidth="1"/>
    <col min="4875" max="4876" width="9.140625" style="35" customWidth="1"/>
    <col min="4877" max="4877" width="9.42578125" style="35" customWidth="1"/>
    <col min="4878" max="4878" width="9.140625" style="35"/>
    <col min="4879" max="4879" width="13.28515625" style="35" customWidth="1"/>
    <col min="4880" max="5126" width="9.140625" style="35"/>
    <col min="5127" max="5127" width="29.85546875" style="35" customWidth="1"/>
    <col min="5128" max="5128" width="2.7109375" style="35" customWidth="1"/>
    <col min="5129" max="5129" width="18.7109375" style="35" customWidth="1"/>
    <col min="5130" max="5130" width="9" style="35" customWidth="1"/>
    <col min="5131" max="5132" width="9.140625" style="35" customWidth="1"/>
    <col min="5133" max="5133" width="9.42578125" style="35" customWidth="1"/>
    <col min="5134" max="5134" width="9.140625" style="35"/>
    <col min="5135" max="5135" width="13.28515625" style="35" customWidth="1"/>
    <col min="5136" max="5382" width="9.140625" style="35"/>
    <col min="5383" max="5383" width="29.85546875" style="35" customWidth="1"/>
    <col min="5384" max="5384" width="2.7109375" style="35" customWidth="1"/>
    <col min="5385" max="5385" width="18.7109375" style="35" customWidth="1"/>
    <col min="5386" max="5386" width="9" style="35" customWidth="1"/>
    <col min="5387" max="5388" width="9.140625" style="35" customWidth="1"/>
    <col min="5389" max="5389" width="9.42578125" style="35" customWidth="1"/>
    <col min="5390" max="5390" width="9.140625" style="35"/>
    <col min="5391" max="5391" width="13.28515625" style="35" customWidth="1"/>
    <col min="5392" max="5638" width="9.140625" style="35"/>
    <col min="5639" max="5639" width="29.85546875" style="35" customWidth="1"/>
    <col min="5640" max="5640" width="2.7109375" style="35" customWidth="1"/>
    <col min="5641" max="5641" width="18.7109375" style="35" customWidth="1"/>
    <col min="5642" max="5642" width="9" style="35" customWidth="1"/>
    <col min="5643" max="5644" width="9.140625" style="35" customWidth="1"/>
    <col min="5645" max="5645" width="9.42578125" style="35" customWidth="1"/>
    <col min="5646" max="5646" width="9.140625" style="35"/>
    <col min="5647" max="5647" width="13.28515625" style="35" customWidth="1"/>
    <col min="5648" max="5894" width="9.140625" style="35"/>
    <col min="5895" max="5895" width="29.85546875" style="35" customWidth="1"/>
    <col min="5896" max="5896" width="2.7109375" style="35" customWidth="1"/>
    <col min="5897" max="5897" width="18.7109375" style="35" customWidth="1"/>
    <col min="5898" max="5898" width="9" style="35" customWidth="1"/>
    <col min="5899" max="5900" width="9.140625" style="35" customWidth="1"/>
    <col min="5901" max="5901" width="9.42578125" style="35" customWidth="1"/>
    <col min="5902" max="5902" width="9.140625" style="35"/>
    <col min="5903" max="5903" width="13.28515625" style="35" customWidth="1"/>
    <col min="5904" max="6150" width="9.140625" style="35"/>
    <col min="6151" max="6151" width="29.85546875" style="35" customWidth="1"/>
    <col min="6152" max="6152" width="2.7109375" style="35" customWidth="1"/>
    <col min="6153" max="6153" width="18.7109375" style="35" customWidth="1"/>
    <col min="6154" max="6154" width="9" style="35" customWidth="1"/>
    <col min="6155" max="6156" width="9.140625" style="35" customWidth="1"/>
    <col min="6157" max="6157" width="9.42578125" style="35" customWidth="1"/>
    <col min="6158" max="6158" width="9.140625" style="35"/>
    <col min="6159" max="6159" width="13.28515625" style="35" customWidth="1"/>
    <col min="6160" max="6406" width="9.140625" style="35"/>
    <col min="6407" max="6407" width="29.85546875" style="35" customWidth="1"/>
    <col min="6408" max="6408" width="2.7109375" style="35" customWidth="1"/>
    <col min="6409" max="6409" width="18.7109375" style="35" customWidth="1"/>
    <col min="6410" max="6410" width="9" style="35" customWidth="1"/>
    <col min="6411" max="6412" width="9.140625" style="35" customWidth="1"/>
    <col min="6413" max="6413" width="9.42578125" style="35" customWidth="1"/>
    <col min="6414" max="6414" width="9.140625" style="35"/>
    <col min="6415" max="6415" width="13.28515625" style="35" customWidth="1"/>
    <col min="6416" max="6662" width="9.140625" style="35"/>
    <col min="6663" max="6663" width="29.85546875" style="35" customWidth="1"/>
    <col min="6664" max="6664" width="2.7109375" style="35" customWidth="1"/>
    <col min="6665" max="6665" width="18.7109375" style="35" customWidth="1"/>
    <col min="6666" max="6666" width="9" style="35" customWidth="1"/>
    <col min="6667" max="6668" width="9.140625" style="35" customWidth="1"/>
    <col min="6669" max="6669" width="9.42578125" style="35" customWidth="1"/>
    <col min="6670" max="6670" width="9.140625" style="35"/>
    <col min="6671" max="6671" width="13.28515625" style="35" customWidth="1"/>
    <col min="6672" max="6918" width="9.140625" style="35"/>
    <col min="6919" max="6919" width="29.85546875" style="35" customWidth="1"/>
    <col min="6920" max="6920" width="2.7109375" style="35" customWidth="1"/>
    <col min="6921" max="6921" width="18.7109375" style="35" customWidth="1"/>
    <col min="6922" max="6922" width="9" style="35" customWidth="1"/>
    <col min="6923" max="6924" width="9.140625" style="35" customWidth="1"/>
    <col min="6925" max="6925" width="9.42578125" style="35" customWidth="1"/>
    <col min="6926" max="6926" width="9.140625" style="35"/>
    <col min="6927" max="6927" width="13.28515625" style="35" customWidth="1"/>
    <col min="6928" max="7174" width="9.140625" style="35"/>
    <col min="7175" max="7175" width="29.85546875" style="35" customWidth="1"/>
    <col min="7176" max="7176" width="2.7109375" style="35" customWidth="1"/>
    <col min="7177" max="7177" width="18.7109375" style="35" customWidth="1"/>
    <col min="7178" max="7178" width="9" style="35" customWidth="1"/>
    <col min="7179" max="7180" width="9.140625" style="35" customWidth="1"/>
    <col min="7181" max="7181" width="9.42578125" style="35" customWidth="1"/>
    <col min="7182" max="7182" width="9.140625" style="35"/>
    <col min="7183" max="7183" width="13.28515625" style="35" customWidth="1"/>
    <col min="7184" max="7430" width="9.140625" style="35"/>
    <col min="7431" max="7431" width="29.85546875" style="35" customWidth="1"/>
    <col min="7432" max="7432" width="2.7109375" style="35" customWidth="1"/>
    <col min="7433" max="7433" width="18.7109375" style="35" customWidth="1"/>
    <col min="7434" max="7434" width="9" style="35" customWidth="1"/>
    <col min="7435" max="7436" width="9.140625" style="35" customWidth="1"/>
    <col min="7437" max="7437" width="9.42578125" style="35" customWidth="1"/>
    <col min="7438" max="7438" width="9.140625" style="35"/>
    <col min="7439" max="7439" width="13.28515625" style="35" customWidth="1"/>
    <col min="7440" max="7686" width="9.140625" style="35"/>
    <col min="7687" max="7687" width="29.85546875" style="35" customWidth="1"/>
    <col min="7688" max="7688" width="2.7109375" style="35" customWidth="1"/>
    <col min="7689" max="7689" width="18.7109375" style="35" customWidth="1"/>
    <col min="7690" max="7690" width="9" style="35" customWidth="1"/>
    <col min="7691" max="7692" width="9.140625" style="35" customWidth="1"/>
    <col min="7693" max="7693" width="9.42578125" style="35" customWidth="1"/>
    <col min="7694" max="7694" width="9.140625" style="35"/>
    <col min="7695" max="7695" width="13.28515625" style="35" customWidth="1"/>
    <col min="7696" max="7942" width="9.140625" style="35"/>
    <col min="7943" max="7943" width="29.85546875" style="35" customWidth="1"/>
    <col min="7944" max="7944" width="2.7109375" style="35" customWidth="1"/>
    <col min="7945" max="7945" width="18.7109375" style="35" customWidth="1"/>
    <col min="7946" max="7946" width="9" style="35" customWidth="1"/>
    <col min="7947" max="7948" width="9.140625" style="35" customWidth="1"/>
    <col min="7949" max="7949" width="9.42578125" style="35" customWidth="1"/>
    <col min="7950" max="7950" width="9.140625" style="35"/>
    <col min="7951" max="7951" width="13.28515625" style="35" customWidth="1"/>
    <col min="7952" max="8198" width="9.140625" style="35"/>
    <col min="8199" max="8199" width="29.85546875" style="35" customWidth="1"/>
    <col min="8200" max="8200" width="2.7109375" style="35" customWidth="1"/>
    <col min="8201" max="8201" width="18.7109375" style="35" customWidth="1"/>
    <col min="8202" max="8202" width="9" style="35" customWidth="1"/>
    <col min="8203" max="8204" width="9.140625" style="35" customWidth="1"/>
    <col min="8205" max="8205" width="9.42578125" style="35" customWidth="1"/>
    <col min="8206" max="8206" width="9.140625" style="35"/>
    <col min="8207" max="8207" width="13.28515625" style="35" customWidth="1"/>
    <col min="8208" max="8454" width="9.140625" style="35"/>
    <col min="8455" max="8455" width="29.85546875" style="35" customWidth="1"/>
    <col min="8456" max="8456" width="2.7109375" style="35" customWidth="1"/>
    <col min="8457" max="8457" width="18.7109375" style="35" customWidth="1"/>
    <col min="8458" max="8458" width="9" style="35" customWidth="1"/>
    <col min="8459" max="8460" width="9.140625" style="35" customWidth="1"/>
    <col min="8461" max="8461" width="9.42578125" style="35" customWidth="1"/>
    <col min="8462" max="8462" width="9.140625" style="35"/>
    <col min="8463" max="8463" width="13.28515625" style="35" customWidth="1"/>
    <col min="8464" max="8710" width="9.140625" style="35"/>
    <col min="8711" max="8711" width="29.85546875" style="35" customWidth="1"/>
    <col min="8712" max="8712" width="2.7109375" style="35" customWidth="1"/>
    <col min="8713" max="8713" width="18.7109375" style="35" customWidth="1"/>
    <col min="8714" max="8714" width="9" style="35" customWidth="1"/>
    <col min="8715" max="8716" width="9.140625" style="35" customWidth="1"/>
    <col min="8717" max="8717" width="9.42578125" style="35" customWidth="1"/>
    <col min="8718" max="8718" width="9.140625" style="35"/>
    <col min="8719" max="8719" width="13.28515625" style="35" customWidth="1"/>
    <col min="8720" max="8966" width="9.140625" style="35"/>
    <col min="8967" max="8967" width="29.85546875" style="35" customWidth="1"/>
    <col min="8968" max="8968" width="2.7109375" style="35" customWidth="1"/>
    <col min="8969" max="8969" width="18.7109375" style="35" customWidth="1"/>
    <col min="8970" max="8970" width="9" style="35" customWidth="1"/>
    <col min="8971" max="8972" width="9.140625" style="35" customWidth="1"/>
    <col min="8973" max="8973" width="9.42578125" style="35" customWidth="1"/>
    <col min="8974" max="8974" width="9.140625" style="35"/>
    <col min="8975" max="8975" width="13.28515625" style="35" customWidth="1"/>
    <col min="8976" max="9222" width="9.140625" style="35"/>
    <col min="9223" max="9223" width="29.85546875" style="35" customWidth="1"/>
    <col min="9224" max="9224" width="2.7109375" style="35" customWidth="1"/>
    <col min="9225" max="9225" width="18.7109375" style="35" customWidth="1"/>
    <col min="9226" max="9226" width="9" style="35" customWidth="1"/>
    <col min="9227" max="9228" width="9.140625" style="35" customWidth="1"/>
    <col min="9229" max="9229" width="9.42578125" style="35" customWidth="1"/>
    <col min="9230" max="9230" width="9.140625" style="35"/>
    <col min="9231" max="9231" width="13.28515625" style="35" customWidth="1"/>
    <col min="9232" max="9478" width="9.140625" style="35"/>
    <col min="9479" max="9479" width="29.85546875" style="35" customWidth="1"/>
    <col min="9480" max="9480" width="2.7109375" style="35" customWidth="1"/>
    <col min="9481" max="9481" width="18.7109375" style="35" customWidth="1"/>
    <col min="9482" max="9482" width="9" style="35" customWidth="1"/>
    <col min="9483" max="9484" width="9.140625" style="35" customWidth="1"/>
    <col min="9485" max="9485" width="9.42578125" style="35" customWidth="1"/>
    <col min="9486" max="9486" width="9.140625" style="35"/>
    <col min="9487" max="9487" width="13.28515625" style="35" customWidth="1"/>
    <col min="9488" max="9734" width="9.140625" style="35"/>
    <col min="9735" max="9735" width="29.85546875" style="35" customWidth="1"/>
    <col min="9736" max="9736" width="2.7109375" style="35" customWidth="1"/>
    <col min="9737" max="9737" width="18.7109375" style="35" customWidth="1"/>
    <col min="9738" max="9738" width="9" style="35" customWidth="1"/>
    <col min="9739" max="9740" width="9.140625" style="35" customWidth="1"/>
    <col min="9741" max="9741" width="9.42578125" style="35" customWidth="1"/>
    <col min="9742" max="9742" width="9.140625" style="35"/>
    <col min="9743" max="9743" width="13.28515625" style="35" customWidth="1"/>
    <col min="9744" max="9990" width="9.140625" style="35"/>
    <col min="9991" max="9991" width="29.85546875" style="35" customWidth="1"/>
    <col min="9992" max="9992" width="2.7109375" style="35" customWidth="1"/>
    <col min="9993" max="9993" width="18.7109375" style="35" customWidth="1"/>
    <col min="9994" max="9994" width="9" style="35" customWidth="1"/>
    <col min="9995" max="9996" width="9.140625" style="35" customWidth="1"/>
    <col min="9997" max="9997" width="9.42578125" style="35" customWidth="1"/>
    <col min="9998" max="9998" width="9.140625" style="35"/>
    <col min="9999" max="9999" width="13.28515625" style="35" customWidth="1"/>
    <col min="10000" max="10246" width="9.140625" style="35"/>
    <col min="10247" max="10247" width="29.85546875" style="35" customWidth="1"/>
    <col min="10248" max="10248" width="2.7109375" style="35" customWidth="1"/>
    <col min="10249" max="10249" width="18.7109375" style="35" customWidth="1"/>
    <col min="10250" max="10250" width="9" style="35" customWidth="1"/>
    <col min="10251" max="10252" width="9.140625" style="35" customWidth="1"/>
    <col min="10253" max="10253" width="9.42578125" style="35" customWidth="1"/>
    <col min="10254" max="10254" width="9.140625" style="35"/>
    <col min="10255" max="10255" width="13.28515625" style="35" customWidth="1"/>
    <col min="10256" max="10502" width="9.140625" style="35"/>
    <col min="10503" max="10503" width="29.85546875" style="35" customWidth="1"/>
    <col min="10504" max="10504" width="2.7109375" style="35" customWidth="1"/>
    <col min="10505" max="10505" width="18.7109375" style="35" customWidth="1"/>
    <col min="10506" max="10506" width="9" style="35" customWidth="1"/>
    <col min="10507" max="10508" width="9.140625" style="35" customWidth="1"/>
    <col min="10509" max="10509" width="9.42578125" style="35" customWidth="1"/>
    <col min="10510" max="10510" width="9.140625" style="35"/>
    <col min="10511" max="10511" width="13.28515625" style="35" customWidth="1"/>
    <col min="10512" max="10758" width="9.140625" style="35"/>
    <col min="10759" max="10759" width="29.85546875" style="35" customWidth="1"/>
    <col min="10760" max="10760" width="2.7109375" style="35" customWidth="1"/>
    <col min="10761" max="10761" width="18.7109375" style="35" customWidth="1"/>
    <col min="10762" max="10762" width="9" style="35" customWidth="1"/>
    <col min="10763" max="10764" width="9.140625" style="35" customWidth="1"/>
    <col min="10765" max="10765" width="9.42578125" style="35" customWidth="1"/>
    <col min="10766" max="10766" width="9.140625" style="35"/>
    <col min="10767" max="10767" width="13.28515625" style="35" customWidth="1"/>
    <col min="10768" max="11014" width="9.140625" style="35"/>
    <col min="11015" max="11015" width="29.85546875" style="35" customWidth="1"/>
    <col min="11016" max="11016" width="2.7109375" style="35" customWidth="1"/>
    <col min="11017" max="11017" width="18.7109375" style="35" customWidth="1"/>
    <col min="11018" max="11018" width="9" style="35" customWidth="1"/>
    <col min="11019" max="11020" width="9.140625" style="35" customWidth="1"/>
    <col min="11021" max="11021" width="9.42578125" style="35" customWidth="1"/>
    <col min="11022" max="11022" width="9.140625" style="35"/>
    <col min="11023" max="11023" width="13.28515625" style="35" customWidth="1"/>
    <col min="11024" max="11270" width="9.140625" style="35"/>
    <col min="11271" max="11271" width="29.85546875" style="35" customWidth="1"/>
    <col min="11272" max="11272" width="2.7109375" style="35" customWidth="1"/>
    <col min="11273" max="11273" width="18.7109375" style="35" customWidth="1"/>
    <col min="11274" max="11274" width="9" style="35" customWidth="1"/>
    <col min="11275" max="11276" width="9.140625" style="35" customWidth="1"/>
    <col min="11277" max="11277" width="9.42578125" style="35" customWidth="1"/>
    <col min="11278" max="11278" width="9.140625" style="35"/>
    <col min="11279" max="11279" width="13.28515625" style="35" customWidth="1"/>
    <col min="11280" max="11526" width="9.140625" style="35"/>
    <col min="11527" max="11527" width="29.85546875" style="35" customWidth="1"/>
    <col min="11528" max="11528" width="2.7109375" style="35" customWidth="1"/>
    <col min="11529" max="11529" width="18.7109375" style="35" customWidth="1"/>
    <col min="11530" max="11530" width="9" style="35" customWidth="1"/>
    <col min="11531" max="11532" width="9.140625" style="35" customWidth="1"/>
    <col min="11533" max="11533" width="9.42578125" style="35" customWidth="1"/>
    <col min="11534" max="11534" width="9.140625" style="35"/>
    <col min="11535" max="11535" width="13.28515625" style="35" customWidth="1"/>
    <col min="11536" max="11782" width="9.140625" style="35"/>
    <col min="11783" max="11783" width="29.85546875" style="35" customWidth="1"/>
    <col min="11784" max="11784" width="2.7109375" style="35" customWidth="1"/>
    <col min="11785" max="11785" width="18.7109375" style="35" customWidth="1"/>
    <col min="11786" max="11786" width="9" style="35" customWidth="1"/>
    <col min="11787" max="11788" width="9.140625" style="35" customWidth="1"/>
    <col min="11789" max="11789" width="9.42578125" style="35" customWidth="1"/>
    <col min="11790" max="11790" width="9.140625" style="35"/>
    <col min="11791" max="11791" width="13.28515625" style="35" customWidth="1"/>
    <col min="11792" max="12038" width="9.140625" style="35"/>
    <col min="12039" max="12039" width="29.85546875" style="35" customWidth="1"/>
    <col min="12040" max="12040" width="2.7109375" style="35" customWidth="1"/>
    <col min="12041" max="12041" width="18.7109375" style="35" customWidth="1"/>
    <col min="12042" max="12042" width="9" style="35" customWidth="1"/>
    <col min="12043" max="12044" width="9.140625" style="35" customWidth="1"/>
    <col min="12045" max="12045" width="9.42578125" style="35" customWidth="1"/>
    <col min="12046" max="12046" width="9.140625" style="35"/>
    <col min="12047" max="12047" width="13.28515625" style="35" customWidth="1"/>
    <col min="12048" max="12294" width="9.140625" style="35"/>
    <col min="12295" max="12295" width="29.85546875" style="35" customWidth="1"/>
    <col min="12296" max="12296" width="2.7109375" style="35" customWidth="1"/>
    <col min="12297" max="12297" width="18.7109375" style="35" customWidth="1"/>
    <col min="12298" max="12298" width="9" style="35" customWidth="1"/>
    <col min="12299" max="12300" width="9.140625" style="35" customWidth="1"/>
    <col min="12301" max="12301" width="9.42578125" style="35" customWidth="1"/>
    <col min="12302" max="12302" width="9.140625" style="35"/>
    <col min="12303" max="12303" width="13.28515625" style="35" customWidth="1"/>
    <col min="12304" max="12550" width="9.140625" style="35"/>
    <col min="12551" max="12551" width="29.85546875" style="35" customWidth="1"/>
    <col min="12552" max="12552" width="2.7109375" style="35" customWidth="1"/>
    <col min="12553" max="12553" width="18.7109375" style="35" customWidth="1"/>
    <col min="12554" max="12554" width="9" style="35" customWidth="1"/>
    <col min="12555" max="12556" width="9.140625" style="35" customWidth="1"/>
    <col min="12557" max="12557" width="9.42578125" style="35" customWidth="1"/>
    <col min="12558" max="12558" width="9.140625" style="35"/>
    <col min="12559" max="12559" width="13.28515625" style="35" customWidth="1"/>
    <col min="12560" max="12806" width="9.140625" style="35"/>
    <col min="12807" max="12807" width="29.85546875" style="35" customWidth="1"/>
    <col min="12808" max="12808" width="2.7109375" style="35" customWidth="1"/>
    <col min="12809" max="12809" width="18.7109375" style="35" customWidth="1"/>
    <col min="12810" max="12810" width="9" style="35" customWidth="1"/>
    <col min="12811" max="12812" width="9.140625" style="35" customWidth="1"/>
    <col min="12813" max="12813" width="9.42578125" style="35" customWidth="1"/>
    <col min="12814" max="12814" width="9.140625" style="35"/>
    <col min="12815" max="12815" width="13.28515625" style="35" customWidth="1"/>
    <col min="12816" max="13062" width="9.140625" style="35"/>
    <col min="13063" max="13063" width="29.85546875" style="35" customWidth="1"/>
    <col min="13064" max="13064" width="2.7109375" style="35" customWidth="1"/>
    <col min="13065" max="13065" width="18.7109375" style="35" customWidth="1"/>
    <col min="13066" max="13066" width="9" style="35" customWidth="1"/>
    <col min="13067" max="13068" width="9.140625" style="35" customWidth="1"/>
    <col min="13069" max="13069" width="9.42578125" style="35" customWidth="1"/>
    <col min="13070" max="13070" width="9.140625" style="35"/>
    <col min="13071" max="13071" width="13.28515625" style="35" customWidth="1"/>
    <col min="13072" max="13318" width="9.140625" style="35"/>
    <col min="13319" max="13319" width="29.85546875" style="35" customWidth="1"/>
    <col min="13320" max="13320" width="2.7109375" style="35" customWidth="1"/>
    <col min="13321" max="13321" width="18.7109375" style="35" customWidth="1"/>
    <col min="13322" max="13322" width="9" style="35" customWidth="1"/>
    <col min="13323" max="13324" width="9.140625" style="35" customWidth="1"/>
    <col min="13325" max="13325" width="9.42578125" style="35" customWidth="1"/>
    <col min="13326" max="13326" width="9.140625" style="35"/>
    <col min="13327" max="13327" width="13.28515625" style="35" customWidth="1"/>
    <col min="13328" max="13574" width="9.140625" style="35"/>
    <col min="13575" max="13575" width="29.85546875" style="35" customWidth="1"/>
    <col min="13576" max="13576" width="2.7109375" style="35" customWidth="1"/>
    <col min="13577" max="13577" width="18.7109375" style="35" customWidth="1"/>
    <col min="13578" max="13578" width="9" style="35" customWidth="1"/>
    <col min="13579" max="13580" width="9.140625" style="35" customWidth="1"/>
    <col min="13581" max="13581" width="9.42578125" style="35" customWidth="1"/>
    <col min="13582" max="13582" width="9.140625" style="35"/>
    <col min="13583" max="13583" width="13.28515625" style="35" customWidth="1"/>
    <col min="13584" max="13830" width="9.140625" style="35"/>
    <col min="13831" max="13831" width="29.85546875" style="35" customWidth="1"/>
    <col min="13832" max="13832" width="2.7109375" style="35" customWidth="1"/>
    <col min="13833" max="13833" width="18.7109375" style="35" customWidth="1"/>
    <col min="13834" max="13834" width="9" style="35" customWidth="1"/>
    <col min="13835" max="13836" width="9.140625" style="35" customWidth="1"/>
    <col min="13837" max="13837" width="9.42578125" style="35" customWidth="1"/>
    <col min="13838" max="13838" width="9.140625" style="35"/>
    <col min="13839" max="13839" width="13.28515625" style="35" customWidth="1"/>
    <col min="13840" max="14086" width="9.140625" style="35"/>
    <col min="14087" max="14087" width="29.85546875" style="35" customWidth="1"/>
    <col min="14088" max="14088" width="2.7109375" style="35" customWidth="1"/>
    <col min="14089" max="14089" width="18.7109375" style="35" customWidth="1"/>
    <col min="14090" max="14090" width="9" style="35" customWidth="1"/>
    <col min="14091" max="14092" width="9.140625" style="35" customWidth="1"/>
    <col min="14093" max="14093" width="9.42578125" style="35" customWidth="1"/>
    <col min="14094" max="14094" width="9.140625" style="35"/>
    <col min="14095" max="14095" width="13.28515625" style="35" customWidth="1"/>
    <col min="14096" max="14342" width="9.140625" style="35"/>
    <col min="14343" max="14343" width="29.85546875" style="35" customWidth="1"/>
    <col min="14344" max="14344" width="2.7109375" style="35" customWidth="1"/>
    <col min="14345" max="14345" width="18.7109375" style="35" customWidth="1"/>
    <col min="14346" max="14346" width="9" style="35" customWidth="1"/>
    <col min="14347" max="14348" width="9.140625" style="35" customWidth="1"/>
    <col min="14349" max="14349" width="9.42578125" style="35" customWidth="1"/>
    <col min="14350" max="14350" width="9.140625" style="35"/>
    <col min="14351" max="14351" width="13.28515625" style="35" customWidth="1"/>
    <col min="14352" max="14598" width="9.140625" style="35"/>
    <col min="14599" max="14599" width="29.85546875" style="35" customWidth="1"/>
    <col min="14600" max="14600" width="2.7109375" style="35" customWidth="1"/>
    <col min="14601" max="14601" width="18.7109375" style="35" customWidth="1"/>
    <col min="14602" max="14602" width="9" style="35" customWidth="1"/>
    <col min="14603" max="14604" width="9.140625" style="35" customWidth="1"/>
    <col min="14605" max="14605" width="9.42578125" style="35" customWidth="1"/>
    <col min="14606" max="14606" width="9.140625" style="35"/>
    <col min="14607" max="14607" width="13.28515625" style="35" customWidth="1"/>
    <col min="14608" max="14854" width="9.140625" style="35"/>
    <col min="14855" max="14855" width="29.85546875" style="35" customWidth="1"/>
    <col min="14856" max="14856" width="2.7109375" style="35" customWidth="1"/>
    <col min="14857" max="14857" width="18.7109375" style="35" customWidth="1"/>
    <col min="14858" max="14858" width="9" style="35" customWidth="1"/>
    <col min="14859" max="14860" width="9.140625" style="35" customWidth="1"/>
    <col min="14861" max="14861" width="9.42578125" style="35" customWidth="1"/>
    <col min="14862" max="14862" width="9.140625" style="35"/>
    <col min="14863" max="14863" width="13.28515625" style="35" customWidth="1"/>
    <col min="14864" max="15110" width="9.140625" style="35"/>
    <col min="15111" max="15111" width="29.85546875" style="35" customWidth="1"/>
    <col min="15112" max="15112" width="2.7109375" style="35" customWidth="1"/>
    <col min="15113" max="15113" width="18.7109375" style="35" customWidth="1"/>
    <col min="15114" max="15114" width="9" style="35" customWidth="1"/>
    <col min="15115" max="15116" width="9.140625" style="35" customWidth="1"/>
    <col min="15117" max="15117" width="9.42578125" style="35" customWidth="1"/>
    <col min="15118" max="15118" width="9.140625" style="35"/>
    <col min="15119" max="15119" width="13.28515625" style="35" customWidth="1"/>
    <col min="15120" max="15366" width="9.140625" style="35"/>
    <col min="15367" max="15367" width="29.85546875" style="35" customWidth="1"/>
    <col min="15368" max="15368" width="2.7109375" style="35" customWidth="1"/>
    <col min="15369" max="15369" width="18.7109375" style="35" customWidth="1"/>
    <col min="15370" max="15370" width="9" style="35" customWidth="1"/>
    <col min="15371" max="15372" width="9.140625" style="35" customWidth="1"/>
    <col min="15373" max="15373" width="9.42578125" style="35" customWidth="1"/>
    <col min="15374" max="15374" width="9.140625" style="35"/>
    <col min="15375" max="15375" width="13.28515625" style="35" customWidth="1"/>
    <col min="15376" max="15622" width="9.140625" style="35"/>
    <col min="15623" max="15623" width="29.85546875" style="35" customWidth="1"/>
    <col min="15624" max="15624" width="2.7109375" style="35" customWidth="1"/>
    <col min="15625" max="15625" width="18.7109375" style="35" customWidth="1"/>
    <col min="15626" max="15626" width="9" style="35" customWidth="1"/>
    <col min="15627" max="15628" width="9.140625" style="35" customWidth="1"/>
    <col min="15629" max="15629" width="9.42578125" style="35" customWidth="1"/>
    <col min="15630" max="15630" width="9.140625" style="35"/>
    <col min="15631" max="15631" width="13.28515625" style="35" customWidth="1"/>
    <col min="15632" max="15878" width="9.140625" style="35"/>
    <col min="15879" max="15879" width="29.85546875" style="35" customWidth="1"/>
    <col min="15880" max="15880" width="2.7109375" style="35" customWidth="1"/>
    <col min="15881" max="15881" width="18.7109375" style="35" customWidth="1"/>
    <col min="15882" max="15882" width="9" style="35" customWidth="1"/>
    <col min="15883" max="15884" width="9.140625" style="35" customWidth="1"/>
    <col min="15885" max="15885" width="9.42578125" style="35" customWidth="1"/>
    <col min="15886" max="15886" width="9.140625" style="35"/>
    <col min="15887" max="15887" width="13.28515625" style="35" customWidth="1"/>
    <col min="15888" max="16134" width="9.140625" style="35"/>
    <col min="16135" max="16135" width="29.85546875" style="35" customWidth="1"/>
    <col min="16136" max="16136" width="2.7109375" style="35" customWidth="1"/>
    <col min="16137" max="16137" width="18.7109375" style="35" customWidth="1"/>
    <col min="16138" max="16138" width="9" style="35" customWidth="1"/>
    <col min="16139" max="16140" width="9.140625" style="35" customWidth="1"/>
    <col min="16141" max="16141" width="9.42578125" style="35" customWidth="1"/>
    <col min="16142" max="16142" width="9.140625" style="35"/>
    <col min="16143" max="16143" width="13.28515625" style="35" customWidth="1"/>
    <col min="16144" max="16384" width="9.140625" style="35"/>
  </cols>
  <sheetData>
    <row r="1" spans="8:15">
      <c r="I1" s="461" t="s">
        <v>395</v>
      </c>
      <c r="J1" s="461"/>
      <c r="K1" s="461"/>
      <c r="L1" s="461"/>
      <c r="M1" s="461"/>
    </row>
    <row r="2" spans="8:15">
      <c r="I2" s="462"/>
      <c r="J2" s="30"/>
      <c r="K2" s="30"/>
      <c r="L2" s="463">
        <v>42314</v>
      </c>
      <c r="M2" s="463"/>
    </row>
    <row r="3" spans="8:15">
      <c r="H3" s="464" t="s">
        <v>396</v>
      </c>
      <c r="I3" s="465"/>
      <c r="J3" s="190" t="s">
        <v>397</v>
      </c>
      <c r="K3" s="190" t="s">
        <v>69</v>
      </c>
      <c r="L3" s="190" t="s">
        <v>398</v>
      </c>
      <c r="M3" s="190" t="s">
        <v>399</v>
      </c>
    </row>
    <row r="4" spans="8:15">
      <c r="H4" s="466"/>
      <c r="I4" s="467"/>
      <c r="J4" s="468"/>
      <c r="K4" s="468"/>
      <c r="L4" s="468"/>
      <c r="M4" s="468"/>
    </row>
    <row r="5" spans="8:15">
      <c r="H5" s="469"/>
      <c r="I5" s="470" t="s">
        <v>400</v>
      </c>
      <c r="J5" s="471" t="s">
        <v>401</v>
      </c>
      <c r="K5" s="472">
        <v>10.4</v>
      </c>
      <c r="L5" s="472">
        <v>10.6</v>
      </c>
      <c r="M5" s="170">
        <f>SUM(L5/K5*100)</f>
        <v>101.92307692307692</v>
      </c>
      <c r="O5" s="168"/>
    </row>
    <row r="6" spans="8:15">
      <c r="H6" s="473" t="s">
        <v>402</v>
      </c>
      <c r="I6" s="473"/>
      <c r="J6" s="471" t="s">
        <v>401</v>
      </c>
      <c r="K6" s="168">
        <v>17.100000000000001</v>
      </c>
      <c r="L6" s="168">
        <v>22.7</v>
      </c>
      <c r="M6" s="172">
        <f t="shared" ref="M6:M24" si="0">SUM(L6/K6*100)</f>
        <v>132.74853801169587</v>
      </c>
      <c r="O6" s="168"/>
    </row>
    <row r="7" spans="8:15">
      <c r="H7" s="473" t="s">
        <v>403</v>
      </c>
      <c r="I7" s="473"/>
      <c r="J7" s="471" t="s">
        <v>401</v>
      </c>
      <c r="K7" s="168">
        <v>0</v>
      </c>
      <c r="L7" s="168">
        <v>6.2</v>
      </c>
      <c r="M7" s="172" t="s">
        <v>404</v>
      </c>
    </row>
    <row r="8" spans="8:15">
      <c r="H8" s="473" t="s">
        <v>405</v>
      </c>
      <c r="I8" s="473"/>
      <c r="J8" s="471" t="s">
        <v>406</v>
      </c>
      <c r="K8" s="474">
        <v>45.9</v>
      </c>
      <c r="L8" s="475">
        <v>53.9</v>
      </c>
      <c r="M8" s="172">
        <f t="shared" si="0"/>
        <v>117.42919389978212</v>
      </c>
      <c r="O8" s="168"/>
    </row>
    <row r="9" spans="8:15">
      <c r="H9" s="473" t="s">
        <v>407</v>
      </c>
      <c r="I9" s="473"/>
      <c r="J9" s="476" t="s">
        <v>408</v>
      </c>
      <c r="K9" s="168">
        <v>133.9</v>
      </c>
      <c r="L9" s="168">
        <v>184.4</v>
      </c>
      <c r="M9" s="172">
        <f t="shared" si="0"/>
        <v>137.71471247199403</v>
      </c>
      <c r="O9" s="475"/>
    </row>
    <row r="10" spans="8:15">
      <c r="H10" s="473" t="s">
        <v>409</v>
      </c>
      <c r="I10" s="473"/>
      <c r="J10" s="471" t="s">
        <v>410</v>
      </c>
      <c r="K10" s="172">
        <v>71.599999999999994</v>
      </c>
      <c r="L10" s="172">
        <v>81.3</v>
      </c>
      <c r="M10" s="172">
        <f t="shared" si="0"/>
        <v>113.54748603351956</v>
      </c>
      <c r="O10" s="168"/>
    </row>
    <row r="11" spans="8:15">
      <c r="H11" s="473" t="s">
        <v>411</v>
      </c>
      <c r="I11" s="473"/>
      <c r="J11" s="471" t="s">
        <v>410</v>
      </c>
      <c r="K11" s="172">
        <v>78.8</v>
      </c>
      <c r="L11" s="172">
        <v>78.400000000000006</v>
      </c>
      <c r="M11" s="172">
        <f t="shared" si="0"/>
        <v>99.492385786802046</v>
      </c>
      <c r="O11" s="172"/>
    </row>
    <row r="12" spans="8:15">
      <c r="H12" s="473" t="s">
        <v>412</v>
      </c>
      <c r="I12" s="473"/>
      <c r="J12" s="471" t="s">
        <v>410</v>
      </c>
      <c r="K12" s="475">
        <v>1.5</v>
      </c>
      <c r="L12" s="172">
        <v>1.4</v>
      </c>
      <c r="M12" s="172">
        <f t="shared" si="0"/>
        <v>93.333333333333329</v>
      </c>
      <c r="O12" s="172"/>
    </row>
    <row r="13" spans="8:15">
      <c r="H13" s="473" t="s">
        <v>413</v>
      </c>
      <c r="I13" s="473"/>
      <c r="J13" s="471" t="s">
        <v>414</v>
      </c>
      <c r="K13" s="172">
        <v>15.3</v>
      </c>
      <c r="L13" s="172">
        <v>15.1</v>
      </c>
      <c r="M13" s="172">
        <f t="shared" si="0"/>
        <v>98.69281045751633</v>
      </c>
      <c r="O13" s="172"/>
    </row>
    <row r="14" spans="8:15">
      <c r="H14" s="473" t="s">
        <v>415</v>
      </c>
      <c r="I14" s="473"/>
      <c r="J14" s="471" t="s">
        <v>410</v>
      </c>
      <c r="K14" s="172">
        <v>1.2</v>
      </c>
      <c r="L14" s="172">
        <v>1.2</v>
      </c>
      <c r="M14" s="172">
        <f t="shared" si="0"/>
        <v>100</v>
      </c>
      <c r="O14" s="172"/>
    </row>
    <row r="15" spans="8:15">
      <c r="H15" s="473" t="s">
        <v>416</v>
      </c>
      <c r="I15" s="473"/>
      <c r="J15" s="471" t="s">
        <v>414</v>
      </c>
      <c r="K15" s="168">
        <v>17</v>
      </c>
      <c r="L15" s="168">
        <v>3.7</v>
      </c>
      <c r="M15" s="172">
        <f t="shared" si="0"/>
        <v>21.764705882352942</v>
      </c>
      <c r="O15" s="172"/>
    </row>
    <row r="16" spans="8:15">
      <c r="H16" s="473" t="s">
        <v>417</v>
      </c>
      <c r="I16" s="473"/>
      <c r="J16" s="471" t="s">
        <v>414</v>
      </c>
      <c r="K16" s="172">
        <v>0.4</v>
      </c>
      <c r="L16" s="172">
        <v>0.2</v>
      </c>
      <c r="M16" s="172">
        <f t="shared" si="0"/>
        <v>50</v>
      </c>
      <c r="O16" s="168"/>
    </row>
    <row r="17" spans="8:15">
      <c r="H17" s="473" t="s">
        <v>418</v>
      </c>
      <c r="I17" s="473"/>
      <c r="J17" s="471" t="s">
        <v>410</v>
      </c>
      <c r="K17" s="172">
        <v>1.3</v>
      </c>
      <c r="L17" s="172">
        <v>1.3</v>
      </c>
      <c r="M17" s="172">
        <f t="shared" si="0"/>
        <v>100</v>
      </c>
      <c r="O17" s="172"/>
    </row>
    <row r="18" spans="8:15">
      <c r="H18" s="477"/>
      <c r="I18" s="477" t="s">
        <v>419</v>
      </c>
      <c r="J18" s="471" t="s">
        <v>420</v>
      </c>
      <c r="K18" s="172">
        <v>332</v>
      </c>
      <c r="L18" s="478">
        <v>221</v>
      </c>
      <c r="M18" s="172">
        <f t="shared" si="0"/>
        <v>66.566265060240966</v>
      </c>
      <c r="O18" s="172"/>
    </row>
    <row r="19" spans="8:15">
      <c r="H19" s="477"/>
      <c r="I19" s="477" t="s">
        <v>421</v>
      </c>
      <c r="J19" s="471" t="s">
        <v>420</v>
      </c>
      <c r="K19" s="479">
        <v>188</v>
      </c>
      <c r="L19" s="478">
        <v>110</v>
      </c>
      <c r="M19" s="172" t="s">
        <v>404</v>
      </c>
      <c r="O19" s="478"/>
    </row>
    <row r="20" spans="8:15">
      <c r="H20" s="477"/>
      <c r="I20" s="477" t="s">
        <v>422</v>
      </c>
      <c r="J20" s="471" t="s">
        <v>212</v>
      </c>
      <c r="K20" s="172">
        <v>127230</v>
      </c>
      <c r="L20" s="168">
        <v>100558</v>
      </c>
      <c r="M20" s="172">
        <f t="shared" si="0"/>
        <v>79.036390788336092</v>
      </c>
      <c r="O20" s="478"/>
    </row>
    <row r="21" spans="8:15" ht="14.25">
      <c r="H21" s="473" t="s">
        <v>423</v>
      </c>
      <c r="I21" s="473"/>
      <c r="J21" s="471" t="s">
        <v>428</v>
      </c>
      <c r="K21" s="172">
        <v>60.3</v>
      </c>
      <c r="L21" s="172">
        <v>83.9</v>
      </c>
      <c r="M21" s="172">
        <f t="shared" si="0"/>
        <v>139.13764510779438</v>
      </c>
      <c r="O21" s="168"/>
    </row>
    <row r="22" spans="8:15" ht="14.25">
      <c r="H22" s="473" t="s">
        <v>424</v>
      </c>
      <c r="I22" s="473"/>
      <c r="J22" s="471" t="s">
        <v>428</v>
      </c>
      <c r="K22" s="476">
        <v>39.1</v>
      </c>
      <c r="L22" s="476">
        <v>56</v>
      </c>
      <c r="M22" s="172">
        <f t="shared" si="0"/>
        <v>143.22250639386189</v>
      </c>
      <c r="O22" s="172"/>
    </row>
    <row r="23" spans="8:15">
      <c r="H23" s="473" t="s">
        <v>425</v>
      </c>
      <c r="I23" s="473"/>
      <c r="J23" s="480" t="s">
        <v>212</v>
      </c>
      <c r="K23" s="172">
        <v>32549</v>
      </c>
      <c r="L23" s="475">
        <v>56518</v>
      </c>
      <c r="M23" s="172">
        <f t="shared" si="0"/>
        <v>173.63974315647178</v>
      </c>
      <c r="O23" s="476"/>
    </row>
    <row r="24" spans="8:15">
      <c r="H24" s="481" t="s">
        <v>426</v>
      </c>
      <c r="I24" s="481"/>
      <c r="J24" s="482" t="s">
        <v>427</v>
      </c>
      <c r="K24" s="174">
        <v>76.099999999999994</v>
      </c>
      <c r="L24" s="483">
        <v>10</v>
      </c>
      <c r="M24" s="174">
        <f t="shared" si="0"/>
        <v>13.14060446780552</v>
      </c>
      <c r="O24" s="168"/>
    </row>
    <row r="25" spans="8:15" ht="15">
      <c r="O25" s="486"/>
    </row>
    <row r="26" spans="8:15" ht="15">
      <c r="O26" s="486"/>
    </row>
  </sheetData>
  <mergeCells count="23">
    <mergeCell ref="H21:I21"/>
    <mergeCell ref="H22:I22"/>
    <mergeCell ref="H23:I23"/>
    <mergeCell ref="H24:I24"/>
    <mergeCell ref="H12:I12"/>
    <mergeCell ref="H13:I13"/>
    <mergeCell ref="H14:I14"/>
    <mergeCell ref="H15:I15"/>
    <mergeCell ref="H16:I16"/>
    <mergeCell ref="H17:I17"/>
    <mergeCell ref="H6:I6"/>
    <mergeCell ref="H7:I7"/>
    <mergeCell ref="H8:I8"/>
    <mergeCell ref="H9:I9"/>
    <mergeCell ref="H10:I10"/>
    <mergeCell ref="H11:I11"/>
    <mergeCell ref="I1:M1"/>
    <mergeCell ref="L2:M2"/>
    <mergeCell ref="H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selection activeCell="O15" sqref="O15"/>
    </sheetView>
  </sheetViews>
  <sheetFormatPr defaultRowHeight="15"/>
  <cols>
    <col min="1" max="1" width="14.140625" customWidth="1"/>
    <col min="2" max="13" width="7.42578125" customWidth="1"/>
    <col min="257" max="257" width="14.140625" customWidth="1"/>
    <col min="258" max="269" width="7.42578125" customWidth="1"/>
    <col min="513" max="513" width="14.140625" customWidth="1"/>
    <col min="514" max="525" width="7.42578125" customWidth="1"/>
    <col min="769" max="769" width="14.140625" customWidth="1"/>
    <col min="770" max="781" width="7.42578125" customWidth="1"/>
    <col min="1025" max="1025" width="14.140625" customWidth="1"/>
    <col min="1026" max="1037" width="7.42578125" customWidth="1"/>
    <col min="1281" max="1281" width="14.140625" customWidth="1"/>
    <col min="1282" max="1293" width="7.42578125" customWidth="1"/>
    <col min="1537" max="1537" width="14.140625" customWidth="1"/>
    <col min="1538" max="1549" width="7.42578125" customWidth="1"/>
    <col min="1793" max="1793" width="14.140625" customWidth="1"/>
    <col min="1794" max="1805" width="7.42578125" customWidth="1"/>
    <col min="2049" max="2049" width="14.140625" customWidth="1"/>
    <col min="2050" max="2061" width="7.42578125" customWidth="1"/>
    <col min="2305" max="2305" width="14.140625" customWidth="1"/>
    <col min="2306" max="2317" width="7.42578125" customWidth="1"/>
    <col min="2561" max="2561" width="14.140625" customWidth="1"/>
    <col min="2562" max="2573" width="7.42578125" customWidth="1"/>
    <col min="2817" max="2817" width="14.140625" customWidth="1"/>
    <col min="2818" max="2829" width="7.42578125" customWidth="1"/>
    <col min="3073" max="3073" width="14.140625" customWidth="1"/>
    <col min="3074" max="3085" width="7.42578125" customWidth="1"/>
    <col min="3329" max="3329" width="14.140625" customWidth="1"/>
    <col min="3330" max="3341" width="7.42578125" customWidth="1"/>
    <col min="3585" max="3585" width="14.140625" customWidth="1"/>
    <col min="3586" max="3597" width="7.42578125" customWidth="1"/>
    <col min="3841" max="3841" width="14.140625" customWidth="1"/>
    <col min="3842" max="3853" width="7.42578125" customWidth="1"/>
    <col min="4097" max="4097" width="14.140625" customWidth="1"/>
    <col min="4098" max="4109" width="7.42578125" customWidth="1"/>
    <col min="4353" max="4353" width="14.140625" customWidth="1"/>
    <col min="4354" max="4365" width="7.42578125" customWidth="1"/>
    <col min="4609" max="4609" width="14.140625" customWidth="1"/>
    <col min="4610" max="4621" width="7.42578125" customWidth="1"/>
    <col min="4865" max="4865" width="14.140625" customWidth="1"/>
    <col min="4866" max="4877" width="7.42578125" customWidth="1"/>
    <col min="5121" max="5121" width="14.140625" customWidth="1"/>
    <col min="5122" max="5133" width="7.42578125" customWidth="1"/>
    <col min="5377" max="5377" width="14.140625" customWidth="1"/>
    <col min="5378" max="5389" width="7.42578125" customWidth="1"/>
    <col min="5633" max="5633" width="14.140625" customWidth="1"/>
    <col min="5634" max="5645" width="7.42578125" customWidth="1"/>
    <col min="5889" max="5889" width="14.140625" customWidth="1"/>
    <col min="5890" max="5901" width="7.42578125" customWidth="1"/>
    <col min="6145" max="6145" width="14.140625" customWidth="1"/>
    <col min="6146" max="6157" width="7.42578125" customWidth="1"/>
    <col min="6401" max="6401" width="14.140625" customWidth="1"/>
    <col min="6402" max="6413" width="7.42578125" customWidth="1"/>
    <col min="6657" max="6657" width="14.140625" customWidth="1"/>
    <col min="6658" max="6669" width="7.42578125" customWidth="1"/>
    <col min="6913" max="6913" width="14.140625" customWidth="1"/>
    <col min="6914" max="6925" width="7.42578125" customWidth="1"/>
    <col min="7169" max="7169" width="14.140625" customWidth="1"/>
    <col min="7170" max="7181" width="7.42578125" customWidth="1"/>
    <col min="7425" max="7425" width="14.140625" customWidth="1"/>
    <col min="7426" max="7437" width="7.42578125" customWidth="1"/>
    <col min="7681" max="7681" width="14.140625" customWidth="1"/>
    <col min="7682" max="7693" width="7.42578125" customWidth="1"/>
    <col min="7937" max="7937" width="14.140625" customWidth="1"/>
    <col min="7938" max="7949" width="7.42578125" customWidth="1"/>
    <col min="8193" max="8193" width="14.140625" customWidth="1"/>
    <col min="8194" max="8205" width="7.42578125" customWidth="1"/>
    <col min="8449" max="8449" width="14.140625" customWidth="1"/>
    <col min="8450" max="8461" width="7.42578125" customWidth="1"/>
    <col min="8705" max="8705" width="14.140625" customWidth="1"/>
    <col min="8706" max="8717" width="7.42578125" customWidth="1"/>
    <col min="8961" max="8961" width="14.140625" customWidth="1"/>
    <col min="8962" max="8973" width="7.42578125" customWidth="1"/>
    <col min="9217" max="9217" width="14.140625" customWidth="1"/>
    <col min="9218" max="9229" width="7.42578125" customWidth="1"/>
    <col min="9473" max="9473" width="14.140625" customWidth="1"/>
    <col min="9474" max="9485" width="7.42578125" customWidth="1"/>
    <col min="9729" max="9729" width="14.140625" customWidth="1"/>
    <col min="9730" max="9741" width="7.42578125" customWidth="1"/>
    <col min="9985" max="9985" width="14.140625" customWidth="1"/>
    <col min="9986" max="9997" width="7.42578125" customWidth="1"/>
    <col min="10241" max="10241" width="14.140625" customWidth="1"/>
    <col min="10242" max="10253" width="7.42578125" customWidth="1"/>
    <col min="10497" max="10497" width="14.140625" customWidth="1"/>
    <col min="10498" max="10509" width="7.42578125" customWidth="1"/>
    <col min="10753" max="10753" width="14.140625" customWidth="1"/>
    <col min="10754" max="10765" width="7.42578125" customWidth="1"/>
    <col min="11009" max="11009" width="14.140625" customWidth="1"/>
    <col min="11010" max="11021" width="7.42578125" customWidth="1"/>
    <col min="11265" max="11265" width="14.140625" customWidth="1"/>
    <col min="11266" max="11277" width="7.42578125" customWidth="1"/>
    <col min="11521" max="11521" width="14.140625" customWidth="1"/>
    <col min="11522" max="11533" width="7.42578125" customWidth="1"/>
    <col min="11777" max="11777" width="14.140625" customWidth="1"/>
    <col min="11778" max="11789" width="7.42578125" customWidth="1"/>
    <col min="12033" max="12033" width="14.140625" customWidth="1"/>
    <col min="12034" max="12045" width="7.42578125" customWidth="1"/>
    <col min="12289" max="12289" width="14.140625" customWidth="1"/>
    <col min="12290" max="12301" width="7.42578125" customWidth="1"/>
    <col min="12545" max="12545" width="14.140625" customWidth="1"/>
    <col min="12546" max="12557" width="7.42578125" customWidth="1"/>
    <col min="12801" max="12801" width="14.140625" customWidth="1"/>
    <col min="12802" max="12813" width="7.42578125" customWidth="1"/>
    <col min="13057" max="13057" width="14.140625" customWidth="1"/>
    <col min="13058" max="13069" width="7.42578125" customWidth="1"/>
    <col min="13313" max="13313" width="14.140625" customWidth="1"/>
    <col min="13314" max="13325" width="7.42578125" customWidth="1"/>
    <col min="13569" max="13569" width="14.140625" customWidth="1"/>
    <col min="13570" max="13581" width="7.42578125" customWidth="1"/>
    <col min="13825" max="13825" width="14.140625" customWidth="1"/>
    <col min="13826" max="13837" width="7.42578125" customWidth="1"/>
    <col min="14081" max="14081" width="14.140625" customWidth="1"/>
    <col min="14082" max="14093" width="7.42578125" customWidth="1"/>
    <col min="14337" max="14337" width="14.140625" customWidth="1"/>
    <col min="14338" max="14349" width="7.42578125" customWidth="1"/>
    <col min="14593" max="14593" width="14.140625" customWidth="1"/>
    <col min="14594" max="14605" width="7.42578125" customWidth="1"/>
    <col min="14849" max="14849" width="14.140625" customWidth="1"/>
    <col min="14850" max="14861" width="7.42578125" customWidth="1"/>
    <col min="15105" max="15105" width="14.140625" customWidth="1"/>
    <col min="15106" max="15117" width="7.42578125" customWidth="1"/>
    <col min="15361" max="15361" width="14.140625" customWidth="1"/>
    <col min="15362" max="15373" width="7.42578125" customWidth="1"/>
    <col min="15617" max="15617" width="14.140625" customWidth="1"/>
    <col min="15618" max="15629" width="7.42578125" customWidth="1"/>
    <col min="15873" max="15873" width="14.140625" customWidth="1"/>
    <col min="15874" max="15885" width="7.42578125" customWidth="1"/>
    <col min="16129" max="16129" width="14.140625" customWidth="1"/>
    <col min="16130" max="16141" width="7.42578125" customWidth="1"/>
  </cols>
  <sheetData>
    <row r="1" spans="1:13" ht="15.75">
      <c r="A1" s="608" t="s">
        <v>327</v>
      </c>
      <c r="B1" s="608"/>
      <c r="C1" s="608"/>
      <c r="D1" s="608"/>
      <c r="E1" s="608"/>
      <c r="F1" s="608"/>
      <c r="G1" s="608"/>
      <c r="H1" s="608"/>
      <c r="I1" s="608"/>
      <c r="J1" s="608"/>
      <c r="K1" s="608"/>
      <c r="L1" s="608"/>
      <c r="M1" s="608"/>
    </row>
    <row r="2" spans="1:13">
      <c r="A2" s="609" t="s">
        <v>328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</row>
    <row r="3" spans="1:13">
      <c r="A3" s="611" t="s">
        <v>329</v>
      </c>
      <c r="B3" s="612" t="s">
        <v>330</v>
      </c>
      <c r="C3" s="612"/>
      <c r="D3" s="612" t="s">
        <v>331</v>
      </c>
      <c r="E3" s="612"/>
      <c r="F3" s="612" t="s">
        <v>332</v>
      </c>
      <c r="G3" s="612"/>
      <c r="H3" s="613" t="s">
        <v>333</v>
      </c>
      <c r="I3" s="614"/>
      <c r="J3" s="612" t="s">
        <v>334</v>
      </c>
      <c r="K3" s="612"/>
      <c r="L3" s="612" t="s">
        <v>335</v>
      </c>
      <c r="M3" s="612"/>
    </row>
    <row r="4" spans="1:13">
      <c r="A4" s="615"/>
      <c r="B4" s="616">
        <v>2014</v>
      </c>
      <c r="C4" s="616">
        <v>2015</v>
      </c>
      <c r="D4" s="616">
        <v>2014</v>
      </c>
      <c r="E4" s="616">
        <v>2015</v>
      </c>
      <c r="F4" s="616">
        <v>2014</v>
      </c>
      <c r="G4" s="616">
        <v>2015</v>
      </c>
      <c r="H4" s="616">
        <v>2014</v>
      </c>
      <c r="I4" s="616">
        <v>2015</v>
      </c>
      <c r="J4" s="616">
        <v>2014</v>
      </c>
      <c r="K4" s="616">
        <v>2015</v>
      </c>
      <c r="L4" s="616">
        <v>2014</v>
      </c>
      <c r="M4" s="616">
        <v>2015</v>
      </c>
    </row>
    <row r="5" spans="1:13">
      <c r="A5" s="617" t="s">
        <v>50</v>
      </c>
      <c r="B5" s="618">
        <v>2</v>
      </c>
      <c r="C5" s="619">
        <v>2</v>
      </c>
      <c r="D5" s="618">
        <v>2</v>
      </c>
      <c r="E5" s="619">
        <v>2</v>
      </c>
      <c r="F5" s="620">
        <v>12</v>
      </c>
      <c r="G5" s="620">
        <v>11</v>
      </c>
      <c r="H5" s="620">
        <v>3</v>
      </c>
      <c r="I5" s="620">
        <v>4</v>
      </c>
      <c r="J5" s="621">
        <v>0</v>
      </c>
      <c r="K5" s="620">
        <v>0</v>
      </c>
      <c r="L5" s="621">
        <v>1</v>
      </c>
      <c r="M5" s="620">
        <v>0</v>
      </c>
    </row>
    <row r="6" spans="1:13">
      <c r="A6" s="622" t="s">
        <v>217</v>
      </c>
      <c r="B6" s="623">
        <v>6</v>
      </c>
      <c r="C6" s="623">
        <v>3</v>
      </c>
      <c r="D6" s="623">
        <v>6</v>
      </c>
      <c r="E6" s="623">
        <v>3</v>
      </c>
      <c r="F6" s="624">
        <v>10</v>
      </c>
      <c r="G6" s="624">
        <v>5</v>
      </c>
      <c r="H6" s="624">
        <v>0</v>
      </c>
      <c r="I6" s="624">
        <v>1</v>
      </c>
      <c r="J6" s="625">
        <v>0</v>
      </c>
      <c r="K6" s="624">
        <v>0</v>
      </c>
      <c r="L6" s="625">
        <v>0</v>
      </c>
      <c r="M6" s="624">
        <v>0</v>
      </c>
    </row>
    <row r="7" spans="1:13">
      <c r="A7" s="622" t="s">
        <v>52</v>
      </c>
      <c r="B7" s="623">
        <v>23</v>
      </c>
      <c r="C7" s="623">
        <v>24</v>
      </c>
      <c r="D7" s="623">
        <v>23</v>
      </c>
      <c r="E7" s="623">
        <v>24</v>
      </c>
      <c r="F7" s="624">
        <v>6</v>
      </c>
      <c r="G7" s="624">
        <v>12</v>
      </c>
      <c r="H7" s="624">
        <v>1</v>
      </c>
      <c r="I7" s="624">
        <v>3</v>
      </c>
      <c r="J7" s="625">
        <v>0</v>
      </c>
      <c r="K7" s="624">
        <v>0</v>
      </c>
      <c r="L7" s="625">
        <v>0</v>
      </c>
      <c r="M7" s="624">
        <v>1</v>
      </c>
    </row>
    <row r="8" spans="1:13">
      <c r="A8" s="622" t="s">
        <v>53</v>
      </c>
      <c r="B8" s="623">
        <v>0</v>
      </c>
      <c r="C8" s="623">
        <v>2</v>
      </c>
      <c r="D8" s="623">
        <v>0</v>
      </c>
      <c r="E8" s="623">
        <v>2</v>
      </c>
      <c r="F8" s="624">
        <v>8</v>
      </c>
      <c r="G8" s="624">
        <v>4</v>
      </c>
      <c r="H8" s="624">
        <v>1</v>
      </c>
      <c r="I8" s="624">
        <v>1</v>
      </c>
      <c r="J8" s="625">
        <v>1</v>
      </c>
      <c r="K8" s="624">
        <v>0</v>
      </c>
      <c r="L8" s="625">
        <v>0</v>
      </c>
      <c r="M8" s="624">
        <v>0</v>
      </c>
    </row>
    <row r="9" spans="1:13">
      <c r="A9" s="622" t="s">
        <v>54</v>
      </c>
      <c r="B9" s="623">
        <v>2</v>
      </c>
      <c r="C9" s="623">
        <v>0</v>
      </c>
      <c r="D9" s="623">
        <v>2</v>
      </c>
      <c r="E9" s="623">
        <v>0</v>
      </c>
      <c r="F9" s="624">
        <v>4</v>
      </c>
      <c r="G9" s="624">
        <v>3</v>
      </c>
      <c r="H9" s="624">
        <v>0</v>
      </c>
      <c r="I9" s="624">
        <v>1</v>
      </c>
      <c r="J9" s="625">
        <v>0</v>
      </c>
      <c r="K9" s="624">
        <v>0</v>
      </c>
      <c r="L9" s="625">
        <v>1</v>
      </c>
      <c r="M9" s="624">
        <v>0</v>
      </c>
    </row>
    <row r="10" spans="1:13">
      <c r="A10" s="622" t="s">
        <v>55</v>
      </c>
      <c r="B10" s="623">
        <v>4</v>
      </c>
      <c r="C10" s="623">
        <v>6</v>
      </c>
      <c r="D10" s="623">
        <v>4</v>
      </c>
      <c r="E10" s="623">
        <v>6</v>
      </c>
      <c r="F10" s="624">
        <v>4</v>
      </c>
      <c r="G10" s="624">
        <v>4</v>
      </c>
      <c r="H10" s="624">
        <v>1</v>
      </c>
      <c r="I10" s="624">
        <v>0</v>
      </c>
      <c r="J10" s="625">
        <v>0</v>
      </c>
      <c r="K10" s="624">
        <v>0</v>
      </c>
      <c r="L10" s="625">
        <v>1</v>
      </c>
      <c r="M10" s="624">
        <v>0</v>
      </c>
    </row>
    <row r="11" spans="1:13">
      <c r="A11" s="622" t="s">
        <v>56</v>
      </c>
      <c r="B11" s="623">
        <v>2</v>
      </c>
      <c r="C11" s="623">
        <v>4</v>
      </c>
      <c r="D11" s="623">
        <v>2</v>
      </c>
      <c r="E11" s="623">
        <v>4</v>
      </c>
      <c r="F11" s="624">
        <v>6</v>
      </c>
      <c r="G11" s="624">
        <v>14</v>
      </c>
      <c r="H11" s="624">
        <v>0</v>
      </c>
      <c r="I11" s="624">
        <v>1</v>
      </c>
      <c r="J11" s="625">
        <v>0</v>
      </c>
      <c r="K11" s="624">
        <v>1</v>
      </c>
      <c r="L11" s="625">
        <v>0</v>
      </c>
      <c r="M11" s="624">
        <v>0</v>
      </c>
    </row>
    <row r="12" spans="1:13">
      <c r="A12" s="622" t="s">
        <v>57</v>
      </c>
      <c r="B12" s="623">
        <v>11</v>
      </c>
      <c r="C12" s="623">
        <v>10</v>
      </c>
      <c r="D12" s="623">
        <v>11</v>
      </c>
      <c r="E12" s="623">
        <v>10</v>
      </c>
      <c r="F12" s="624">
        <v>6</v>
      </c>
      <c r="G12" s="624">
        <v>4</v>
      </c>
      <c r="H12" s="624">
        <v>1</v>
      </c>
      <c r="I12" s="624">
        <v>0</v>
      </c>
      <c r="J12" s="625">
        <v>0</v>
      </c>
      <c r="K12" s="624">
        <v>0</v>
      </c>
      <c r="L12" s="625">
        <v>0</v>
      </c>
      <c r="M12" s="624">
        <v>0</v>
      </c>
    </row>
    <row r="13" spans="1:13">
      <c r="A13" s="622" t="s">
        <v>58</v>
      </c>
      <c r="B13" s="623">
        <v>1</v>
      </c>
      <c r="C13" s="623">
        <v>0</v>
      </c>
      <c r="D13" s="623">
        <v>1</v>
      </c>
      <c r="E13" s="623">
        <v>0</v>
      </c>
      <c r="F13" s="624">
        <v>8</v>
      </c>
      <c r="G13" s="624">
        <v>4</v>
      </c>
      <c r="H13" s="624">
        <v>1</v>
      </c>
      <c r="I13" s="624">
        <v>1</v>
      </c>
      <c r="J13" s="626">
        <v>2</v>
      </c>
      <c r="K13" s="627">
        <v>0</v>
      </c>
      <c r="L13" s="625">
        <v>0</v>
      </c>
      <c r="M13" s="624">
        <v>1</v>
      </c>
    </row>
    <row r="14" spans="1:13">
      <c r="A14" s="622" t="s">
        <v>59</v>
      </c>
      <c r="B14" s="623">
        <v>2</v>
      </c>
      <c r="C14" s="623">
        <v>6</v>
      </c>
      <c r="D14" s="623">
        <v>2</v>
      </c>
      <c r="E14" s="623">
        <v>6</v>
      </c>
      <c r="F14" s="624">
        <v>7</v>
      </c>
      <c r="G14" s="624">
        <v>12</v>
      </c>
      <c r="H14" s="624">
        <v>0</v>
      </c>
      <c r="I14" s="624">
        <v>2</v>
      </c>
      <c r="J14" s="625">
        <v>0</v>
      </c>
      <c r="K14" s="624">
        <v>0</v>
      </c>
      <c r="L14" s="625">
        <v>0</v>
      </c>
      <c r="M14" s="624">
        <v>1</v>
      </c>
    </row>
    <row r="15" spans="1:13">
      <c r="A15" s="622" t="s">
        <v>60</v>
      </c>
      <c r="B15" s="623">
        <v>16</v>
      </c>
      <c r="C15" s="623">
        <v>8</v>
      </c>
      <c r="D15" s="623">
        <v>16</v>
      </c>
      <c r="E15" s="623">
        <v>8</v>
      </c>
      <c r="F15" s="624">
        <v>10</v>
      </c>
      <c r="G15" s="624">
        <v>10</v>
      </c>
      <c r="H15" s="624">
        <v>0</v>
      </c>
      <c r="I15" s="624">
        <v>0</v>
      </c>
      <c r="J15" s="625">
        <v>0</v>
      </c>
      <c r="K15" s="624">
        <v>0</v>
      </c>
      <c r="L15" s="625">
        <v>0</v>
      </c>
      <c r="M15" s="624">
        <v>0</v>
      </c>
    </row>
    <row r="16" spans="1:13">
      <c r="A16" s="622" t="s">
        <v>61</v>
      </c>
      <c r="B16" s="623">
        <v>5</v>
      </c>
      <c r="C16" s="623">
        <v>12</v>
      </c>
      <c r="D16" s="623">
        <v>4</v>
      </c>
      <c r="E16" s="623">
        <v>12</v>
      </c>
      <c r="F16" s="624">
        <v>4</v>
      </c>
      <c r="G16" s="624">
        <v>7</v>
      </c>
      <c r="H16" s="624">
        <v>2</v>
      </c>
      <c r="I16" s="624">
        <v>0</v>
      </c>
      <c r="J16" s="625">
        <v>0</v>
      </c>
      <c r="K16" s="624">
        <v>0</v>
      </c>
      <c r="L16" s="625">
        <v>0</v>
      </c>
      <c r="M16" s="624">
        <v>0</v>
      </c>
    </row>
    <row r="17" spans="1:13">
      <c r="A17" s="622" t="s">
        <v>62</v>
      </c>
      <c r="B17" s="623">
        <v>29</v>
      </c>
      <c r="C17" s="623">
        <v>46</v>
      </c>
      <c r="D17" s="623">
        <v>29</v>
      </c>
      <c r="E17" s="623">
        <v>45</v>
      </c>
      <c r="F17" s="624">
        <v>25</v>
      </c>
      <c r="G17" s="624">
        <v>27</v>
      </c>
      <c r="H17" s="624">
        <v>0</v>
      </c>
      <c r="I17" s="624">
        <v>0</v>
      </c>
      <c r="J17" s="625">
        <v>0</v>
      </c>
      <c r="K17" s="624">
        <v>0</v>
      </c>
      <c r="L17" s="625">
        <v>0</v>
      </c>
      <c r="M17" s="624">
        <v>0</v>
      </c>
    </row>
    <row r="18" spans="1:13">
      <c r="A18" s="622" t="s">
        <v>63</v>
      </c>
      <c r="B18" s="623">
        <v>716</v>
      </c>
      <c r="C18" s="623">
        <v>677</v>
      </c>
      <c r="D18" s="623">
        <v>717</v>
      </c>
      <c r="E18" s="623">
        <v>683</v>
      </c>
      <c r="F18" s="624">
        <v>77</v>
      </c>
      <c r="G18" s="624">
        <v>80</v>
      </c>
      <c r="H18" s="624">
        <v>17</v>
      </c>
      <c r="I18" s="624">
        <v>20</v>
      </c>
      <c r="J18" s="625">
        <v>12</v>
      </c>
      <c r="K18" s="624">
        <v>5</v>
      </c>
      <c r="L18" s="625">
        <v>0</v>
      </c>
      <c r="M18" s="624">
        <v>0</v>
      </c>
    </row>
    <row r="19" spans="1:13">
      <c r="A19" s="628" t="s">
        <v>64</v>
      </c>
      <c r="B19" s="629">
        <v>11</v>
      </c>
      <c r="C19" s="629">
        <v>12</v>
      </c>
      <c r="D19" s="629">
        <v>11</v>
      </c>
      <c r="E19" s="629">
        <v>12</v>
      </c>
      <c r="F19" s="629">
        <v>12</v>
      </c>
      <c r="G19" s="629">
        <v>16</v>
      </c>
      <c r="H19" s="629">
        <v>1</v>
      </c>
      <c r="I19" s="629">
        <v>1</v>
      </c>
      <c r="J19" s="630">
        <v>0</v>
      </c>
      <c r="K19" s="629">
        <v>0</v>
      </c>
      <c r="L19" s="630">
        <v>0</v>
      </c>
      <c r="M19" s="629">
        <v>0</v>
      </c>
    </row>
    <row r="20" spans="1:13">
      <c r="A20" s="631" t="s">
        <v>66</v>
      </c>
      <c r="B20" s="632">
        <v>830</v>
      </c>
      <c r="C20" s="633">
        <v>812</v>
      </c>
      <c r="D20" s="633">
        <v>830</v>
      </c>
      <c r="E20" s="633">
        <v>817</v>
      </c>
      <c r="F20" s="634">
        <v>199</v>
      </c>
      <c r="G20" s="633">
        <v>213</v>
      </c>
      <c r="H20" s="633">
        <v>28</v>
      </c>
      <c r="I20" s="633">
        <v>35</v>
      </c>
      <c r="J20" s="633">
        <v>15</v>
      </c>
      <c r="K20" s="633">
        <v>6</v>
      </c>
      <c r="L20" s="633">
        <v>3</v>
      </c>
      <c r="M20" s="629">
        <v>3</v>
      </c>
    </row>
  </sheetData>
  <mergeCells count="8">
    <mergeCell ref="A1:M1"/>
    <mergeCell ref="A3:A4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H13" sqref="H13"/>
    </sheetView>
  </sheetViews>
  <sheetFormatPr defaultRowHeight="15"/>
  <cols>
    <col min="1" max="1" width="48.85546875" style="48" customWidth="1"/>
    <col min="2" max="2" width="10.85546875" style="48" customWidth="1"/>
    <col min="3" max="3" width="10.140625" style="48" customWidth="1"/>
    <col min="4" max="4" width="10" style="48" customWidth="1"/>
    <col min="5" max="5" width="9.28515625" style="48" customWidth="1"/>
    <col min="6" max="6" width="7.140625" style="48" customWidth="1"/>
    <col min="7" max="256" width="9.140625" style="48"/>
    <col min="257" max="257" width="48.85546875" style="48" customWidth="1"/>
    <col min="258" max="258" width="10.85546875" style="48" customWidth="1"/>
    <col min="259" max="259" width="10.140625" style="48" customWidth="1"/>
    <col min="260" max="260" width="10" style="48" customWidth="1"/>
    <col min="261" max="261" width="9.28515625" style="48" customWidth="1"/>
    <col min="262" max="262" width="7.140625" style="48" customWidth="1"/>
    <col min="263" max="512" width="9.140625" style="48"/>
    <col min="513" max="513" width="48.85546875" style="48" customWidth="1"/>
    <col min="514" max="514" width="10.85546875" style="48" customWidth="1"/>
    <col min="515" max="515" width="10.140625" style="48" customWidth="1"/>
    <col min="516" max="516" width="10" style="48" customWidth="1"/>
    <col min="517" max="517" width="9.28515625" style="48" customWidth="1"/>
    <col min="518" max="518" width="7.140625" style="48" customWidth="1"/>
    <col min="519" max="768" width="9.140625" style="48"/>
    <col min="769" max="769" width="48.85546875" style="48" customWidth="1"/>
    <col min="770" max="770" width="10.85546875" style="48" customWidth="1"/>
    <col min="771" max="771" width="10.140625" style="48" customWidth="1"/>
    <col min="772" max="772" width="10" style="48" customWidth="1"/>
    <col min="773" max="773" width="9.28515625" style="48" customWidth="1"/>
    <col min="774" max="774" width="7.140625" style="48" customWidth="1"/>
    <col min="775" max="1024" width="9.140625" style="48"/>
    <col min="1025" max="1025" width="48.85546875" style="48" customWidth="1"/>
    <col min="1026" max="1026" width="10.85546875" style="48" customWidth="1"/>
    <col min="1027" max="1027" width="10.140625" style="48" customWidth="1"/>
    <col min="1028" max="1028" width="10" style="48" customWidth="1"/>
    <col min="1029" max="1029" width="9.28515625" style="48" customWidth="1"/>
    <col min="1030" max="1030" width="7.140625" style="48" customWidth="1"/>
    <col min="1031" max="1280" width="9.140625" style="48"/>
    <col min="1281" max="1281" width="48.85546875" style="48" customWidth="1"/>
    <col min="1282" max="1282" width="10.85546875" style="48" customWidth="1"/>
    <col min="1283" max="1283" width="10.140625" style="48" customWidth="1"/>
    <col min="1284" max="1284" width="10" style="48" customWidth="1"/>
    <col min="1285" max="1285" width="9.28515625" style="48" customWidth="1"/>
    <col min="1286" max="1286" width="7.140625" style="48" customWidth="1"/>
    <col min="1287" max="1536" width="9.140625" style="48"/>
    <col min="1537" max="1537" width="48.85546875" style="48" customWidth="1"/>
    <col min="1538" max="1538" width="10.85546875" style="48" customWidth="1"/>
    <col min="1539" max="1539" width="10.140625" style="48" customWidth="1"/>
    <col min="1540" max="1540" width="10" style="48" customWidth="1"/>
    <col min="1541" max="1541" width="9.28515625" style="48" customWidth="1"/>
    <col min="1542" max="1542" width="7.140625" style="48" customWidth="1"/>
    <col min="1543" max="1792" width="9.140625" style="48"/>
    <col min="1793" max="1793" width="48.85546875" style="48" customWidth="1"/>
    <col min="1794" max="1794" width="10.85546875" style="48" customWidth="1"/>
    <col min="1795" max="1795" width="10.140625" style="48" customWidth="1"/>
    <col min="1796" max="1796" width="10" style="48" customWidth="1"/>
    <col min="1797" max="1797" width="9.28515625" style="48" customWidth="1"/>
    <col min="1798" max="1798" width="7.140625" style="48" customWidth="1"/>
    <col min="1799" max="2048" width="9.140625" style="48"/>
    <col min="2049" max="2049" width="48.85546875" style="48" customWidth="1"/>
    <col min="2050" max="2050" width="10.85546875" style="48" customWidth="1"/>
    <col min="2051" max="2051" width="10.140625" style="48" customWidth="1"/>
    <col min="2052" max="2052" width="10" style="48" customWidth="1"/>
    <col min="2053" max="2053" width="9.28515625" style="48" customWidth="1"/>
    <col min="2054" max="2054" width="7.140625" style="48" customWidth="1"/>
    <col min="2055" max="2304" width="9.140625" style="48"/>
    <col min="2305" max="2305" width="48.85546875" style="48" customWidth="1"/>
    <col min="2306" max="2306" width="10.85546875" style="48" customWidth="1"/>
    <col min="2307" max="2307" width="10.140625" style="48" customWidth="1"/>
    <col min="2308" max="2308" width="10" style="48" customWidth="1"/>
    <col min="2309" max="2309" width="9.28515625" style="48" customWidth="1"/>
    <col min="2310" max="2310" width="7.140625" style="48" customWidth="1"/>
    <col min="2311" max="2560" width="9.140625" style="48"/>
    <col min="2561" max="2561" width="48.85546875" style="48" customWidth="1"/>
    <col min="2562" max="2562" width="10.85546875" style="48" customWidth="1"/>
    <col min="2563" max="2563" width="10.140625" style="48" customWidth="1"/>
    <col min="2564" max="2564" width="10" style="48" customWidth="1"/>
    <col min="2565" max="2565" width="9.28515625" style="48" customWidth="1"/>
    <col min="2566" max="2566" width="7.140625" style="48" customWidth="1"/>
    <col min="2567" max="2816" width="9.140625" style="48"/>
    <col min="2817" max="2817" width="48.85546875" style="48" customWidth="1"/>
    <col min="2818" max="2818" width="10.85546875" style="48" customWidth="1"/>
    <col min="2819" max="2819" width="10.140625" style="48" customWidth="1"/>
    <col min="2820" max="2820" width="10" style="48" customWidth="1"/>
    <col min="2821" max="2821" width="9.28515625" style="48" customWidth="1"/>
    <col min="2822" max="2822" width="7.140625" style="48" customWidth="1"/>
    <col min="2823" max="3072" width="9.140625" style="48"/>
    <col min="3073" max="3073" width="48.85546875" style="48" customWidth="1"/>
    <col min="3074" max="3074" width="10.85546875" style="48" customWidth="1"/>
    <col min="3075" max="3075" width="10.140625" style="48" customWidth="1"/>
    <col min="3076" max="3076" width="10" style="48" customWidth="1"/>
    <col min="3077" max="3077" width="9.28515625" style="48" customWidth="1"/>
    <col min="3078" max="3078" width="7.140625" style="48" customWidth="1"/>
    <col min="3079" max="3328" width="9.140625" style="48"/>
    <col min="3329" max="3329" width="48.85546875" style="48" customWidth="1"/>
    <col min="3330" max="3330" width="10.85546875" style="48" customWidth="1"/>
    <col min="3331" max="3331" width="10.140625" style="48" customWidth="1"/>
    <col min="3332" max="3332" width="10" style="48" customWidth="1"/>
    <col min="3333" max="3333" width="9.28515625" style="48" customWidth="1"/>
    <col min="3334" max="3334" width="7.140625" style="48" customWidth="1"/>
    <col min="3335" max="3584" width="9.140625" style="48"/>
    <col min="3585" max="3585" width="48.85546875" style="48" customWidth="1"/>
    <col min="3586" max="3586" width="10.85546875" style="48" customWidth="1"/>
    <col min="3587" max="3587" width="10.140625" style="48" customWidth="1"/>
    <col min="3588" max="3588" width="10" style="48" customWidth="1"/>
    <col min="3589" max="3589" width="9.28515625" style="48" customWidth="1"/>
    <col min="3590" max="3590" width="7.140625" style="48" customWidth="1"/>
    <col min="3591" max="3840" width="9.140625" style="48"/>
    <col min="3841" max="3841" width="48.85546875" style="48" customWidth="1"/>
    <col min="3842" max="3842" width="10.85546875" style="48" customWidth="1"/>
    <col min="3843" max="3843" width="10.140625" style="48" customWidth="1"/>
    <col min="3844" max="3844" width="10" style="48" customWidth="1"/>
    <col min="3845" max="3845" width="9.28515625" style="48" customWidth="1"/>
    <col min="3846" max="3846" width="7.140625" style="48" customWidth="1"/>
    <col min="3847" max="4096" width="9.140625" style="48"/>
    <col min="4097" max="4097" width="48.85546875" style="48" customWidth="1"/>
    <col min="4098" max="4098" width="10.85546875" style="48" customWidth="1"/>
    <col min="4099" max="4099" width="10.140625" style="48" customWidth="1"/>
    <col min="4100" max="4100" width="10" style="48" customWidth="1"/>
    <col min="4101" max="4101" width="9.28515625" style="48" customWidth="1"/>
    <col min="4102" max="4102" width="7.140625" style="48" customWidth="1"/>
    <col min="4103" max="4352" width="9.140625" style="48"/>
    <col min="4353" max="4353" width="48.85546875" style="48" customWidth="1"/>
    <col min="4354" max="4354" width="10.85546875" style="48" customWidth="1"/>
    <col min="4355" max="4355" width="10.140625" style="48" customWidth="1"/>
    <col min="4356" max="4356" width="10" style="48" customWidth="1"/>
    <col min="4357" max="4357" width="9.28515625" style="48" customWidth="1"/>
    <col min="4358" max="4358" width="7.140625" style="48" customWidth="1"/>
    <col min="4359" max="4608" width="9.140625" style="48"/>
    <col min="4609" max="4609" width="48.85546875" style="48" customWidth="1"/>
    <col min="4610" max="4610" width="10.85546875" style="48" customWidth="1"/>
    <col min="4611" max="4611" width="10.140625" style="48" customWidth="1"/>
    <col min="4612" max="4612" width="10" style="48" customWidth="1"/>
    <col min="4613" max="4613" width="9.28515625" style="48" customWidth="1"/>
    <col min="4614" max="4614" width="7.140625" style="48" customWidth="1"/>
    <col min="4615" max="4864" width="9.140625" style="48"/>
    <col min="4865" max="4865" width="48.85546875" style="48" customWidth="1"/>
    <col min="4866" max="4866" width="10.85546875" style="48" customWidth="1"/>
    <col min="4867" max="4867" width="10.140625" style="48" customWidth="1"/>
    <col min="4868" max="4868" width="10" style="48" customWidth="1"/>
    <col min="4869" max="4869" width="9.28515625" style="48" customWidth="1"/>
    <col min="4870" max="4870" width="7.140625" style="48" customWidth="1"/>
    <col min="4871" max="5120" width="9.140625" style="48"/>
    <col min="5121" max="5121" width="48.85546875" style="48" customWidth="1"/>
    <col min="5122" max="5122" width="10.85546875" style="48" customWidth="1"/>
    <col min="5123" max="5123" width="10.140625" style="48" customWidth="1"/>
    <col min="5124" max="5124" width="10" style="48" customWidth="1"/>
    <col min="5125" max="5125" width="9.28515625" style="48" customWidth="1"/>
    <col min="5126" max="5126" width="7.140625" style="48" customWidth="1"/>
    <col min="5127" max="5376" width="9.140625" style="48"/>
    <col min="5377" max="5377" width="48.85546875" style="48" customWidth="1"/>
    <col min="5378" max="5378" width="10.85546875" style="48" customWidth="1"/>
    <col min="5379" max="5379" width="10.140625" style="48" customWidth="1"/>
    <col min="5380" max="5380" width="10" style="48" customWidth="1"/>
    <col min="5381" max="5381" width="9.28515625" style="48" customWidth="1"/>
    <col min="5382" max="5382" width="7.140625" style="48" customWidth="1"/>
    <col min="5383" max="5632" width="9.140625" style="48"/>
    <col min="5633" max="5633" width="48.85546875" style="48" customWidth="1"/>
    <col min="5634" max="5634" width="10.85546875" style="48" customWidth="1"/>
    <col min="5635" max="5635" width="10.140625" style="48" customWidth="1"/>
    <col min="5636" max="5636" width="10" style="48" customWidth="1"/>
    <col min="5637" max="5637" width="9.28515625" style="48" customWidth="1"/>
    <col min="5638" max="5638" width="7.140625" style="48" customWidth="1"/>
    <col min="5639" max="5888" width="9.140625" style="48"/>
    <col min="5889" max="5889" width="48.85546875" style="48" customWidth="1"/>
    <col min="5890" max="5890" width="10.85546875" style="48" customWidth="1"/>
    <col min="5891" max="5891" width="10.140625" style="48" customWidth="1"/>
    <col min="5892" max="5892" width="10" style="48" customWidth="1"/>
    <col min="5893" max="5893" width="9.28515625" style="48" customWidth="1"/>
    <col min="5894" max="5894" width="7.140625" style="48" customWidth="1"/>
    <col min="5895" max="6144" width="9.140625" style="48"/>
    <col min="6145" max="6145" width="48.85546875" style="48" customWidth="1"/>
    <col min="6146" max="6146" width="10.85546875" style="48" customWidth="1"/>
    <col min="6147" max="6147" width="10.140625" style="48" customWidth="1"/>
    <col min="6148" max="6148" width="10" style="48" customWidth="1"/>
    <col min="6149" max="6149" width="9.28515625" style="48" customWidth="1"/>
    <col min="6150" max="6150" width="7.140625" style="48" customWidth="1"/>
    <col min="6151" max="6400" width="9.140625" style="48"/>
    <col min="6401" max="6401" width="48.85546875" style="48" customWidth="1"/>
    <col min="6402" max="6402" width="10.85546875" style="48" customWidth="1"/>
    <col min="6403" max="6403" width="10.140625" style="48" customWidth="1"/>
    <col min="6404" max="6404" width="10" style="48" customWidth="1"/>
    <col min="6405" max="6405" width="9.28515625" style="48" customWidth="1"/>
    <col min="6406" max="6406" width="7.140625" style="48" customWidth="1"/>
    <col min="6407" max="6656" width="9.140625" style="48"/>
    <col min="6657" max="6657" width="48.85546875" style="48" customWidth="1"/>
    <col min="6658" max="6658" width="10.85546875" style="48" customWidth="1"/>
    <col min="6659" max="6659" width="10.140625" style="48" customWidth="1"/>
    <col min="6660" max="6660" width="10" style="48" customWidth="1"/>
    <col min="6661" max="6661" width="9.28515625" style="48" customWidth="1"/>
    <col min="6662" max="6662" width="7.140625" style="48" customWidth="1"/>
    <col min="6663" max="6912" width="9.140625" style="48"/>
    <col min="6913" max="6913" width="48.85546875" style="48" customWidth="1"/>
    <col min="6914" max="6914" width="10.85546875" style="48" customWidth="1"/>
    <col min="6915" max="6915" width="10.140625" style="48" customWidth="1"/>
    <col min="6916" max="6916" width="10" style="48" customWidth="1"/>
    <col min="6917" max="6917" width="9.28515625" style="48" customWidth="1"/>
    <col min="6918" max="6918" width="7.140625" style="48" customWidth="1"/>
    <col min="6919" max="7168" width="9.140625" style="48"/>
    <col min="7169" max="7169" width="48.85546875" style="48" customWidth="1"/>
    <col min="7170" max="7170" width="10.85546875" style="48" customWidth="1"/>
    <col min="7171" max="7171" width="10.140625" style="48" customWidth="1"/>
    <col min="7172" max="7172" width="10" style="48" customWidth="1"/>
    <col min="7173" max="7173" width="9.28515625" style="48" customWidth="1"/>
    <col min="7174" max="7174" width="7.140625" style="48" customWidth="1"/>
    <col min="7175" max="7424" width="9.140625" style="48"/>
    <col min="7425" max="7425" width="48.85546875" style="48" customWidth="1"/>
    <col min="7426" max="7426" width="10.85546875" style="48" customWidth="1"/>
    <col min="7427" max="7427" width="10.140625" style="48" customWidth="1"/>
    <col min="7428" max="7428" width="10" style="48" customWidth="1"/>
    <col min="7429" max="7429" width="9.28515625" style="48" customWidth="1"/>
    <col min="7430" max="7430" width="7.140625" style="48" customWidth="1"/>
    <col min="7431" max="7680" width="9.140625" style="48"/>
    <col min="7681" max="7681" width="48.85546875" style="48" customWidth="1"/>
    <col min="7682" max="7682" width="10.85546875" style="48" customWidth="1"/>
    <col min="7683" max="7683" width="10.140625" style="48" customWidth="1"/>
    <col min="7684" max="7684" width="10" style="48" customWidth="1"/>
    <col min="7685" max="7685" width="9.28515625" style="48" customWidth="1"/>
    <col min="7686" max="7686" width="7.140625" style="48" customWidth="1"/>
    <col min="7687" max="7936" width="9.140625" style="48"/>
    <col min="7937" max="7937" width="48.85546875" style="48" customWidth="1"/>
    <col min="7938" max="7938" width="10.85546875" style="48" customWidth="1"/>
    <col min="7939" max="7939" width="10.140625" style="48" customWidth="1"/>
    <col min="7940" max="7940" width="10" style="48" customWidth="1"/>
    <col min="7941" max="7941" width="9.28515625" style="48" customWidth="1"/>
    <col min="7942" max="7942" width="7.140625" style="48" customWidth="1"/>
    <col min="7943" max="8192" width="9.140625" style="48"/>
    <col min="8193" max="8193" width="48.85546875" style="48" customWidth="1"/>
    <col min="8194" max="8194" width="10.85546875" style="48" customWidth="1"/>
    <col min="8195" max="8195" width="10.140625" style="48" customWidth="1"/>
    <col min="8196" max="8196" width="10" style="48" customWidth="1"/>
    <col min="8197" max="8197" width="9.28515625" style="48" customWidth="1"/>
    <col min="8198" max="8198" width="7.140625" style="48" customWidth="1"/>
    <col min="8199" max="8448" width="9.140625" style="48"/>
    <col min="8449" max="8449" width="48.85546875" style="48" customWidth="1"/>
    <col min="8450" max="8450" width="10.85546875" style="48" customWidth="1"/>
    <col min="8451" max="8451" width="10.140625" style="48" customWidth="1"/>
    <col min="8452" max="8452" width="10" style="48" customWidth="1"/>
    <col min="8453" max="8453" width="9.28515625" style="48" customWidth="1"/>
    <col min="8454" max="8454" width="7.140625" style="48" customWidth="1"/>
    <col min="8455" max="8704" width="9.140625" style="48"/>
    <col min="8705" max="8705" width="48.85546875" style="48" customWidth="1"/>
    <col min="8706" max="8706" width="10.85546875" style="48" customWidth="1"/>
    <col min="8707" max="8707" width="10.140625" style="48" customWidth="1"/>
    <col min="8708" max="8708" width="10" style="48" customWidth="1"/>
    <col min="8709" max="8709" width="9.28515625" style="48" customWidth="1"/>
    <col min="8710" max="8710" width="7.140625" style="48" customWidth="1"/>
    <col min="8711" max="8960" width="9.140625" style="48"/>
    <col min="8961" max="8961" width="48.85546875" style="48" customWidth="1"/>
    <col min="8962" max="8962" width="10.85546875" style="48" customWidth="1"/>
    <col min="8963" max="8963" width="10.140625" style="48" customWidth="1"/>
    <col min="8964" max="8964" width="10" style="48" customWidth="1"/>
    <col min="8965" max="8965" width="9.28515625" style="48" customWidth="1"/>
    <col min="8966" max="8966" width="7.140625" style="48" customWidth="1"/>
    <col min="8967" max="9216" width="9.140625" style="48"/>
    <col min="9217" max="9217" width="48.85546875" style="48" customWidth="1"/>
    <col min="9218" max="9218" width="10.85546875" style="48" customWidth="1"/>
    <col min="9219" max="9219" width="10.140625" style="48" customWidth="1"/>
    <col min="9220" max="9220" width="10" style="48" customWidth="1"/>
    <col min="9221" max="9221" width="9.28515625" style="48" customWidth="1"/>
    <col min="9222" max="9222" width="7.140625" style="48" customWidth="1"/>
    <col min="9223" max="9472" width="9.140625" style="48"/>
    <col min="9473" max="9473" width="48.85546875" style="48" customWidth="1"/>
    <col min="9474" max="9474" width="10.85546875" style="48" customWidth="1"/>
    <col min="9475" max="9475" width="10.140625" style="48" customWidth="1"/>
    <col min="9476" max="9476" width="10" style="48" customWidth="1"/>
    <col min="9477" max="9477" width="9.28515625" style="48" customWidth="1"/>
    <col min="9478" max="9478" width="7.140625" style="48" customWidth="1"/>
    <col min="9479" max="9728" width="9.140625" style="48"/>
    <col min="9729" max="9729" width="48.85546875" style="48" customWidth="1"/>
    <col min="9730" max="9730" width="10.85546875" style="48" customWidth="1"/>
    <col min="9731" max="9731" width="10.140625" style="48" customWidth="1"/>
    <col min="9732" max="9732" width="10" style="48" customWidth="1"/>
    <col min="9733" max="9733" width="9.28515625" style="48" customWidth="1"/>
    <col min="9734" max="9734" width="7.140625" style="48" customWidth="1"/>
    <col min="9735" max="9984" width="9.140625" style="48"/>
    <col min="9985" max="9985" width="48.85546875" style="48" customWidth="1"/>
    <col min="9986" max="9986" width="10.85546875" style="48" customWidth="1"/>
    <col min="9987" max="9987" width="10.140625" style="48" customWidth="1"/>
    <col min="9988" max="9988" width="10" style="48" customWidth="1"/>
    <col min="9989" max="9989" width="9.28515625" style="48" customWidth="1"/>
    <col min="9990" max="9990" width="7.140625" style="48" customWidth="1"/>
    <col min="9991" max="10240" width="9.140625" style="48"/>
    <col min="10241" max="10241" width="48.85546875" style="48" customWidth="1"/>
    <col min="10242" max="10242" width="10.85546875" style="48" customWidth="1"/>
    <col min="10243" max="10243" width="10.140625" style="48" customWidth="1"/>
    <col min="10244" max="10244" width="10" style="48" customWidth="1"/>
    <col min="10245" max="10245" width="9.28515625" style="48" customWidth="1"/>
    <col min="10246" max="10246" width="7.140625" style="48" customWidth="1"/>
    <col min="10247" max="10496" width="9.140625" style="48"/>
    <col min="10497" max="10497" width="48.85546875" style="48" customWidth="1"/>
    <col min="10498" max="10498" width="10.85546875" style="48" customWidth="1"/>
    <col min="10499" max="10499" width="10.140625" style="48" customWidth="1"/>
    <col min="10500" max="10500" width="10" style="48" customWidth="1"/>
    <col min="10501" max="10501" width="9.28515625" style="48" customWidth="1"/>
    <col min="10502" max="10502" width="7.140625" style="48" customWidth="1"/>
    <col min="10503" max="10752" width="9.140625" style="48"/>
    <col min="10753" max="10753" width="48.85546875" style="48" customWidth="1"/>
    <col min="10754" max="10754" width="10.85546875" style="48" customWidth="1"/>
    <col min="10755" max="10755" width="10.140625" style="48" customWidth="1"/>
    <col min="10756" max="10756" width="10" style="48" customWidth="1"/>
    <col min="10757" max="10757" width="9.28515625" style="48" customWidth="1"/>
    <col min="10758" max="10758" width="7.140625" style="48" customWidth="1"/>
    <col min="10759" max="11008" width="9.140625" style="48"/>
    <col min="11009" max="11009" width="48.85546875" style="48" customWidth="1"/>
    <col min="11010" max="11010" width="10.85546875" style="48" customWidth="1"/>
    <col min="11011" max="11011" width="10.140625" style="48" customWidth="1"/>
    <col min="11012" max="11012" width="10" style="48" customWidth="1"/>
    <col min="11013" max="11013" width="9.28515625" style="48" customWidth="1"/>
    <col min="11014" max="11014" width="7.140625" style="48" customWidth="1"/>
    <col min="11015" max="11264" width="9.140625" style="48"/>
    <col min="11265" max="11265" width="48.85546875" style="48" customWidth="1"/>
    <col min="11266" max="11266" width="10.85546875" style="48" customWidth="1"/>
    <col min="11267" max="11267" width="10.140625" style="48" customWidth="1"/>
    <col min="11268" max="11268" width="10" style="48" customWidth="1"/>
    <col min="11269" max="11269" width="9.28515625" style="48" customWidth="1"/>
    <col min="11270" max="11270" width="7.140625" style="48" customWidth="1"/>
    <col min="11271" max="11520" width="9.140625" style="48"/>
    <col min="11521" max="11521" width="48.85546875" style="48" customWidth="1"/>
    <col min="11522" max="11522" width="10.85546875" style="48" customWidth="1"/>
    <col min="11523" max="11523" width="10.140625" style="48" customWidth="1"/>
    <col min="11524" max="11524" width="10" style="48" customWidth="1"/>
    <col min="11525" max="11525" width="9.28515625" style="48" customWidth="1"/>
    <col min="11526" max="11526" width="7.140625" style="48" customWidth="1"/>
    <col min="11527" max="11776" width="9.140625" style="48"/>
    <col min="11777" max="11777" width="48.85546875" style="48" customWidth="1"/>
    <col min="11778" max="11778" width="10.85546875" style="48" customWidth="1"/>
    <col min="11779" max="11779" width="10.140625" style="48" customWidth="1"/>
    <col min="11780" max="11780" width="10" style="48" customWidth="1"/>
    <col min="11781" max="11781" width="9.28515625" style="48" customWidth="1"/>
    <col min="11782" max="11782" width="7.140625" style="48" customWidth="1"/>
    <col min="11783" max="12032" width="9.140625" style="48"/>
    <col min="12033" max="12033" width="48.85546875" style="48" customWidth="1"/>
    <col min="12034" max="12034" width="10.85546875" style="48" customWidth="1"/>
    <col min="12035" max="12035" width="10.140625" style="48" customWidth="1"/>
    <col min="12036" max="12036" width="10" style="48" customWidth="1"/>
    <col min="12037" max="12037" width="9.28515625" style="48" customWidth="1"/>
    <col min="12038" max="12038" width="7.140625" style="48" customWidth="1"/>
    <col min="12039" max="12288" width="9.140625" style="48"/>
    <col min="12289" max="12289" width="48.85546875" style="48" customWidth="1"/>
    <col min="12290" max="12290" width="10.85546875" style="48" customWidth="1"/>
    <col min="12291" max="12291" width="10.140625" style="48" customWidth="1"/>
    <col min="12292" max="12292" width="10" style="48" customWidth="1"/>
    <col min="12293" max="12293" width="9.28515625" style="48" customWidth="1"/>
    <col min="12294" max="12294" width="7.140625" style="48" customWidth="1"/>
    <col min="12295" max="12544" width="9.140625" style="48"/>
    <col min="12545" max="12545" width="48.85546875" style="48" customWidth="1"/>
    <col min="12546" max="12546" width="10.85546875" style="48" customWidth="1"/>
    <col min="12547" max="12547" width="10.140625" style="48" customWidth="1"/>
    <col min="12548" max="12548" width="10" style="48" customWidth="1"/>
    <col min="12549" max="12549" width="9.28515625" style="48" customWidth="1"/>
    <col min="12550" max="12550" width="7.140625" style="48" customWidth="1"/>
    <col min="12551" max="12800" width="9.140625" style="48"/>
    <col min="12801" max="12801" width="48.85546875" style="48" customWidth="1"/>
    <col min="12802" max="12802" width="10.85546875" style="48" customWidth="1"/>
    <col min="12803" max="12803" width="10.140625" style="48" customWidth="1"/>
    <col min="12804" max="12804" width="10" style="48" customWidth="1"/>
    <col min="12805" max="12805" width="9.28515625" style="48" customWidth="1"/>
    <col min="12806" max="12806" width="7.140625" style="48" customWidth="1"/>
    <col min="12807" max="13056" width="9.140625" style="48"/>
    <col min="13057" max="13057" width="48.85546875" style="48" customWidth="1"/>
    <col min="13058" max="13058" width="10.85546875" style="48" customWidth="1"/>
    <col min="13059" max="13059" width="10.140625" style="48" customWidth="1"/>
    <col min="13060" max="13060" width="10" style="48" customWidth="1"/>
    <col min="13061" max="13061" width="9.28515625" style="48" customWidth="1"/>
    <col min="13062" max="13062" width="7.140625" style="48" customWidth="1"/>
    <col min="13063" max="13312" width="9.140625" style="48"/>
    <col min="13313" max="13313" width="48.85546875" style="48" customWidth="1"/>
    <col min="13314" max="13314" width="10.85546875" style="48" customWidth="1"/>
    <col min="13315" max="13315" width="10.140625" style="48" customWidth="1"/>
    <col min="13316" max="13316" width="10" style="48" customWidth="1"/>
    <col min="13317" max="13317" width="9.28515625" style="48" customWidth="1"/>
    <col min="13318" max="13318" width="7.140625" style="48" customWidth="1"/>
    <col min="13319" max="13568" width="9.140625" style="48"/>
    <col min="13569" max="13569" width="48.85546875" style="48" customWidth="1"/>
    <col min="13570" max="13570" width="10.85546875" style="48" customWidth="1"/>
    <col min="13571" max="13571" width="10.140625" style="48" customWidth="1"/>
    <col min="13572" max="13572" width="10" style="48" customWidth="1"/>
    <col min="13573" max="13573" width="9.28515625" style="48" customWidth="1"/>
    <col min="13574" max="13574" width="7.140625" style="48" customWidth="1"/>
    <col min="13575" max="13824" width="9.140625" style="48"/>
    <col min="13825" max="13825" width="48.85546875" style="48" customWidth="1"/>
    <col min="13826" max="13826" width="10.85546875" style="48" customWidth="1"/>
    <col min="13827" max="13827" width="10.140625" style="48" customWidth="1"/>
    <col min="13828" max="13828" width="10" style="48" customWidth="1"/>
    <col min="13829" max="13829" width="9.28515625" style="48" customWidth="1"/>
    <col min="13830" max="13830" width="7.140625" style="48" customWidth="1"/>
    <col min="13831" max="14080" width="9.140625" style="48"/>
    <col min="14081" max="14081" width="48.85546875" style="48" customWidth="1"/>
    <col min="14082" max="14082" width="10.85546875" style="48" customWidth="1"/>
    <col min="14083" max="14083" width="10.140625" style="48" customWidth="1"/>
    <col min="14084" max="14084" width="10" style="48" customWidth="1"/>
    <col min="14085" max="14085" width="9.28515625" style="48" customWidth="1"/>
    <col min="14086" max="14086" width="7.140625" style="48" customWidth="1"/>
    <col min="14087" max="14336" width="9.140625" style="48"/>
    <col min="14337" max="14337" width="48.85546875" style="48" customWidth="1"/>
    <col min="14338" max="14338" width="10.85546875" style="48" customWidth="1"/>
    <col min="14339" max="14339" width="10.140625" style="48" customWidth="1"/>
    <col min="14340" max="14340" width="10" style="48" customWidth="1"/>
    <col min="14341" max="14341" width="9.28515625" style="48" customWidth="1"/>
    <col min="14342" max="14342" width="7.140625" style="48" customWidth="1"/>
    <col min="14343" max="14592" width="9.140625" style="48"/>
    <col min="14593" max="14593" width="48.85546875" style="48" customWidth="1"/>
    <col min="14594" max="14594" width="10.85546875" style="48" customWidth="1"/>
    <col min="14595" max="14595" width="10.140625" style="48" customWidth="1"/>
    <col min="14596" max="14596" width="10" style="48" customWidth="1"/>
    <col min="14597" max="14597" width="9.28515625" style="48" customWidth="1"/>
    <col min="14598" max="14598" width="7.140625" style="48" customWidth="1"/>
    <col min="14599" max="14848" width="9.140625" style="48"/>
    <col min="14849" max="14849" width="48.85546875" style="48" customWidth="1"/>
    <col min="14850" max="14850" width="10.85546875" style="48" customWidth="1"/>
    <col min="14851" max="14851" width="10.140625" style="48" customWidth="1"/>
    <col min="14852" max="14852" width="10" style="48" customWidth="1"/>
    <col min="14853" max="14853" width="9.28515625" style="48" customWidth="1"/>
    <col min="14854" max="14854" width="7.140625" style="48" customWidth="1"/>
    <col min="14855" max="15104" width="9.140625" style="48"/>
    <col min="15105" max="15105" width="48.85546875" style="48" customWidth="1"/>
    <col min="15106" max="15106" width="10.85546875" style="48" customWidth="1"/>
    <col min="15107" max="15107" width="10.140625" style="48" customWidth="1"/>
    <col min="15108" max="15108" width="10" style="48" customWidth="1"/>
    <col min="15109" max="15109" width="9.28515625" style="48" customWidth="1"/>
    <col min="15110" max="15110" width="7.140625" style="48" customWidth="1"/>
    <col min="15111" max="15360" width="9.140625" style="48"/>
    <col min="15361" max="15361" width="48.85546875" style="48" customWidth="1"/>
    <col min="15362" max="15362" width="10.85546875" style="48" customWidth="1"/>
    <col min="15363" max="15363" width="10.140625" style="48" customWidth="1"/>
    <col min="15364" max="15364" width="10" style="48" customWidth="1"/>
    <col min="15365" max="15365" width="9.28515625" style="48" customWidth="1"/>
    <col min="15366" max="15366" width="7.140625" style="48" customWidth="1"/>
    <col min="15367" max="15616" width="9.140625" style="48"/>
    <col min="15617" max="15617" width="48.85546875" style="48" customWidth="1"/>
    <col min="15618" max="15618" width="10.85546875" style="48" customWidth="1"/>
    <col min="15619" max="15619" width="10.140625" style="48" customWidth="1"/>
    <col min="15620" max="15620" width="10" style="48" customWidth="1"/>
    <col min="15621" max="15621" width="9.28515625" style="48" customWidth="1"/>
    <col min="15622" max="15622" width="7.140625" style="48" customWidth="1"/>
    <col min="15623" max="15872" width="9.140625" style="48"/>
    <col min="15873" max="15873" width="48.85546875" style="48" customWidth="1"/>
    <col min="15874" max="15874" width="10.85546875" style="48" customWidth="1"/>
    <col min="15875" max="15875" width="10.140625" style="48" customWidth="1"/>
    <col min="15876" max="15876" width="10" style="48" customWidth="1"/>
    <col min="15877" max="15877" width="9.28515625" style="48" customWidth="1"/>
    <col min="15878" max="15878" width="7.140625" style="48" customWidth="1"/>
    <col min="15879" max="16128" width="9.140625" style="48"/>
    <col min="16129" max="16129" width="48.85546875" style="48" customWidth="1"/>
    <col min="16130" max="16130" width="10.85546875" style="48" customWidth="1"/>
    <col min="16131" max="16131" width="10.140625" style="48" customWidth="1"/>
    <col min="16132" max="16132" width="10" style="48" customWidth="1"/>
    <col min="16133" max="16133" width="9.28515625" style="48" customWidth="1"/>
    <col min="16134" max="16134" width="7.140625" style="48" customWidth="1"/>
    <col min="16135" max="16384" width="9.140625" style="48"/>
  </cols>
  <sheetData>
    <row r="1" spans="1:6">
      <c r="A1" s="186" t="s">
        <v>67</v>
      </c>
      <c r="B1" s="186"/>
      <c r="C1" s="186"/>
      <c r="D1" s="186"/>
      <c r="E1" s="186"/>
      <c r="F1" s="186"/>
    </row>
    <row r="2" spans="1:6">
      <c r="A2" s="187" t="s">
        <v>68</v>
      </c>
      <c r="B2" s="187"/>
      <c r="C2" s="187"/>
      <c r="D2" s="187"/>
      <c r="E2" s="187"/>
      <c r="F2" s="187"/>
    </row>
    <row r="3" spans="1:6">
      <c r="A3" s="185" t="s">
        <v>3</v>
      </c>
      <c r="B3" s="189" t="s">
        <v>69</v>
      </c>
      <c r="C3" s="185" t="s">
        <v>70</v>
      </c>
      <c r="D3" s="185"/>
      <c r="E3" s="185"/>
      <c r="F3" s="191" t="s">
        <v>71</v>
      </c>
    </row>
    <row r="4" spans="1:6">
      <c r="A4" s="188"/>
      <c r="B4" s="190"/>
      <c r="C4" s="49" t="s">
        <v>72</v>
      </c>
      <c r="D4" s="49" t="s">
        <v>73</v>
      </c>
      <c r="E4" s="37" t="s">
        <v>11</v>
      </c>
      <c r="F4" s="192"/>
    </row>
    <row r="5" spans="1:6" s="52" customFormat="1" ht="11.25">
      <c r="A5" s="50" t="s">
        <v>74</v>
      </c>
      <c r="B5" s="51">
        <v>29800868</v>
      </c>
      <c r="C5" s="51">
        <f>SUM(C6:C17)</f>
        <v>35756446.100000001</v>
      </c>
      <c r="D5" s="51">
        <f>SUM(D6:D17)</f>
        <v>28263276.499999993</v>
      </c>
      <c r="E5" s="17">
        <f>D5/C5*100</f>
        <v>79.043863646169228</v>
      </c>
      <c r="F5" s="51">
        <f>D5/B5*100</f>
        <v>94.840447264824618</v>
      </c>
    </row>
    <row r="6" spans="1:6" s="52" customFormat="1" ht="12.75">
      <c r="A6" s="53" t="s">
        <v>75</v>
      </c>
      <c r="B6" s="17">
        <v>13382069</v>
      </c>
      <c r="C6" s="17">
        <v>15557106.800000001</v>
      </c>
      <c r="D6" s="17">
        <v>14818264.699999999</v>
      </c>
      <c r="E6" s="17">
        <f>D6/C6*100</f>
        <v>95.250774392061118</v>
      </c>
      <c r="F6" s="17">
        <f t="shared" ref="F6:F17" si="0">D6/B6*100</f>
        <v>110.73223953635272</v>
      </c>
    </row>
    <row r="7" spans="1:6" s="52" customFormat="1" ht="11.25">
      <c r="A7" s="54" t="s">
        <v>76</v>
      </c>
      <c r="B7" s="17">
        <v>1455065.3</v>
      </c>
      <c r="C7" s="17">
        <v>1710675.7</v>
      </c>
      <c r="D7" s="17">
        <v>1603619.8</v>
      </c>
      <c r="E7" s="17">
        <f>D6/C6*100</f>
        <v>95.250774392061118</v>
      </c>
      <c r="F7" s="17">
        <f t="shared" si="0"/>
        <v>110.20947307313287</v>
      </c>
    </row>
    <row r="8" spans="1:6" s="52" customFormat="1" ht="12.75">
      <c r="A8" s="53" t="s">
        <v>77</v>
      </c>
      <c r="B8" s="55">
        <v>1410054.4</v>
      </c>
      <c r="C8" s="55">
        <v>1913577.4</v>
      </c>
      <c r="D8" s="55">
        <v>1672161.2</v>
      </c>
      <c r="E8" s="17">
        <f>D7/C7*100</f>
        <v>93.741893919461177</v>
      </c>
      <c r="F8" s="17">
        <f t="shared" si="0"/>
        <v>118.58841758161955</v>
      </c>
    </row>
    <row r="9" spans="1:6" s="52" customFormat="1" ht="12.75">
      <c r="A9" s="53" t="s">
        <v>78</v>
      </c>
      <c r="B9" s="17">
        <v>568571.19999999995</v>
      </c>
      <c r="C9" s="17">
        <v>502400.3</v>
      </c>
      <c r="D9" s="17">
        <v>471660.4</v>
      </c>
      <c r="E9" s="17">
        <f t="shared" ref="E9:E16" si="1">D9/C9*100</f>
        <v>93.881392984836992</v>
      </c>
      <c r="F9" s="17">
        <f t="shared" si="0"/>
        <v>82.955380082564872</v>
      </c>
    </row>
    <row r="10" spans="1:6" s="52" customFormat="1" ht="12.75">
      <c r="A10" s="53" t="s">
        <v>79</v>
      </c>
      <c r="B10" s="17">
        <v>1027990.1</v>
      </c>
      <c r="C10" s="17">
        <v>1073258.5</v>
      </c>
      <c r="D10" s="17">
        <v>859389.3</v>
      </c>
      <c r="E10" s="17">
        <f t="shared" si="1"/>
        <v>80.07290880994654</v>
      </c>
      <c r="F10" s="17">
        <f t="shared" si="0"/>
        <v>83.598986021363444</v>
      </c>
    </row>
    <row r="11" spans="1:6" s="52" customFormat="1" ht="12.75">
      <c r="A11" s="53" t="s">
        <v>80</v>
      </c>
      <c r="B11" s="17">
        <v>272254.59999999998</v>
      </c>
      <c r="C11" s="17">
        <v>141660.6</v>
      </c>
      <c r="D11" s="17">
        <v>173966.2</v>
      </c>
      <c r="E11" s="17">
        <f t="shared" si="1"/>
        <v>122.80492952874688</v>
      </c>
      <c r="F11" s="17">
        <f t="shared" si="0"/>
        <v>63.898351028779686</v>
      </c>
    </row>
    <row r="12" spans="1:6" s="52" customFormat="1" ht="12.75">
      <c r="A12" s="53" t="s">
        <v>81</v>
      </c>
      <c r="B12" s="17">
        <v>119585.1</v>
      </c>
      <c r="C12" s="17">
        <v>149781.4</v>
      </c>
      <c r="D12" s="17">
        <v>114360.4</v>
      </c>
      <c r="E12" s="17">
        <f t="shared" si="1"/>
        <v>76.351536305575991</v>
      </c>
      <c r="F12" s="17">
        <f t="shared" si="0"/>
        <v>95.630977437824612</v>
      </c>
    </row>
    <row r="13" spans="1:6" s="52" customFormat="1" ht="12.75">
      <c r="A13" s="53" t="s">
        <v>82</v>
      </c>
      <c r="B13" s="56">
        <v>444340.5</v>
      </c>
      <c r="C13" s="56">
        <v>569207.4</v>
      </c>
      <c r="D13" s="56">
        <v>398423.2</v>
      </c>
      <c r="E13" s="17">
        <f t="shared" si="1"/>
        <v>69.996138490118014</v>
      </c>
      <c r="F13" s="17">
        <f t="shared" si="0"/>
        <v>89.666190680345366</v>
      </c>
    </row>
    <row r="14" spans="1:6" s="52" customFormat="1" ht="12.75">
      <c r="A14" s="53" t="s">
        <v>83</v>
      </c>
      <c r="B14" s="56">
        <v>488611.9</v>
      </c>
      <c r="C14" s="56">
        <v>577939.1</v>
      </c>
      <c r="D14" s="56">
        <v>434537.4</v>
      </c>
      <c r="E14" s="17">
        <f t="shared" si="1"/>
        <v>75.187402963391818</v>
      </c>
      <c r="F14" s="17">
        <f t="shared" si="0"/>
        <v>88.93303662886639</v>
      </c>
    </row>
    <row r="15" spans="1:6">
      <c r="A15" s="53" t="s">
        <v>84</v>
      </c>
      <c r="B15" s="57">
        <v>21500</v>
      </c>
      <c r="C15" s="57">
        <v>192315.3</v>
      </c>
      <c r="D15" s="57">
        <v>187147.3</v>
      </c>
      <c r="E15" s="17">
        <f t="shared" si="1"/>
        <v>97.312746307756058</v>
      </c>
      <c r="F15" s="17">
        <f>D15/B15*100</f>
        <v>870.45255813953486</v>
      </c>
    </row>
    <row r="16" spans="1:6">
      <c r="A16" s="58" t="s">
        <v>85</v>
      </c>
      <c r="B16" s="59">
        <v>4126572</v>
      </c>
      <c r="C16" s="60">
        <v>4507098.7</v>
      </c>
      <c r="D16" s="59">
        <v>3707494.9</v>
      </c>
      <c r="E16" s="17">
        <f t="shared" si="1"/>
        <v>82.259012876731546</v>
      </c>
      <c r="F16" s="17">
        <f t="shared" si="0"/>
        <v>89.84442534869136</v>
      </c>
    </row>
    <row r="17" spans="1:6" ht="15.75" thickBot="1">
      <c r="A17" s="61" t="s">
        <v>86</v>
      </c>
      <c r="B17" s="62">
        <v>6484254</v>
      </c>
      <c r="C17" s="63">
        <v>8861424.9000000004</v>
      </c>
      <c r="D17" s="62">
        <v>3822251.7</v>
      </c>
      <c r="E17" s="65">
        <v>0</v>
      </c>
      <c r="F17" s="64">
        <f t="shared" si="0"/>
        <v>58.946668344577503</v>
      </c>
    </row>
  </sheetData>
  <mergeCells count="6">
    <mergeCell ref="A1:F1"/>
    <mergeCell ref="A2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:R64"/>
  <sheetViews>
    <sheetView topLeftCell="A37" workbookViewId="0">
      <selection activeCell="L6" sqref="L6"/>
    </sheetView>
  </sheetViews>
  <sheetFormatPr defaultRowHeight="12.75"/>
  <cols>
    <col min="1" max="1" width="2.5703125" style="66" customWidth="1"/>
    <col min="2" max="2" width="1.85546875" style="66" customWidth="1"/>
    <col min="3" max="3" width="10.28515625" style="66" customWidth="1"/>
    <col min="4" max="4" width="6" style="66" customWidth="1"/>
    <col min="5" max="5" width="5.7109375" style="66" customWidth="1"/>
    <col min="6" max="6" width="9.140625" style="66" customWidth="1"/>
    <col min="7" max="7" width="10.42578125" style="66" customWidth="1"/>
    <col min="8" max="8" width="8.5703125" style="66" customWidth="1"/>
    <col min="9" max="9" width="8" style="66" customWidth="1"/>
    <col min="10" max="10" width="9.42578125" style="66" customWidth="1"/>
    <col min="11" max="13" width="9" style="66" customWidth="1"/>
    <col min="14" max="14" width="11.28515625" style="67" customWidth="1"/>
    <col min="15" max="15" width="10" style="66" customWidth="1"/>
    <col min="16" max="16" width="5.85546875" style="66" customWidth="1"/>
    <col min="17" max="17" width="11.5703125" style="66" bestFit="1" customWidth="1"/>
    <col min="18" max="256" width="9.140625" style="66"/>
    <col min="257" max="257" width="2.5703125" style="66" customWidth="1"/>
    <col min="258" max="258" width="1.85546875" style="66" customWidth="1"/>
    <col min="259" max="259" width="10.28515625" style="66" customWidth="1"/>
    <col min="260" max="260" width="6" style="66" customWidth="1"/>
    <col min="261" max="261" width="5.7109375" style="66" customWidth="1"/>
    <col min="262" max="262" width="9.140625" style="66" customWidth="1"/>
    <col min="263" max="263" width="10.42578125" style="66" customWidth="1"/>
    <col min="264" max="264" width="8.5703125" style="66" customWidth="1"/>
    <col min="265" max="265" width="8" style="66" customWidth="1"/>
    <col min="266" max="266" width="9.42578125" style="66" customWidth="1"/>
    <col min="267" max="269" width="9" style="66" customWidth="1"/>
    <col min="270" max="270" width="11.28515625" style="66" customWidth="1"/>
    <col min="271" max="271" width="10" style="66" customWidth="1"/>
    <col min="272" max="272" width="5.85546875" style="66" customWidth="1"/>
    <col min="273" max="273" width="11.5703125" style="66" bestFit="1" customWidth="1"/>
    <col min="274" max="512" width="9.140625" style="66"/>
    <col min="513" max="513" width="2.5703125" style="66" customWidth="1"/>
    <col min="514" max="514" width="1.85546875" style="66" customWidth="1"/>
    <col min="515" max="515" width="10.28515625" style="66" customWidth="1"/>
    <col min="516" max="516" width="6" style="66" customWidth="1"/>
    <col min="517" max="517" width="5.7109375" style="66" customWidth="1"/>
    <col min="518" max="518" width="9.140625" style="66" customWidth="1"/>
    <col min="519" max="519" width="10.42578125" style="66" customWidth="1"/>
    <col min="520" max="520" width="8.5703125" style="66" customWidth="1"/>
    <col min="521" max="521" width="8" style="66" customWidth="1"/>
    <col min="522" max="522" width="9.42578125" style="66" customWidth="1"/>
    <col min="523" max="525" width="9" style="66" customWidth="1"/>
    <col min="526" max="526" width="11.28515625" style="66" customWidth="1"/>
    <col min="527" max="527" width="10" style="66" customWidth="1"/>
    <col min="528" max="528" width="5.85546875" style="66" customWidth="1"/>
    <col min="529" max="529" width="11.5703125" style="66" bestFit="1" customWidth="1"/>
    <col min="530" max="768" width="9.140625" style="66"/>
    <col min="769" max="769" width="2.5703125" style="66" customWidth="1"/>
    <col min="770" max="770" width="1.85546875" style="66" customWidth="1"/>
    <col min="771" max="771" width="10.28515625" style="66" customWidth="1"/>
    <col min="772" max="772" width="6" style="66" customWidth="1"/>
    <col min="773" max="773" width="5.7109375" style="66" customWidth="1"/>
    <col min="774" max="774" width="9.140625" style="66" customWidth="1"/>
    <col min="775" max="775" width="10.42578125" style="66" customWidth="1"/>
    <col min="776" max="776" width="8.5703125" style="66" customWidth="1"/>
    <col min="777" max="777" width="8" style="66" customWidth="1"/>
    <col min="778" max="778" width="9.42578125" style="66" customWidth="1"/>
    <col min="779" max="781" width="9" style="66" customWidth="1"/>
    <col min="782" max="782" width="11.28515625" style="66" customWidth="1"/>
    <col min="783" max="783" width="10" style="66" customWidth="1"/>
    <col min="784" max="784" width="5.85546875" style="66" customWidth="1"/>
    <col min="785" max="785" width="11.5703125" style="66" bestFit="1" customWidth="1"/>
    <col min="786" max="1024" width="9.140625" style="66"/>
    <col min="1025" max="1025" width="2.5703125" style="66" customWidth="1"/>
    <col min="1026" max="1026" width="1.85546875" style="66" customWidth="1"/>
    <col min="1027" max="1027" width="10.28515625" style="66" customWidth="1"/>
    <col min="1028" max="1028" width="6" style="66" customWidth="1"/>
    <col min="1029" max="1029" width="5.7109375" style="66" customWidth="1"/>
    <col min="1030" max="1030" width="9.140625" style="66" customWidth="1"/>
    <col min="1031" max="1031" width="10.42578125" style="66" customWidth="1"/>
    <col min="1032" max="1032" width="8.5703125" style="66" customWidth="1"/>
    <col min="1033" max="1033" width="8" style="66" customWidth="1"/>
    <col min="1034" max="1034" width="9.42578125" style="66" customWidth="1"/>
    <col min="1035" max="1037" width="9" style="66" customWidth="1"/>
    <col min="1038" max="1038" width="11.28515625" style="66" customWidth="1"/>
    <col min="1039" max="1039" width="10" style="66" customWidth="1"/>
    <col min="1040" max="1040" width="5.85546875" style="66" customWidth="1"/>
    <col min="1041" max="1041" width="11.5703125" style="66" bestFit="1" customWidth="1"/>
    <col min="1042" max="1280" width="9.140625" style="66"/>
    <col min="1281" max="1281" width="2.5703125" style="66" customWidth="1"/>
    <col min="1282" max="1282" width="1.85546875" style="66" customWidth="1"/>
    <col min="1283" max="1283" width="10.28515625" style="66" customWidth="1"/>
    <col min="1284" max="1284" width="6" style="66" customWidth="1"/>
    <col min="1285" max="1285" width="5.7109375" style="66" customWidth="1"/>
    <col min="1286" max="1286" width="9.140625" style="66" customWidth="1"/>
    <col min="1287" max="1287" width="10.42578125" style="66" customWidth="1"/>
    <col min="1288" max="1288" width="8.5703125" style="66" customWidth="1"/>
    <col min="1289" max="1289" width="8" style="66" customWidth="1"/>
    <col min="1290" max="1290" width="9.42578125" style="66" customWidth="1"/>
    <col min="1291" max="1293" width="9" style="66" customWidth="1"/>
    <col min="1294" max="1294" width="11.28515625" style="66" customWidth="1"/>
    <col min="1295" max="1295" width="10" style="66" customWidth="1"/>
    <col min="1296" max="1296" width="5.85546875" style="66" customWidth="1"/>
    <col min="1297" max="1297" width="11.5703125" style="66" bestFit="1" customWidth="1"/>
    <col min="1298" max="1536" width="9.140625" style="66"/>
    <col min="1537" max="1537" width="2.5703125" style="66" customWidth="1"/>
    <col min="1538" max="1538" width="1.85546875" style="66" customWidth="1"/>
    <col min="1539" max="1539" width="10.28515625" style="66" customWidth="1"/>
    <col min="1540" max="1540" width="6" style="66" customWidth="1"/>
    <col min="1541" max="1541" width="5.7109375" style="66" customWidth="1"/>
    <col min="1542" max="1542" width="9.140625" style="66" customWidth="1"/>
    <col min="1543" max="1543" width="10.42578125" style="66" customWidth="1"/>
    <col min="1544" max="1544" width="8.5703125" style="66" customWidth="1"/>
    <col min="1545" max="1545" width="8" style="66" customWidth="1"/>
    <col min="1546" max="1546" width="9.42578125" style="66" customWidth="1"/>
    <col min="1547" max="1549" width="9" style="66" customWidth="1"/>
    <col min="1550" max="1550" width="11.28515625" style="66" customWidth="1"/>
    <col min="1551" max="1551" width="10" style="66" customWidth="1"/>
    <col min="1552" max="1552" width="5.85546875" style="66" customWidth="1"/>
    <col min="1553" max="1553" width="11.5703125" style="66" bestFit="1" customWidth="1"/>
    <col min="1554" max="1792" width="9.140625" style="66"/>
    <col min="1793" max="1793" width="2.5703125" style="66" customWidth="1"/>
    <col min="1794" max="1794" width="1.85546875" style="66" customWidth="1"/>
    <col min="1795" max="1795" width="10.28515625" style="66" customWidth="1"/>
    <col min="1796" max="1796" width="6" style="66" customWidth="1"/>
    <col min="1797" max="1797" width="5.7109375" style="66" customWidth="1"/>
    <col min="1798" max="1798" width="9.140625" style="66" customWidth="1"/>
    <col min="1799" max="1799" width="10.42578125" style="66" customWidth="1"/>
    <col min="1800" max="1800" width="8.5703125" style="66" customWidth="1"/>
    <col min="1801" max="1801" width="8" style="66" customWidth="1"/>
    <col min="1802" max="1802" width="9.42578125" style="66" customWidth="1"/>
    <col min="1803" max="1805" width="9" style="66" customWidth="1"/>
    <col min="1806" max="1806" width="11.28515625" style="66" customWidth="1"/>
    <col min="1807" max="1807" width="10" style="66" customWidth="1"/>
    <col min="1808" max="1808" width="5.85546875" style="66" customWidth="1"/>
    <col min="1809" max="1809" width="11.5703125" style="66" bestFit="1" customWidth="1"/>
    <col min="1810" max="2048" width="9.140625" style="66"/>
    <col min="2049" max="2049" width="2.5703125" style="66" customWidth="1"/>
    <col min="2050" max="2050" width="1.85546875" style="66" customWidth="1"/>
    <col min="2051" max="2051" width="10.28515625" style="66" customWidth="1"/>
    <col min="2052" max="2052" width="6" style="66" customWidth="1"/>
    <col min="2053" max="2053" width="5.7109375" style="66" customWidth="1"/>
    <col min="2054" max="2054" width="9.140625" style="66" customWidth="1"/>
    <col min="2055" max="2055" width="10.42578125" style="66" customWidth="1"/>
    <col min="2056" max="2056" width="8.5703125" style="66" customWidth="1"/>
    <col min="2057" max="2057" width="8" style="66" customWidth="1"/>
    <col min="2058" max="2058" width="9.42578125" style="66" customWidth="1"/>
    <col min="2059" max="2061" width="9" style="66" customWidth="1"/>
    <col min="2062" max="2062" width="11.28515625" style="66" customWidth="1"/>
    <col min="2063" max="2063" width="10" style="66" customWidth="1"/>
    <col min="2064" max="2064" width="5.85546875" style="66" customWidth="1"/>
    <col min="2065" max="2065" width="11.5703125" style="66" bestFit="1" customWidth="1"/>
    <col min="2066" max="2304" width="9.140625" style="66"/>
    <col min="2305" max="2305" width="2.5703125" style="66" customWidth="1"/>
    <col min="2306" max="2306" width="1.85546875" style="66" customWidth="1"/>
    <col min="2307" max="2307" width="10.28515625" style="66" customWidth="1"/>
    <col min="2308" max="2308" width="6" style="66" customWidth="1"/>
    <col min="2309" max="2309" width="5.7109375" style="66" customWidth="1"/>
    <col min="2310" max="2310" width="9.140625" style="66" customWidth="1"/>
    <col min="2311" max="2311" width="10.42578125" style="66" customWidth="1"/>
    <col min="2312" max="2312" width="8.5703125" style="66" customWidth="1"/>
    <col min="2313" max="2313" width="8" style="66" customWidth="1"/>
    <col min="2314" max="2314" width="9.42578125" style="66" customWidth="1"/>
    <col min="2315" max="2317" width="9" style="66" customWidth="1"/>
    <col min="2318" max="2318" width="11.28515625" style="66" customWidth="1"/>
    <col min="2319" max="2319" width="10" style="66" customWidth="1"/>
    <col min="2320" max="2320" width="5.85546875" style="66" customWidth="1"/>
    <col min="2321" max="2321" width="11.5703125" style="66" bestFit="1" customWidth="1"/>
    <col min="2322" max="2560" width="9.140625" style="66"/>
    <col min="2561" max="2561" width="2.5703125" style="66" customWidth="1"/>
    <col min="2562" max="2562" width="1.85546875" style="66" customWidth="1"/>
    <col min="2563" max="2563" width="10.28515625" style="66" customWidth="1"/>
    <col min="2564" max="2564" width="6" style="66" customWidth="1"/>
    <col min="2565" max="2565" width="5.7109375" style="66" customWidth="1"/>
    <col min="2566" max="2566" width="9.140625" style="66" customWidth="1"/>
    <col min="2567" max="2567" width="10.42578125" style="66" customWidth="1"/>
    <col min="2568" max="2568" width="8.5703125" style="66" customWidth="1"/>
    <col min="2569" max="2569" width="8" style="66" customWidth="1"/>
    <col min="2570" max="2570" width="9.42578125" style="66" customWidth="1"/>
    <col min="2571" max="2573" width="9" style="66" customWidth="1"/>
    <col min="2574" max="2574" width="11.28515625" style="66" customWidth="1"/>
    <col min="2575" max="2575" width="10" style="66" customWidth="1"/>
    <col min="2576" max="2576" width="5.85546875" style="66" customWidth="1"/>
    <col min="2577" max="2577" width="11.5703125" style="66" bestFit="1" customWidth="1"/>
    <col min="2578" max="2816" width="9.140625" style="66"/>
    <col min="2817" max="2817" width="2.5703125" style="66" customWidth="1"/>
    <col min="2818" max="2818" width="1.85546875" style="66" customWidth="1"/>
    <col min="2819" max="2819" width="10.28515625" style="66" customWidth="1"/>
    <col min="2820" max="2820" width="6" style="66" customWidth="1"/>
    <col min="2821" max="2821" width="5.7109375" style="66" customWidth="1"/>
    <col min="2822" max="2822" width="9.140625" style="66" customWidth="1"/>
    <col min="2823" max="2823" width="10.42578125" style="66" customWidth="1"/>
    <col min="2824" max="2824" width="8.5703125" style="66" customWidth="1"/>
    <col min="2825" max="2825" width="8" style="66" customWidth="1"/>
    <col min="2826" max="2826" width="9.42578125" style="66" customWidth="1"/>
    <col min="2827" max="2829" width="9" style="66" customWidth="1"/>
    <col min="2830" max="2830" width="11.28515625" style="66" customWidth="1"/>
    <col min="2831" max="2831" width="10" style="66" customWidth="1"/>
    <col min="2832" max="2832" width="5.85546875" style="66" customWidth="1"/>
    <col min="2833" max="2833" width="11.5703125" style="66" bestFit="1" customWidth="1"/>
    <col min="2834" max="3072" width="9.140625" style="66"/>
    <col min="3073" max="3073" width="2.5703125" style="66" customWidth="1"/>
    <col min="3074" max="3074" width="1.85546875" style="66" customWidth="1"/>
    <col min="3075" max="3075" width="10.28515625" style="66" customWidth="1"/>
    <col min="3076" max="3076" width="6" style="66" customWidth="1"/>
    <col min="3077" max="3077" width="5.7109375" style="66" customWidth="1"/>
    <col min="3078" max="3078" width="9.140625" style="66" customWidth="1"/>
    <col min="3079" max="3079" width="10.42578125" style="66" customWidth="1"/>
    <col min="3080" max="3080" width="8.5703125" style="66" customWidth="1"/>
    <col min="3081" max="3081" width="8" style="66" customWidth="1"/>
    <col min="3082" max="3082" width="9.42578125" style="66" customWidth="1"/>
    <col min="3083" max="3085" width="9" style="66" customWidth="1"/>
    <col min="3086" max="3086" width="11.28515625" style="66" customWidth="1"/>
    <col min="3087" max="3087" width="10" style="66" customWidth="1"/>
    <col min="3088" max="3088" width="5.85546875" style="66" customWidth="1"/>
    <col min="3089" max="3089" width="11.5703125" style="66" bestFit="1" customWidth="1"/>
    <col min="3090" max="3328" width="9.140625" style="66"/>
    <col min="3329" max="3329" width="2.5703125" style="66" customWidth="1"/>
    <col min="3330" max="3330" width="1.85546875" style="66" customWidth="1"/>
    <col min="3331" max="3331" width="10.28515625" style="66" customWidth="1"/>
    <col min="3332" max="3332" width="6" style="66" customWidth="1"/>
    <col min="3333" max="3333" width="5.7109375" style="66" customWidth="1"/>
    <col min="3334" max="3334" width="9.140625" style="66" customWidth="1"/>
    <col min="3335" max="3335" width="10.42578125" style="66" customWidth="1"/>
    <col min="3336" max="3336" width="8.5703125" style="66" customWidth="1"/>
    <col min="3337" max="3337" width="8" style="66" customWidth="1"/>
    <col min="3338" max="3338" width="9.42578125" style="66" customWidth="1"/>
    <col min="3339" max="3341" width="9" style="66" customWidth="1"/>
    <col min="3342" max="3342" width="11.28515625" style="66" customWidth="1"/>
    <col min="3343" max="3343" width="10" style="66" customWidth="1"/>
    <col min="3344" max="3344" width="5.85546875" style="66" customWidth="1"/>
    <col min="3345" max="3345" width="11.5703125" style="66" bestFit="1" customWidth="1"/>
    <col min="3346" max="3584" width="9.140625" style="66"/>
    <col min="3585" max="3585" width="2.5703125" style="66" customWidth="1"/>
    <col min="3586" max="3586" width="1.85546875" style="66" customWidth="1"/>
    <col min="3587" max="3587" width="10.28515625" style="66" customWidth="1"/>
    <col min="3588" max="3588" width="6" style="66" customWidth="1"/>
    <col min="3589" max="3589" width="5.7109375" style="66" customWidth="1"/>
    <col min="3590" max="3590" width="9.140625" style="66" customWidth="1"/>
    <col min="3591" max="3591" width="10.42578125" style="66" customWidth="1"/>
    <col min="3592" max="3592" width="8.5703125" style="66" customWidth="1"/>
    <col min="3593" max="3593" width="8" style="66" customWidth="1"/>
    <col min="3594" max="3594" width="9.42578125" style="66" customWidth="1"/>
    <col min="3595" max="3597" width="9" style="66" customWidth="1"/>
    <col min="3598" max="3598" width="11.28515625" style="66" customWidth="1"/>
    <col min="3599" max="3599" width="10" style="66" customWidth="1"/>
    <col min="3600" max="3600" width="5.85546875" style="66" customWidth="1"/>
    <col min="3601" max="3601" width="11.5703125" style="66" bestFit="1" customWidth="1"/>
    <col min="3602" max="3840" width="9.140625" style="66"/>
    <col min="3841" max="3841" width="2.5703125" style="66" customWidth="1"/>
    <col min="3842" max="3842" width="1.85546875" style="66" customWidth="1"/>
    <col min="3843" max="3843" width="10.28515625" style="66" customWidth="1"/>
    <col min="3844" max="3844" width="6" style="66" customWidth="1"/>
    <col min="3845" max="3845" width="5.7109375" style="66" customWidth="1"/>
    <col min="3846" max="3846" width="9.140625" style="66" customWidth="1"/>
    <col min="3847" max="3847" width="10.42578125" style="66" customWidth="1"/>
    <col min="3848" max="3848" width="8.5703125" style="66" customWidth="1"/>
    <col min="3849" max="3849" width="8" style="66" customWidth="1"/>
    <col min="3850" max="3850" width="9.42578125" style="66" customWidth="1"/>
    <col min="3851" max="3853" width="9" style="66" customWidth="1"/>
    <col min="3854" max="3854" width="11.28515625" style="66" customWidth="1"/>
    <col min="3855" max="3855" width="10" style="66" customWidth="1"/>
    <col min="3856" max="3856" width="5.85546875" style="66" customWidth="1"/>
    <col min="3857" max="3857" width="11.5703125" style="66" bestFit="1" customWidth="1"/>
    <col min="3858" max="4096" width="9.140625" style="66"/>
    <col min="4097" max="4097" width="2.5703125" style="66" customWidth="1"/>
    <col min="4098" max="4098" width="1.85546875" style="66" customWidth="1"/>
    <col min="4099" max="4099" width="10.28515625" style="66" customWidth="1"/>
    <col min="4100" max="4100" width="6" style="66" customWidth="1"/>
    <col min="4101" max="4101" width="5.7109375" style="66" customWidth="1"/>
    <col min="4102" max="4102" width="9.140625" style="66" customWidth="1"/>
    <col min="4103" max="4103" width="10.42578125" style="66" customWidth="1"/>
    <col min="4104" max="4104" width="8.5703125" style="66" customWidth="1"/>
    <col min="4105" max="4105" width="8" style="66" customWidth="1"/>
    <col min="4106" max="4106" width="9.42578125" style="66" customWidth="1"/>
    <col min="4107" max="4109" width="9" style="66" customWidth="1"/>
    <col min="4110" max="4110" width="11.28515625" style="66" customWidth="1"/>
    <col min="4111" max="4111" width="10" style="66" customWidth="1"/>
    <col min="4112" max="4112" width="5.85546875" style="66" customWidth="1"/>
    <col min="4113" max="4113" width="11.5703125" style="66" bestFit="1" customWidth="1"/>
    <col min="4114" max="4352" width="9.140625" style="66"/>
    <col min="4353" max="4353" width="2.5703125" style="66" customWidth="1"/>
    <col min="4354" max="4354" width="1.85546875" style="66" customWidth="1"/>
    <col min="4355" max="4355" width="10.28515625" style="66" customWidth="1"/>
    <col min="4356" max="4356" width="6" style="66" customWidth="1"/>
    <col min="4357" max="4357" width="5.7109375" style="66" customWidth="1"/>
    <col min="4358" max="4358" width="9.140625" style="66" customWidth="1"/>
    <col min="4359" max="4359" width="10.42578125" style="66" customWidth="1"/>
    <col min="4360" max="4360" width="8.5703125" style="66" customWidth="1"/>
    <col min="4361" max="4361" width="8" style="66" customWidth="1"/>
    <col min="4362" max="4362" width="9.42578125" style="66" customWidth="1"/>
    <col min="4363" max="4365" width="9" style="66" customWidth="1"/>
    <col min="4366" max="4366" width="11.28515625" style="66" customWidth="1"/>
    <col min="4367" max="4367" width="10" style="66" customWidth="1"/>
    <col min="4368" max="4368" width="5.85546875" style="66" customWidth="1"/>
    <col min="4369" max="4369" width="11.5703125" style="66" bestFit="1" customWidth="1"/>
    <col min="4370" max="4608" width="9.140625" style="66"/>
    <col min="4609" max="4609" width="2.5703125" style="66" customWidth="1"/>
    <col min="4610" max="4610" width="1.85546875" style="66" customWidth="1"/>
    <col min="4611" max="4611" width="10.28515625" style="66" customWidth="1"/>
    <col min="4612" max="4612" width="6" style="66" customWidth="1"/>
    <col min="4613" max="4613" width="5.7109375" style="66" customWidth="1"/>
    <col min="4614" max="4614" width="9.140625" style="66" customWidth="1"/>
    <col min="4615" max="4615" width="10.42578125" style="66" customWidth="1"/>
    <col min="4616" max="4616" width="8.5703125" style="66" customWidth="1"/>
    <col min="4617" max="4617" width="8" style="66" customWidth="1"/>
    <col min="4618" max="4618" width="9.42578125" style="66" customWidth="1"/>
    <col min="4619" max="4621" width="9" style="66" customWidth="1"/>
    <col min="4622" max="4622" width="11.28515625" style="66" customWidth="1"/>
    <col min="4623" max="4623" width="10" style="66" customWidth="1"/>
    <col min="4624" max="4624" width="5.85546875" style="66" customWidth="1"/>
    <col min="4625" max="4625" width="11.5703125" style="66" bestFit="1" customWidth="1"/>
    <col min="4626" max="4864" width="9.140625" style="66"/>
    <col min="4865" max="4865" width="2.5703125" style="66" customWidth="1"/>
    <col min="4866" max="4866" width="1.85546875" style="66" customWidth="1"/>
    <col min="4867" max="4867" width="10.28515625" style="66" customWidth="1"/>
    <col min="4868" max="4868" width="6" style="66" customWidth="1"/>
    <col min="4869" max="4869" width="5.7109375" style="66" customWidth="1"/>
    <col min="4870" max="4870" width="9.140625" style="66" customWidth="1"/>
    <col min="4871" max="4871" width="10.42578125" style="66" customWidth="1"/>
    <col min="4872" max="4872" width="8.5703125" style="66" customWidth="1"/>
    <col min="4873" max="4873" width="8" style="66" customWidth="1"/>
    <col min="4874" max="4874" width="9.42578125" style="66" customWidth="1"/>
    <col min="4875" max="4877" width="9" style="66" customWidth="1"/>
    <col min="4878" max="4878" width="11.28515625" style="66" customWidth="1"/>
    <col min="4879" max="4879" width="10" style="66" customWidth="1"/>
    <col min="4880" max="4880" width="5.85546875" style="66" customWidth="1"/>
    <col min="4881" max="4881" width="11.5703125" style="66" bestFit="1" customWidth="1"/>
    <col min="4882" max="5120" width="9.140625" style="66"/>
    <col min="5121" max="5121" width="2.5703125" style="66" customWidth="1"/>
    <col min="5122" max="5122" width="1.85546875" style="66" customWidth="1"/>
    <col min="5123" max="5123" width="10.28515625" style="66" customWidth="1"/>
    <col min="5124" max="5124" width="6" style="66" customWidth="1"/>
    <col min="5125" max="5125" width="5.7109375" style="66" customWidth="1"/>
    <col min="5126" max="5126" width="9.140625" style="66" customWidth="1"/>
    <col min="5127" max="5127" width="10.42578125" style="66" customWidth="1"/>
    <col min="5128" max="5128" width="8.5703125" style="66" customWidth="1"/>
    <col min="5129" max="5129" width="8" style="66" customWidth="1"/>
    <col min="5130" max="5130" width="9.42578125" style="66" customWidth="1"/>
    <col min="5131" max="5133" width="9" style="66" customWidth="1"/>
    <col min="5134" max="5134" width="11.28515625" style="66" customWidth="1"/>
    <col min="5135" max="5135" width="10" style="66" customWidth="1"/>
    <col min="5136" max="5136" width="5.85546875" style="66" customWidth="1"/>
    <col min="5137" max="5137" width="11.5703125" style="66" bestFit="1" customWidth="1"/>
    <col min="5138" max="5376" width="9.140625" style="66"/>
    <col min="5377" max="5377" width="2.5703125" style="66" customWidth="1"/>
    <col min="5378" max="5378" width="1.85546875" style="66" customWidth="1"/>
    <col min="5379" max="5379" width="10.28515625" style="66" customWidth="1"/>
    <col min="5380" max="5380" width="6" style="66" customWidth="1"/>
    <col min="5381" max="5381" width="5.7109375" style="66" customWidth="1"/>
    <col min="5382" max="5382" width="9.140625" style="66" customWidth="1"/>
    <col min="5383" max="5383" width="10.42578125" style="66" customWidth="1"/>
    <col min="5384" max="5384" width="8.5703125" style="66" customWidth="1"/>
    <col min="5385" max="5385" width="8" style="66" customWidth="1"/>
    <col min="5386" max="5386" width="9.42578125" style="66" customWidth="1"/>
    <col min="5387" max="5389" width="9" style="66" customWidth="1"/>
    <col min="5390" max="5390" width="11.28515625" style="66" customWidth="1"/>
    <col min="5391" max="5391" width="10" style="66" customWidth="1"/>
    <col min="5392" max="5392" width="5.85546875" style="66" customWidth="1"/>
    <col min="5393" max="5393" width="11.5703125" style="66" bestFit="1" customWidth="1"/>
    <col min="5394" max="5632" width="9.140625" style="66"/>
    <col min="5633" max="5633" width="2.5703125" style="66" customWidth="1"/>
    <col min="5634" max="5634" width="1.85546875" style="66" customWidth="1"/>
    <col min="5635" max="5635" width="10.28515625" style="66" customWidth="1"/>
    <col min="5636" max="5636" width="6" style="66" customWidth="1"/>
    <col min="5637" max="5637" width="5.7109375" style="66" customWidth="1"/>
    <col min="5638" max="5638" width="9.140625" style="66" customWidth="1"/>
    <col min="5639" max="5639" width="10.42578125" style="66" customWidth="1"/>
    <col min="5640" max="5640" width="8.5703125" style="66" customWidth="1"/>
    <col min="5641" max="5641" width="8" style="66" customWidth="1"/>
    <col min="5642" max="5642" width="9.42578125" style="66" customWidth="1"/>
    <col min="5643" max="5645" width="9" style="66" customWidth="1"/>
    <col min="5646" max="5646" width="11.28515625" style="66" customWidth="1"/>
    <col min="5647" max="5647" width="10" style="66" customWidth="1"/>
    <col min="5648" max="5648" width="5.85546875" style="66" customWidth="1"/>
    <col min="5649" max="5649" width="11.5703125" style="66" bestFit="1" customWidth="1"/>
    <col min="5650" max="5888" width="9.140625" style="66"/>
    <col min="5889" max="5889" width="2.5703125" style="66" customWidth="1"/>
    <col min="5890" max="5890" width="1.85546875" style="66" customWidth="1"/>
    <col min="5891" max="5891" width="10.28515625" style="66" customWidth="1"/>
    <col min="5892" max="5892" width="6" style="66" customWidth="1"/>
    <col min="5893" max="5893" width="5.7109375" style="66" customWidth="1"/>
    <col min="5894" max="5894" width="9.140625" style="66" customWidth="1"/>
    <col min="5895" max="5895" width="10.42578125" style="66" customWidth="1"/>
    <col min="5896" max="5896" width="8.5703125" style="66" customWidth="1"/>
    <col min="5897" max="5897" width="8" style="66" customWidth="1"/>
    <col min="5898" max="5898" width="9.42578125" style="66" customWidth="1"/>
    <col min="5899" max="5901" width="9" style="66" customWidth="1"/>
    <col min="5902" max="5902" width="11.28515625" style="66" customWidth="1"/>
    <col min="5903" max="5903" width="10" style="66" customWidth="1"/>
    <col min="5904" max="5904" width="5.85546875" style="66" customWidth="1"/>
    <col min="5905" max="5905" width="11.5703125" style="66" bestFit="1" customWidth="1"/>
    <col min="5906" max="6144" width="9.140625" style="66"/>
    <col min="6145" max="6145" width="2.5703125" style="66" customWidth="1"/>
    <col min="6146" max="6146" width="1.85546875" style="66" customWidth="1"/>
    <col min="6147" max="6147" width="10.28515625" style="66" customWidth="1"/>
    <col min="6148" max="6148" width="6" style="66" customWidth="1"/>
    <col min="6149" max="6149" width="5.7109375" style="66" customWidth="1"/>
    <col min="6150" max="6150" width="9.140625" style="66" customWidth="1"/>
    <col min="6151" max="6151" width="10.42578125" style="66" customWidth="1"/>
    <col min="6152" max="6152" width="8.5703125" style="66" customWidth="1"/>
    <col min="6153" max="6153" width="8" style="66" customWidth="1"/>
    <col min="6154" max="6154" width="9.42578125" style="66" customWidth="1"/>
    <col min="6155" max="6157" width="9" style="66" customWidth="1"/>
    <col min="6158" max="6158" width="11.28515625" style="66" customWidth="1"/>
    <col min="6159" max="6159" width="10" style="66" customWidth="1"/>
    <col min="6160" max="6160" width="5.85546875" style="66" customWidth="1"/>
    <col min="6161" max="6161" width="11.5703125" style="66" bestFit="1" customWidth="1"/>
    <col min="6162" max="6400" width="9.140625" style="66"/>
    <col min="6401" max="6401" width="2.5703125" style="66" customWidth="1"/>
    <col min="6402" max="6402" width="1.85546875" style="66" customWidth="1"/>
    <col min="6403" max="6403" width="10.28515625" style="66" customWidth="1"/>
    <col min="6404" max="6404" width="6" style="66" customWidth="1"/>
    <col min="6405" max="6405" width="5.7109375" style="66" customWidth="1"/>
    <col min="6406" max="6406" width="9.140625" style="66" customWidth="1"/>
    <col min="6407" max="6407" width="10.42578125" style="66" customWidth="1"/>
    <col min="6408" max="6408" width="8.5703125" style="66" customWidth="1"/>
    <col min="6409" max="6409" width="8" style="66" customWidth="1"/>
    <col min="6410" max="6410" width="9.42578125" style="66" customWidth="1"/>
    <col min="6411" max="6413" width="9" style="66" customWidth="1"/>
    <col min="6414" max="6414" width="11.28515625" style="66" customWidth="1"/>
    <col min="6415" max="6415" width="10" style="66" customWidth="1"/>
    <col min="6416" max="6416" width="5.85546875" style="66" customWidth="1"/>
    <col min="6417" max="6417" width="11.5703125" style="66" bestFit="1" customWidth="1"/>
    <col min="6418" max="6656" width="9.140625" style="66"/>
    <col min="6657" max="6657" width="2.5703125" style="66" customWidth="1"/>
    <col min="6658" max="6658" width="1.85546875" style="66" customWidth="1"/>
    <col min="6659" max="6659" width="10.28515625" style="66" customWidth="1"/>
    <col min="6660" max="6660" width="6" style="66" customWidth="1"/>
    <col min="6661" max="6661" width="5.7109375" style="66" customWidth="1"/>
    <col min="6662" max="6662" width="9.140625" style="66" customWidth="1"/>
    <col min="6663" max="6663" width="10.42578125" style="66" customWidth="1"/>
    <col min="6664" max="6664" width="8.5703125" style="66" customWidth="1"/>
    <col min="6665" max="6665" width="8" style="66" customWidth="1"/>
    <col min="6666" max="6666" width="9.42578125" style="66" customWidth="1"/>
    <col min="6667" max="6669" width="9" style="66" customWidth="1"/>
    <col min="6670" max="6670" width="11.28515625" style="66" customWidth="1"/>
    <col min="6671" max="6671" width="10" style="66" customWidth="1"/>
    <col min="6672" max="6672" width="5.85546875" style="66" customWidth="1"/>
    <col min="6673" max="6673" width="11.5703125" style="66" bestFit="1" customWidth="1"/>
    <col min="6674" max="6912" width="9.140625" style="66"/>
    <col min="6913" max="6913" width="2.5703125" style="66" customWidth="1"/>
    <col min="6914" max="6914" width="1.85546875" style="66" customWidth="1"/>
    <col min="6915" max="6915" width="10.28515625" style="66" customWidth="1"/>
    <col min="6916" max="6916" width="6" style="66" customWidth="1"/>
    <col min="6917" max="6917" width="5.7109375" style="66" customWidth="1"/>
    <col min="6918" max="6918" width="9.140625" style="66" customWidth="1"/>
    <col min="6919" max="6919" width="10.42578125" style="66" customWidth="1"/>
    <col min="6920" max="6920" width="8.5703125" style="66" customWidth="1"/>
    <col min="6921" max="6921" width="8" style="66" customWidth="1"/>
    <col min="6922" max="6922" width="9.42578125" style="66" customWidth="1"/>
    <col min="6923" max="6925" width="9" style="66" customWidth="1"/>
    <col min="6926" max="6926" width="11.28515625" style="66" customWidth="1"/>
    <col min="6927" max="6927" width="10" style="66" customWidth="1"/>
    <col min="6928" max="6928" width="5.85546875" style="66" customWidth="1"/>
    <col min="6929" max="6929" width="11.5703125" style="66" bestFit="1" customWidth="1"/>
    <col min="6930" max="7168" width="9.140625" style="66"/>
    <col min="7169" max="7169" width="2.5703125" style="66" customWidth="1"/>
    <col min="7170" max="7170" width="1.85546875" style="66" customWidth="1"/>
    <col min="7171" max="7171" width="10.28515625" style="66" customWidth="1"/>
    <col min="7172" max="7172" width="6" style="66" customWidth="1"/>
    <col min="7173" max="7173" width="5.7109375" style="66" customWidth="1"/>
    <col min="7174" max="7174" width="9.140625" style="66" customWidth="1"/>
    <col min="7175" max="7175" width="10.42578125" style="66" customWidth="1"/>
    <col min="7176" max="7176" width="8.5703125" style="66" customWidth="1"/>
    <col min="7177" max="7177" width="8" style="66" customWidth="1"/>
    <col min="7178" max="7178" width="9.42578125" style="66" customWidth="1"/>
    <col min="7179" max="7181" width="9" style="66" customWidth="1"/>
    <col min="7182" max="7182" width="11.28515625" style="66" customWidth="1"/>
    <col min="7183" max="7183" width="10" style="66" customWidth="1"/>
    <col min="7184" max="7184" width="5.85546875" style="66" customWidth="1"/>
    <col min="7185" max="7185" width="11.5703125" style="66" bestFit="1" customWidth="1"/>
    <col min="7186" max="7424" width="9.140625" style="66"/>
    <col min="7425" max="7425" width="2.5703125" style="66" customWidth="1"/>
    <col min="7426" max="7426" width="1.85546875" style="66" customWidth="1"/>
    <col min="7427" max="7427" width="10.28515625" style="66" customWidth="1"/>
    <col min="7428" max="7428" width="6" style="66" customWidth="1"/>
    <col min="7429" max="7429" width="5.7109375" style="66" customWidth="1"/>
    <col min="7430" max="7430" width="9.140625" style="66" customWidth="1"/>
    <col min="7431" max="7431" width="10.42578125" style="66" customWidth="1"/>
    <col min="7432" max="7432" width="8.5703125" style="66" customWidth="1"/>
    <col min="7433" max="7433" width="8" style="66" customWidth="1"/>
    <col min="7434" max="7434" width="9.42578125" style="66" customWidth="1"/>
    <col min="7435" max="7437" width="9" style="66" customWidth="1"/>
    <col min="7438" max="7438" width="11.28515625" style="66" customWidth="1"/>
    <col min="7439" max="7439" width="10" style="66" customWidth="1"/>
    <col min="7440" max="7440" width="5.85546875" style="66" customWidth="1"/>
    <col min="7441" max="7441" width="11.5703125" style="66" bestFit="1" customWidth="1"/>
    <col min="7442" max="7680" width="9.140625" style="66"/>
    <col min="7681" max="7681" width="2.5703125" style="66" customWidth="1"/>
    <col min="7682" max="7682" width="1.85546875" style="66" customWidth="1"/>
    <col min="7683" max="7683" width="10.28515625" style="66" customWidth="1"/>
    <col min="7684" max="7684" width="6" style="66" customWidth="1"/>
    <col min="7685" max="7685" width="5.7109375" style="66" customWidth="1"/>
    <col min="7686" max="7686" width="9.140625" style="66" customWidth="1"/>
    <col min="7687" max="7687" width="10.42578125" style="66" customWidth="1"/>
    <col min="7688" max="7688" width="8.5703125" style="66" customWidth="1"/>
    <col min="7689" max="7689" width="8" style="66" customWidth="1"/>
    <col min="7690" max="7690" width="9.42578125" style="66" customWidth="1"/>
    <col min="7691" max="7693" width="9" style="66" customWidth="1"/>
    <col min="7694" max="7694" width="11.28515625" style="66" customWidth="1"/>
    <col min="7695" max="7695" width="10" style="66" customWidth="1"/>
    <col min="7696" max="7696" width="5.85546875" style="66" customWidth="1"/>
    <col min="7697" max="7697" width="11.5703125" style="66" bestFit="1" customWidth="1"/>
    <col min="7698" max="7936" width="9.140625" style="66"/>
    <col min="7937" max="7937" width="2.5703125" style="66" customWidth="1"/>
    <col min="7938" max="7938" width="1.85546875" style="66" customWidth="1"/>
    <col min="7939" max="7939" width="10.28515625" style="66" customWidth="1"/>
    <col min="7940" max="7940" width="6" style="66" customWidth="1"/>
    <col min="7941" max="7941" width="5.7109375" style="66" customWidth="1"/>
    <col min="7942" max="7942" width="9.140625" style="66" customWidth="1"/>
    <col min="7943" max="7943" width="10.42578125" style="66" customWidth="1"/>
    <col min="7944" max="7944" width="8.5703125" style="66" customWidth="1"/>
    <col min="7945" max="7945" width="8" style="66" customWidth="1"/>
    <col min="7946" max="7946" width="9.42578125" style="66" customWidth="1"/>
    <col min="7947" max="7949" width="9" style="66" customWidth="1"/>
    <col min="7950" max="7950" width="11.28515625" style="66" customWidth="1"/>
    <col min="7951" max="7951" width="10" style="66" customWidth="1"/>
    <col min="7952" max="7952" width="5.85546875" style="66" customWidth="1"/>
    <col min="7953" max="7953" width="11.5703125" style="66" bestFit="1" customWidth="1"/>
    <col min="7954" max="8192" width="9.140625" style="66"/>
    <col min="8193" max="8193" width="2.5703125" style="66" customWidth="1"/>
    <col min="8194" max="8194" width="1.85546875" style="66" customWidth="1"/>
    <col min="8195" max="8195" width="10.28515625" style="66" customWidth="1"/>
    <col min="8196" max="8196" width="6" style="66" customWidth="1"/>
    <col min="8197" max="8197" width="5.7109375" style="66" customWidth="1"/>
    <col min="8198" max="8198" width="9.140625" style="66" customWidth="1"/>
    <col min="8199" max="8199" width="10.42578125" style="66" customWidth="1"/>
    <col min="8200" max="8200" width="8.5703125" style="66" customWidth="1"/>
    <col min="8201" max="8201" width="8" style="66" customWidth="1"/>
    <col min="8202" max="8202" width="9.42578125" style="66" customWidth="1"/>
    <col min="8203" max="8205" width="9" style="66" customWidth="1"/>
    <col min="8206" max="8206" width="11.28515625" style="66" customWidth="1"/>
    <col min="8207" max="8207" width="10" style="66" customWidth="1"/>
    <col min="8208" max="8208" width="5.85546875" style="66" customWidth="1"/>
    <col min="8209" max="8209" width="11.5703125" style="66" bestFit="1" customWidth="1"/>
    <col min="8210" max="8448" width="9.140625" style="66"/>
    <col min="8449" max="8449" width="2.5703125" style="66" customWidth="1"/>
    <col min="8450" max="8450" width="1.85546875" style="66" customWidth="1"/>
    <col min="8451" max="8451" width="10.28515625" style="66" customWidth="1"/>
    <col min="8452" max="8452" width="6" style="66" customWidth="1"/>
    <col min="8453" max="8453" width="5.7109375" style="66" customWidth="1"/>
    <col min="8454" max="8454" width="9.140625" style="66" customWidth="1"/>
    <col min="8455" max="8455" width="10.42578125" style="66" customWidth="1"/>
    <col min="8456" max="8456" width="8.5703125" style="66" customWidth="1"/>
    <col min="8457" max="8457" width="8" style="66" customWidth="1"/>
    <col min="8458" max="8458" width="9.42578125" style="66" customWidth="1"/>
    <col min="8459" max="8461" width="9" style="66" customWidth="1"/>
    <col min="8462" max="8462" width="11.28515625" style="66" customWidth="1"/>
    <col min="8463" max="8463" width="10" style="66" customWidth="1"/>
    <col min="8464" max="8464" width="5.85546875" style="66" customWidth="1"/>
    <col min="8465" max="8465" width="11.5703125" style="66" bestFit="1" customWidth="1"/>
    <col min="8466" max="8704" width="9.140625" style="66"/>
    <col min="8705" max="8705" width="2.5703125" style="66" customWidth="1"/>
    <col min="8706" max="8706" width="1.85546875" style="66" customWidth="1"/>
    <col min="8707" max="8707" width="10.28515625" style="66" customWidth="1"/>
    <col min="8708" max="8708" width="6" style="66" customWidth="1"/>
    <col min="8709" max="8709" width="5.7109375" style="66" customWidth="1"/>
    <col min="8710" max="8710" width="9.140625" style="66" customWidth="1"/>
    <col min="8711" max="8711" width="10.42578125" style="66" customWidth="1"/>
    <col min="8712" max="8712" width="8.5703125" style="66" customWidth="1"/>
    <col min="8713" max="8713" width="8" style="66" customWidth="1"/>
    <col min="8714" max="8714" width="9.42578125" style="66" customWidth="1"/>
    <col min="8715" max="8717" width="9" style="66" customWidth="1"/>
    <col min="8718" max="8718" width="11.28515625" style="66" customWidth="1"/>
    <col min="8719" max="8719" width="10" style="66" customWidth="1"/>
    <col min="8720" max="8720" width="5.85546875" style="66" customWidth="1"/>
    <col min="8721" max="8721" width="11.5703125" style="66" bestFit="1" customWidth="1"/>
    <col min="8722" max="8960" width="9.140625" style="66"/>
    <col min="8961" max="8961" width="2.5703125" style="66" customWidth="1"/>
    <col min="8962" max="8962" width="1.85546875" style="66" customWidth="1"/>
    <col min="8963" max="8963" width="10.28515625" style="66" customWidth="1"/>
    <col min="8964" max="8964" width="6" style="66" customWidth="1"/>
    <col min="8965" max="8965" width="5.7109375" style="66" customWidth="1"/>
    <col min="8966" max="8966" width="9.140625" style="66" customWidth="1"/>
    <col min="8967" max="8967" width="10.42578125" style="66" customWidth="1"/>
    <col min="8968" max="8968" width="8.5703125" style="66" customWidth="1"/>
    <col min="8969" max="8969" width="8" style="66" customWidth="1"/>
    <col min="8970" max="8970" width="9.42578125" style="66" customWidth="1"/>
    <col min="8971" max="8973" width="9" style="66" customWidth="1"/>
    <col min="8974" max="8974" width="11.28515625" style="66" customWidth="1"/>
    <col min="8975" max="8975" width="10" style="66" customWidth="1"/>
    <col min="8976" max="8976" width="5.85546875" style="66" customWidth="1"/>
    <col min="8977" max="8977" width="11.5703125" style="66" bestFit="1" customWidth="1"/>
    <col min="8978" max="9216" width="9.140625" style="66"/>
    <col min="9217" max="9217" width="2.5703125" style="66" customWidth="1"/>
    <col min="9218" max="9218" width="1.85546875" style="66" customWidth="1"/>
    <col min="9219" max="9219" width="10.28515625" style="66" customWidth="1"/>
    <col min="9220" max="9220" width="6" style="66" customWidth="1"/>
    <col min="9221" max="9221" width="5.7109375" style="66" customWidth="1"/>
    <col min="9222" max="9222" width="9.140625" style="66" customWidth="1"/>
    <col min="9223" max="9223" width="10.42578125" style="66" customWidth="1"/>
    <col min="9224" max="9224" width="8.5703125" style="66" customWidth="1"/>
    <col min="9225" max="9225" width="8" style="66" customWidth="1"/>
    <col min="9226" max="9226" width="9.42578125" style="66" customWidth="1"/>
    <col min="9227" max="9229" width="9" style="66" customWidth="1"/>
    <col min="9230" max="9230" width="11.28515625" style="66" customWidth="1"/>
    <col min="9231" max="9231" width="10" style="66" customWidth="1"/>
    <col min="9232" max="9232" width="5.85546875" style="66" customWidth="1"/>
    <col min="9233" max="9233" width="11.5703125" style="66" bestFit="1" customWidth="1"/>
    <col min="9234" max="9472" width="9.140625" style="66"/>
    <col min="9473" max="9473" width="2.5703125" style="66" customWidth="1"/>
    <col min="9474" max="9474" width="1.85546875" style="66" customWidth="1"/>
    <col min="9475" max="9475" width="10.28515625" style="66" customWidth="1"/>
    <col min="9476" max="9476" width="6" style="66" customWidth="1"/>
    <col min="9477" max="9477" width="5.7109375" style="66" customWidth="1"/>
    <col min="9478" max="9478" width="9.140625" style="66" customWidth="1"/>
    <col min="9479" max="9479" width="10.42578125" style="66" customWidth="1"/>
    <col min="9480" max="9480" width="8.5703125" style="66" customWidth="1"/>
    <col min="9481" max="9481" width="8" style="66" customWidth="1"/>
    <col min="9482" max="9482" width="9.42578125" style="66" customWidth="1"/>
    <col min="9483" max="9485" width="9" style="66" customWidth="1"/>
    <col min="9486" max="9486" width="11.28515625" style="66" customWidth="1"/>
    <col min="9487" max="9487" width="10" style="66" customWidth="1"/>
    <col min="9488" max="9488" width="5.85546875" style="66" customWidth="1"/>
    <col min="9489" max="9489" width="11.5703125" style="66" bestFit="1" customWidth="1"/>
    <col min="9490" max="9728" width="9.140625" style="66"/>
    <col min="9729" max="9729" width="2.5703125" style="66" customWidth="1"/>
    <col min="9730" max="9730" width="1.85546875" style="66" customWidth="1"/>
    <col min="9731" max="9731" width="10.28515625" style="66" customWidth="1"/>
    <col min="9732" max="9732" width="6" style="66" customWidth="1"/>
    <col min="9733" max="9733" width="5.7109375" style="66" customWidth="1"/>
    <col min="9734" max="9734" width="9.140625" style="66" customWidth="1"/>
    <col min="9735" max="9735" width="10.42578125" style="66" customWidth="1"/>
    <col min="9736" max="9736" width="8.5703125" style="66" customWidth="1"/>
    <col min="9737" max="9737" width="8" style="66" customWidth="1"/>
    <col min="9738" max="9738" width="9.42578125" style="66" customWidth="1"/>
    <col min="9739" max="9741" width="9" style="66" customWidth="1"/>
    <col min="9742" max="9742" width="11.28515625" style="66" customWidth="1"/>
    <col min="9743" max="9743" width="10" style="66" customWidth="1"/>
    <col min="9744" max="9744" width="5.85546875" style="66" customWidth="1"/>
    <col min="9745" max="9745" width="11.5703125" style="66" bestFit="1" customWidth="1"/>
    <col min="9746" max="9984" width="9.140625" style="66"/>
    <col min="9985" max="9985" width="2.5703125" style="66" customWidth="1"/>
    <col min="9986" max="9986" width="1.85546875" style="66" customWidth="1"/>
    <col min="9987" max="9987" width="10.28515625" style="66" customWidth="1"/>
    <col min="9988" max="9988" width="6" style="66" customWidth="1"/>
    <col min="9989" max="9989" width="5.7109375" style="66" customWidth="1"/>
    <col min="9990" max="9990" width="9.140625" style="66" customWidth="1"/>
    <col min="9991" max="9991" width="10.42578125" style="66" customWidth="1"/>
    <col min="9992" max="9992" width="8.5703125" style="66" customWidth="1"/>
    <col min="9993" max="9993" width="8" style="66" customWidth="1"/>
    <col min="9994" max="9994" width="9.42578125" style="66" customWidth="1"/>
    <col min="9995" max="9997" width="9" style="66" customWidth="1"/>
    <col min="9998" max="9998" width="11.28515625" style="66" customWidth="1"/>
    <col min="9999" max="9999" width="10" style="66" customWidth="1"/>
    <col min="10000" max="10000" width="5.85546875" style="66" customWidth="1"/>
    <col min="10001" max="10001" width="11.5703125" style="66" bestFit="1" customWidth="1"/>
    <col min="10002" max="10240" width="9.140625" style="66"/>
    <col min="10241" max="10241" width="2.5703125" style="66" customWidth="1"/>
    <col min="10242" max="10242" width="1.85546875" style="66" customWidth="1"/>
    <col min="10243" max="10243" width="10.28515625" style="66" customWidth="1"/>
    <col min="10244" max="10244" width="6" style="66" customWidth="1"/>
    <col min="10245" max="10245" width="5.7109375" style="66" customWidth="1"/>
    <col min="10246" max="10246" width="9.140625" style="66" customWidth="1"/>
    <col min="10247" max="10247" width="10.42578125" style="66" customWidth="1"/>
    <col min="10248" max="10248" width="8.5703125" style="66" customWidth="1"/>
    <col min="10249" max="10249" width="8" style="66" customWidth="1"/>
    <col min="10250" max="10250" width="9.42578125" style="66" customWidth="1"/>
    <col min="10251" max="10253" width="9" style="66" customWidth="1"/>
    <col min="10254" max="10254" width="11.28515625" style="66" customWidth="1"/>
    <col min="10255" max="10255" width="10" style="66" customWidth="1"/>
    <col min="10256" max="10256" width="5.85546875" style="66" customWidth="1"/>
    <col min="10257" max="10257" width="11.5703125" style="66" bestFit="1" customWidth="1"/>
    <col min="10258" max="10496" width="9.140625" style="66"/>
    <col min="10497" max="10497" width="2.5703125" style="66" customWidth="1"/>
    <col min="10498" max="10498" width="1.85546875" style="66" customWidth="1"/>
    <col min="10499" max="10499" width="10.28515625" style="66" customWidth="1"/>
    <col min="10500" max="10500" width="6" style="66" customWidth="1"/>
    <col min="10501" max="10501" width="5.7109375" style="66" customWidth="1"/>
    <col min="10502" max="10502" width="9.140625" style="66" customWidth="1"/>
    <col min="10503" max="10503" width="10.42578125" style="66" customWidth="1"/>
    <col min="10504" max="10504" width="8.5703125" style="66" customWidth="1"/>
    <col min="10505" max="10505" width="8" style="66" customWidth="1"/>
    <col min="10506" max="10506" width="9.42578125" style="66" customWidth="1"/>
    <col min="10507" max="10509" width="9" style="66" customWidth="1"/>
    <col min="10510" max="10510" width="11.28515625" style="66" customWidth="1"/>
    <col min="10511" max="10511" width="10" style="66" customWidth="1"/>
    <col min="10512" max="10512" width="5.85546875" style="66" customWidth="1"/>
    <col min="10513" max="10513" width="11.5703125" style="66" bestFit="1" customWidth="1"/>
    <col min="10514" max="10752" width="9.140625" style="66"/>
    <col min="10753" max="10753" width="2.5703125" style="66" customWidth="1"/>
    <col min="10754" max="10754" width="1.85546875" style="66" customWidth="1"/>
    <col min="10755" max="10755" width="10.28515625" style="66" customWidth="1"/>
    <col min="10756" max="10756" width="6" style="66" customWidth="1"/>
    <col min="10757" max="10757" width="5.7109375" style="66" customWidth="1"/>
    <col min="10758" max="10758" width="9.140625" style="66" customWidth="1"/>
    <col min="10759" max="10759" width="10.42578125" style="66" customWidth="1"/>
    <col min="10760" max="10760" width="8.5703125" style="66" customWidth="1"/>
    <col min="10761" max="10761" width="8" style="66" customWidth="1"/>
    <col min="10762" max="10762" width="9.42578125" style="66" customWidth="1"/>
    <col min="10763" max="10765" width="9" style="66" customWidth="1"/>
    <col min="10766" max="10766" width="11.28515625" style="66" customWidth="1"/>
    <col min="10767" max="10767" width="10" style="66" customWidth="1"/>
    <col min="10768" max="10768" width="5.85546875" style="66" customWidth="1"/>
    <col min="10769" max="10769" width="11.5703125" style="66" bestFit="1" customWidth="1"/>
    <col min="10770" max="11008" width="9.140625" style="66"/>
    <col min="11009" max="11009" width="2.5703125" style="66" customWidth="1"/>
    <col min="11010" max="11010" width="1.85546875" style="66" customWidth="1"/>
    <col min="11011" max="11011" width="10.28515625" style="66" customWidth="1"/>
    <col min="11012" max="11012" width="6" style="66" customWidth="1"/>
    <col min="11013" max="11013" width="5.7109375" style="66" customWidth="1"/>
    <col min="11014" max="11014" width="9.140625" style="66" customWidth="1"/>
    <col min="11015" max="11015" width="10.42578125" style="66" customWidth="1"/>
    <col min="11016" max="11016" width="8.5703125" style="66" customWidth="1"/>
    <col min="11017" max="11017" width="8" style="66" customWidth="1"/>
    <col min="11018" max="11018" width="9.42578125" style="66" customWidth="1"/>
    <col min="11019" max="11021" width="9" style="66" customWidth="1"/>
    <col min="11022" max="11022" width="11.28515625" style="66" customWidth="1"/>
    <col min="11023" max="11023" width="10" style="66" customWidth="1"/>
    <col min="11024" max="11024" width="5.85546875" style="66" customWidth="1"/>
    <col min="11025" max="11025" width="11.5703125" style="66" bestFit="1" customWidth="1"/>
    <col min="11026" max="11264" width="9.140625" style="66"/>
    <col min="11265" max="11265" width="2.5703125" style="66" customWidth="1"/>
    <col min="11266" max="11266" width="1.85546875" style="66" customWidth="1"/>
    <col min="11267" max="11267" width="10.28515625" style="66" customWidth="1"/>
    <col min="11268" max="11268" width="6" style="66" customWidth="1"/>
    <col min="11269" max="11269" width="5.7109375" style="66" customWidth="1"/>
    <col min="11270" max="11270" width="9.140625" style="66" customWidth="1"/>
    <col min="11271" max="11271" width="10.42578125" style="66" customWidth="1"/>
    <col min="11272" max="11272" width="8.5703125" style="66" customWidth="1"/>
    <col min="11273" max="11273" width="8" style="66" customWidth="1"/>
    <col min="11274" max="11274" width="9.42578125" style="66" customWidth="1"/>
    <col min="11275" max="11277" width="9" style="66" customWidth="1"/>
    <col min="11278" max="11278" width="11.28515625" style="66" customWidth="1"/>
    <col min="11279" max="11279" width="10" style="66" customWidth="1"/>
    <col min="11280" max="11280" width="5.85546875" style="66" customWidth="1"/>
    <col min="11281" max="11281" width="11.5703125" style="66" bestFit="1" customWidth="1"/>
    <col min="11282" max="11520" width="9.140625" style="66"/>
    <col min="11521" max="11521" width="2.5703125" style="66" customWidth="1"/>
    <col min="11522" max="11522" width="1.85546875" style="66" customWidth="1"/>
    <col min="11523" max="11523" width="10.28515625" style="66" customWidth="1"/>
    <col min="11524" max="11524" width="6" style="66" customWidth="1"/>
    <col min="11525" max="11525" width="5.7109375" style="66" customWidth="1"/>
    <col min="11526" max="11526" width="9.140625" style="66" customWidth="1"/>
    <col min="11527" max="11527" width="10.42578125" style="66" customWidth="1"/>
    <col min="11528" max="11528" width="8.5703125" style="66" customWidth="1"/>
    <col min="11529" max="11529" width="8" style="66" customWidth="1"/>
    <col min="11530" max="11530" width="9.42578125" style="66" customWidth="1"/>
    <col min="11531" max="11533" width="9" style="66" customWidth="1"/>
    <col min="11534" max="11534" width="11.28515625" style="66" customWidth="1"/>
    <col min="11535" max="11535" width="10" style="66" customWidth="1"/>
    <col min="11536" max="11536" width="5.85546875" style="66" customWidth="1"/>
    <col min="11537" max="11537" width="11.5703125" style="66" bestFit="1" customWidth="1"/>
    <col min="11538" max="11776" width="9.140625" style="66"/>
    <col min="11777" max="11777" width="2.5703125" style="66" customWidth="1"/>
    <col min="11778" max="11778" width="1.85546875" style="66" customWidth="1"/>
    <col min="11779" max="11779" width="10.28515625" style="66" customWidth="1"/>
    <col min="11780" max="11780" width="6" style="66" customWidth="1"/>
    <col min="11781" max="11781" width="5.7109375" style="66" customWidth="1"/>
    <col min="11782" max="11782" width="9.140625" style="66" customWidth="1"/>
    <col min="11783" max="11783" width="10.42578125" style="66" customWidth="1"/>
    <col min="11784" max="11784" width="8.5703125" style="66" customWidth="1"/>
    <col min="11785" max="11785" width="8" style="66" customWidth="1"/>
    <col min="11786" max="11786" width="9.42578125" style="66" customWidth="1"/>
    <col min="11787" max="11789" width="9" style="66" customWidth="1"/>
    <col min="11790" max="11790" width="11.28515625" style="66" customWidth="1"/>
    <col min="11791" max="11791" width="10" style="66" customWidth="1"/>
    <col min="11792" max="11792" width="5.85546875" style="66" customWidth="1"/>
    <col min="11793" max="11793" width="11.5703125" style="66" bestFit="1" customWidth="1"/>
    <col min="11794" max="12032" width="9.140625" style="66"/>
    <col min="12033" max="12033" width="2.5703125" style="66" customWidth="1"/>
    <col min="12034" max="12034" width="1.85546875" style="66" customWidth="1"/>
    <col min="12035" max="12035" width="10.28515625" style="66" customWidth="1"/>
    <col min="12036" max="12036" width="6" style="66" customWidth="1"/>
    <col min="12037" max="12037" width="5.7109375" style="66" customWidth="1"/>
    <col min="12038" max="12038" width="9.140625" style="66" customWidth="1"/>
    <col min="12039" max="12039" width="10.42578125" style="66" customWidth="1"/>
    <col min="12040" max="12040" width="8.5703125" style="66" customWidth="1"/>
    <col min="12041" max="12041" width="8" style="66" customWidth="1"/>
    <col min="12042" max="12042" width="9.42578125" style="66" customWidth="1"/>
    <col min="12043" max="12045" width="9" style="66" customWidth="1"/>
    <col min="12046" max="12046" width="11.28515625" style="66" customWidth="1"/>
    <col min="12047" max="12047" width="10" style="66" customWidth="1"/>
    <col min="12048" max="12048" width="5.85546875" style="66" customWidth="1"/>
    <col min="12049" max="12049" width="11.5703125" style="66" bestFit="1" customWidth="1"/>
    <col min="12050" max="12288" width="9.140625" style="66"/>
    <col min="12289" max="12289" width="2.5703125" style="66" customWidth="1"/>
    <col min="12290" max="12290" width="1.85546875" style="66" customWidth="1"/>
    <col min="12291" max="12291" width="10.28515625" style="66" customWidth="1"/>
    <col min="12292" max="12292" width="6" style="66" customWidth="1"/>
    <col min="12293" max="12293" width="5.7109375" style="66" customWidth="1"/>
    <col min="12294" max="12294" width="9.140625" style="66" customWidth="1"/>
    <col min="12295" max="12295" width="10.42578125" style="66" customWidth="1"/>
    <col min="12296" max="12296" width="8.5703125" style="66" customWidth="1"/>
    <col min="12297" max="12297" width="8" style="66" customWidth="1"/>
    <col min="12298" max="12298" width="9.42578125" style="66" customWidth="1"/>
    <col min="12299" max="12301" width="9" style="66" customWidth="1"/>
    <col min="12302" max="12302" width="11.28515625" style="66" customWidth="1"/>
    <col min="12303" max="12303" width="10" style="66" customWidth="1"/>
    <col min="12304" max="12304" width="5.85546875" style="66" customWidth="1"/>
    <col min="12305" max="12305" width="11.5703125" style="66" bestFit="1" customWidth="1"/>
    <col min="12306" max="12544" width="9.140625" style="66"/>
    <col min="12545" max="12545" width="2.5703125" style="66" customWidth="1"/>
    <col min="12546" max="12546" width="1.85546875" style="66" customWidth="1"/>
    <col min="12547" max="12547" width="10.28515625" style="66" customWidth="1"/>
    <col min="12548" max="12548" width="6" style="66" customWidth="1"/>
    <col min="12549" max="12549" width="5.7109375" style="66" customWidth="1"/>
    <col min="12550" max="12550" width="9.140625" style="66" customWidth="1"/>
    <col min="12551" max="12551" width="10.42578125" style="66" customWidth="1"/>
    <col min="12552" max="12552" width="8.5703125" style="66" customWidth="1"/>
    <col min="12553" max="12553" width="8" style="66" customWidth="1"/>
    <col min="12554" max="12554" width="9.42578125" style="66" customWidth="1"/>
    <col min="12555" max="12557" width="9" style="66" customWidth="1"/>
    <col min="12558" max="12558" width="11.28515625" style="66" customWidth="1"/>
    <col min="12559" max="12559" width="10" style="66" customWidth="1"/>
    <col min="12560" max="12560" width="5.85546875" style="66" customWidth="1"/>
    <col min="12561" max="12561" width="11.5703125" style="66" bestFit="1" customWidth="1"/>
    <col min="12562" max="12800" width="9.140625" style="66"/>
    <col min="12801" max="12801" width="2.5703125" style="66" customWidth="1"/>
    <col min="12802" max="12802" width="1.85546875" style="66" customWidth="1"/>
    <col min="12803" max="12803" width="10.28515625" style="66" customWidth="1"/>
    <col min="12804" max="12804" width="6" style="66" customWidth="1"/>
    <col min="12805" max="12805" width="5.7109375" style="66" customWidth="1"/>
    <col min="12806" max="12806" width="9.140625" style="66" customWidth="1"/>
    <col min="12807" max="12807" width="10.42578125" style="66" customWidth="1"/>
    <col min="12808" max="12808" width="8.5703125" style="66" customWidth="1"/>
    <col min="12809" max="12809" width="8" style="66" customWidth="1"/>
    <col min="12810" max="12810" width="9.42578125" style="66" customWidth="1"/>
    <col min="12811" max="12813" width="9" style="66" customWidth="1"/>
    <col min="12814" max="12814" width="11.28515625" style="66" customWidth="1"/>
    <col min="12815" max="12815" width="10" style="66" customWidth="1"/>
    <col min="12816" max="12816" width="5.85546875" style="66" customWidth="1"/>
    <col min="12817" max="12817" width="11.5703125" style="66" bestFit="1" customWidth="1"/>
    <col min="12818" max="13056" width="9.140625" style="66"/>
    <col min="13057" max="13057" width="2.5703125" style="66" customWidth="1"/>
    <col min="13058" max="13058" width="1.85546875" style="66" customWidth="1"/>
    <col min="13059" max="13059" width="10.28515625" style="66" customWidth="1"/>
    <col min="13060" max="13060" width="6" style="66" customWidth="1"/>
    <col min="13061" max="13061" width="5.7109375" style="66" customWidth="1"/>
    <col min="13062" max="13062" width="9.140625" style="66" customWidth="1"/>
    <col min="13063" max="13063" width="10.42578125" style="66" customWidth="1"/>
    <col min="13064" max="13064" width="8.5703125" style="66" customWidth="1"/>
    <col min="13065" max="13065" width="8" style="66" customWidth="1"/>
    <col min="13066" max="13066" width="9.42578125" style="66" customWidth="1"/>
    <col min="13067" max="13069" width="9" style="66" customWidth="1"/>
    <col min="13070" max="13070" width="11.28515625" style="66" customWidth="1"/>
    <col min="13071" max="13071" width="10" style="66" customWidth="1"/>
    <col min="13072" max="13072" width="5.85546875" style="66" customWidth="1"/>
    <col min="13073" max="13073" width="11.5703125" style="66" bestFit="1" customWidth="1"/>
    <col min="13074" max="13312" width="9.140625" style="66"/>
    <col min="13313" max="13313" width="2.5703125" style="66" customWidth="1"/>
    <col min="13314" max="13314" width="1.85546875" style="66" customWidth="1"/>
    <col min="13315" max="13315" width="10.28515625" style="66" customWidth="1"/>
    <col min="13316" max="13316" width="6" style="66" customWidth="1"/>
    <col min="13317" max="13317" width="5.7109375" style="66" customWidth="1"/>
    <col min="13318" max="13318" width="9.140625" style="66" customWidth="1"/>
    <col min="13319" max="13319" width="10.42578125" style="66" customWidth="1"/>
    <col min="13320" max="13320" width="8.5703125" style="66" customWidth="1"/>
    <col min="13321" max="13321" width="8" style="66" customWidth="1"/>
    <col min="13322" max="13322" width="9.42578125" style="66" customWidth="1"/>
    <col min="13323" max="13325" width="9" style="66" customWidth="1"/>
    <col min="13326" max="13326" width="11.28515625" style="66" customWidth="1"/>
    <col min="13327" max="13327" width="10" style="66" customWidth="1"/>
    <col min="13328" max="13328" width="5.85546875" style="66" customWidth="1"/>
    <col min="13329" max="13329" width="11.5703125" style="66" bestFit="1" customWidth="1"/>
    <col min="13330" max="13568" width="9.140625" style="66"/>
    <col min="13569" max="13569" width="2.5703125" style="66" customWidth="1"/>
    <col min="13570" max="13570" width="1.85546875" style="66" customWidth="1"/>
    <col min="13571" max="13571" width="10.28515625" style="66" customWidth="1"/>
    <col min="13572" max="13572" width="6" style="66" customWidth="1"/>
    <col min="13573" max="13573" width="5.7109375" style="66" customWidth="1"/>
    <col min="13574" max="13574" width="9.140625" style="66" customWidth="1"/>
    <col min="13575" max="13575" width="10.42578125" style="66" customWidth="1"/>
    <col min="13576" max="13576" width="8.5703125" style="66" customWidth="1"/>
    <col min="13577" max="13577" width="8" style="66" customWidth="1"/>
    <col min="13578" max="13578" width="9.42578125" style="66" customWidth="1"/>
    <col min="13579" max="13581" width="9" style="66" customWidth="1"/>
    <col min="13582" max="13582" width="11.28515625" style="66" customWidth="1"/>
    <col min="13583" max="13583" width="10" style="66" customWidth="1"/>
    <col min="13584" max="13584" width="5.85546875" style="66" customWidth="1"/>
    <col min="13585" max="13585" width="11.5703125" style="66" bestFit="1" customWidth="1"/>
    <col min="13586" max="13824" width="9.140625" style="66"/>
    <col min="13825" max="13825" width="2.5703125" style="66" customWidth="1"/>
    <col min="13826" max="13826" width="1.85546875" style="66" customWidth="1"/>
    <col min="13827" max="13827" width="10.28515625" style="66" customWidth="1"/>
    <col min="13828" max="13828" width="6" style="66" customWidth="1"/>
    <col min="13829" max="13829" width="5.7109375" style="66" customWidth="1"/>
    <col min="13830" max="13830" width="9.140625" style="66" customWidth="1"/>
    <col min="13831" max="13831" width="10.42578125" style="66" customWidth="1"/>
    <col min="13832" max="13832" width="8.5703125" style="66" customWidth="1"/>
    <col min="13833" max="13833" width="8" style="66" customWidth="1"/>
    <col min="13834" max="13834" width="9.42578125" style="66" customWidth="1"/>
    <col min="13835" max="13837" width="9" style="66" customWidth="1"/>
    <col min="13838" max="13838" width="11.28515625" style="66" customWidth="1"/>
    <col min="13839" max="13839" width="10" style="66" customWidth="1"/>
    <col min="13840" max="13840" width="5.85546875" style="66" customWidth="1"/>
    <col min="13841" max="13841" width="11.5703125" style="66" bestFit="1" customWidth="1"/>
    <col min="13842" max="14080" width="9.140625" style="66"/>
    <col min="14081" max="14081" width="2.5703125" style="66" customWidth="1"/>
    <col min="14082" max="14082" width="1.85546875" style="66" customWidth="1"/>
    <col min="14083" max="14083" width="10.28515625" style="66" customWidth="1"/>
    <col min="14084" max="14084" width="6" style="66" customWidth="1"/>
    <col min="14085" max="14085" width="5.7109375" style="66" customWidth="1"/>
    <col min="14086" max="14086" width="9.140625" style="66" customWidth="1"/>
    <col min="14087" max="14087" width="10.42578125" style="66" customWidth="1"/>
    <col min="14088" max="14088" width="8.5703125" style="66" customWidth="1"/>
    <col min="14089" max="14089" width="8" style="66" customWidth="1"/>
    <col min="14090" max="14090" width="9.42578125" style="66" customWidth="1"/>
    <col min="14091" max="14093" width="9" style="66" customWidth="1"/>
    <col min="14094" max="14094" width="11.28515625" style="66" customWidth="1"/>
    <col min="14095" max="14095" width="10" style="66" customWidth="1"/>
    <col min="14096" max="14096" width="5.85546875" style="66" customWidth="1"/>
    <col min="14097" max="14097" width="11.5703125" style="66" bestFit="1" customWidth="1"/>
    <col min="14098" max="14336" width="9.140625" style="66"/>
    <col min="14337" max="14337" width="2.5703125" style="66" customWidth="1"/>
    <col min="14338" max="14338" width="1.85546875" style="66" customWidth="1"/>
    <col min="14339" max="14339" width="10.28515625" style="66" customWidth="1"/>
    <col min="14340" max="14340" width="6" style="66" customWidth="1"/>
    <col min="14341" max="14341" width="5.7109375" style="66" customWidth="1"/>
    <col min="14342" max="14342" width="9.140625" style="66" customWidth="1"/>
    <col min="14343" max="14343" width="10.42578125" style="66" customWidth="1"/>
    <col min="14344" max="14344" width="8.5703125" style="66" customWidth="1"/>
    <col min="14345" max="14345" width="8" style="66" customWidth="1"/>
    <col min="14346" max="14346" width="9.42578125" style="66" customWidth="1"/>
    <col min="14347" max="14349" width="9" style="66" customWidth="1"/>
    <col min="14350" max="14350" width="11.28515625" style="66" customWidth="1"/>
    <col min="14351" max="14351" width="10" style="66" customWidth="1"/>
    <col min="14352" max="14352" width="5.85546875" style="66" customWidth="1"/>
    <col min="14353" max="14353" width="11.5703125" style="66" bestFit="1" customWidth="1"/>
    <col min="14354" max="14592" width="9.140625" style="66"/>
    <col min="14593" max="14593" width="2.5703125" style="66" customWidth="1"/>
    <col min="14594" max="14594" width="1.85546875" style="66" customWidth="1"/>
    <col min="14595" max="14595" width="10.28515625" style="66" customWidth="1"/>
    <col min="14596" max="14596" width="6" style="66" customWidth="1"/>
    <col min="14597" max="14597" width="5.7109375" style="66" customWidth="1"/>
    <col min="14598" max="14598" width="9.140625" style="66" customWidth="1"/>
    <col min="14599" max="14599" width="10.42578125" style="66" customWidth="1"/>
    <col min="14600" max="14600" width="8.5703125" style="66" customWidth="1"/>
    <col min="14601" max="14601" width="8" style="66" customWidth="1"/>
    <col min="14602" max="14602" width="9.42578125" style="66" customWidth="1"/>
    <col min="14603" max="14605" width="9" style="66" customWidth="1"/>
    <col min="14606" max="14606" width="11.28515625" style="66" customWidth="1"/>
    <col min="14607" max="14607" width="10" style="66" customWidth="1"/>
    <col min="14608" max="14608" width="5.85546875" style="66" customWidth="1"/>
    <col min="14609" max="14609" width="11.5703125" style="66" bestFit="1" customWidth="1"/>
    <col min="14610" max="14848" width="9.140625" style="66"/>
    <col min="14849" max="14849" width="2.5703125" style="66" customWidth="1"/>
    <col min="14850" max="14850" width="1.85546875" style="66" customWidth="1"/>
    <col min="14851" max="14851" width="10.28515625" style="66" customWidth="1"/>
    <col min="14852" max="14852" width="6" style="66" customWidth="1"/>
    <col min="14853" max="14853" width="5.7109375" style="66" customWidth="1"/>
    <col min="14854" max="14854" width="9.140625" style="66" customWidth="1"/>
    <col min="14855" max="14855" width="10.42578125" style="66" customWidth="1"/>
    <col min="14856" max="14856" width="8.5703125" style="66" customWidth="1"/>
    <col min="14857" max="14857" width="8" style="66" customWidth="1"/>
    <col min="14858" max="14858" width="9.42578125" style="66" customWidth="1"/>
    <col min="14859" max="14861" width="9" style="66" customWidth="1"/>
    <col min="14862" max="14862" width="11.28515625" style="66" customWidth="1"/>
    <col min="14863" max="14863" width="10" style="66" customWidth="1"/>
    <col min="14864" max="14864" width="5.85546875" style="66" customWidth="1"/>
    <col min="14865" max="14865" width="11.5703125" style="66" bestFit="1" customWidth="1"/>
    <col min="14866" max="15104" width="9.140625" style="66"/>
    <col min="15105" max="15105" width="2.5703125" style="66" customWidth="1"/>
    <col min="15106" max="15106" width="1.85546875" style="66" customWidth="1"/>
    <col min="15107" max="15107" width="10.28515625" style="66" customWidth="1"/>
    <col min="15108" max="15108" width="6" style="66" customWidth="1"/>
    <col min="15109" max="15109" width="5.7109375" style="66" customWidth="1"/>
    <col min="15110" max="15110" width="9.140625" style="66" customWidth="1"/>
    <col min="15111" max="15111" width="10.42578125" style="66" customWidth="1"/>
    <col min="15112" max="15112" width="8.5703125" style="66" customWidth="1"/>
    <col min="15113" max="15113" width="8" style="66" customWidth="1"/>
    <col min="15114" max="15114" width="9.42578125" style="66" customWidth="1"/>
    <col min="15115" max="15117" width="9" style="66" customWidth="1"/>
    <col min="15118" max="15118" width="11.28515625" style="66" customWidth="1"/>
    <col min="15119" max="15119" width="10" style="66" customWidth="1"/>
    <col min="15120" max="15120" width="5.85546875" style="66" customWidth="1"/>
    <col min="15121" max="15121" width="11.5703125" style="66" bestFit="1" customWidth="1"/>
    <col min="15122" max="15360" width="9.140625" style="66"/>
    <col min="15361" max="15361" width="2.5703125" style="66" customWidth="1"/>
    <col min="15362" max="15362" width="1.85546875" style="66" customWidth="1"/>
    <col min="15363" max="15363" width="10.28515625" style="66" customWidth="1"/>
    <col min="15364" max="15364" width="6" style="66" customWidth="1"/>
    <col min="15365" max="15365" width="5.7109375" style="66" customWidth="1"/>
    <col min="15366" max="15366" width="9.140625" style="66" customWidth="1"/>
    <col min="15367" max="15367" width="10.42578125" style="66" customWidth="1"/>
    <col min="15368" max="15368" width="8.5703125" style="66" customWidth="1"/>
    <col min="15369" max="15369" width="8" style="66" customWidth="1"/>
    <col min="15370" max="15370" width="9.42578125" style="66" customWidth="1"/>
    <col min="15371" max="15373" width="9" style="66" customWidth="1"/>
    <col min="15374" max="15374" width="11.28515625" style="66" customWidth="1"/>
    <col min="15375" max="15375" width="10" style="66" customWidth="1"/>
    <col min="15376" max="15376" width="5.85546875" style="66" customWidth="1"/>
    <col min="15377" max="15377" width="11.5703125" style="66" bestFit="1" customWidth="1"/>
    <col min="15378" max="15616" width="9.140625" style="66"/>
    <col min="15617" max="15617" width="2.5703125" style="66" customWidth="1"/>
    <col min="15618" max="15618" width="1.85546875" style="66" customWidth="1"/>
    <col min="15619" max="15619" width="10.28515625" style="66" customWidth="1"/>
    <col min="15620" max="15620" width="6" style="66" customWidth="1"/>
    <col min="15621" max="15621" width="5.7109375" style="66" customWidth="1"/>
    <col min="15622" max="15622" width="9.140625" style="66" customWidth="1"/>
    <col min="15623" max="15623" width="10.42578125" style="66" customWidth="1"/>
    <col min="15624" max="15624" width="8.5703125" style="66" customWidth="1"/>
    <col min="15625" max="15625" width="8" style="66" customWidth="1"/>
    <col min="15626" max="15626" width="9.42578125" style="66" customWidth="1"/>
    <col min="15627" max="15629" width="9" style="66" customWidth="1"/>
    <col min="15630" max="15630" width="11.28515625" style="66" customWidth="1"/>
    <col min="15631" max="15631" width="10" style="66" customWidth="1"/>
    <col min="15632" max="15632" width="5.85546875" style="66" customWidth="1"/>
    <col min="15633" max="15633" width="11.5703125" style="66" bestFit="1" customWidth="1"/>
    <col min="15634" max="15872" width="9.140625" style="66"/>
    <col min="15873" max="15873" width="2.5703125" style="66" customWidth="1"/>
    <col min="15874" max="15874" width="1.85546875" style="66" customWidth="1"/>
    <col min="15875" max="15875" width="10.28515625" style="66" customWidth="1"/>
    <col min="15876" max="15876" width="6" style="66" customWidth="1"/>
    <col min="15877" max="15877" width="5.7109375" style="66" customWidth="1"/>
    <col min="15878" max="15878" width="9.140625" style="66" customWidth="1"/>
    <col min="15879" max="15879" width="10.42578125" style="66" customWidth="1"/>
    <col min="15880" max="15880" width="8.5703125" style="66" customWidth="1"/>
    <col min="15881" max="15881" width="8" style="66" customWidth="1"/>
    <col min="15882" max="15882" width="9.42578125" style="66" customWidth="1"/>
    <col min="15883" max="15885" width="9" style="66" customWidth="1"/>
    <col min="15886" max="15886" width="11.28515625" style="66" customWidth="1"/>
    <col min="15887" max="15887" width="10" style="66" customWidth="1"/>
    <col min="15888" max="15888" width="5.85546875" style="66" customWidth="1"/>
    <col min="15889" max="15889" width="11.5703125" style="66" bestFit="1" customWidth="1"/>
    <col min="15890" max="16128" width="9.140625" style="66"/>
    <col min="16129" max="16129" width="2.5703125" style="66" customWidth="1"/>
    <col min="16130" max="16130" width="1.85546875" style="66" customWidth="1"/>
    <col min="16131" max="16131" width="10.28515625" style="66" customWidth="1"/>
    <col min="16132" max="16132" width="6" style="66" customWidth="1"/>
    <col min="16133" max="16133" width="5.7109375" style="66" customWidth="1"/>
    <col min="16134" max="16134" width="9.140625" style="66" customWidth="1"/>
    <col min="16135" max="16135" width="10.42578125" style="66" customWidth="1"/>
    <col min="16136" max="16136" width="8.5703125" style="66" customWidth="1"/>
    <col min="16137" max="16137" width="8" style="66" customWidth="1"/>
    <col min="16138" max="16138" width="9.42578125" style="66" customWidth="1"/>
    <col min="16139" max="16141" width="9" style="66" customWidth="1"/>
    <col min="16142" max="16142" width="11.28515625" style="66" customWidth="1"/>
    <col min="16143" max="16143" width="10" style="66" customWidth="1"/>
    <col min="16144" max="16144" width="5.85546875" style="66" customWidth="1"/>
    <col min="16145" max="16145" width="11.5703125" style="66" bestFit="1" customWidth="1"/>
    <col min="16146" max="16384" width="9.140625" style="66"/>
  </cols>
  <sheetData>
    <row r="32" ht="14.25" customHeight="1"/>
    <row r="33" spans="1:18" ht="14.25" customHeight="1"/>
    <row r="34" spans="1:18" ht="14.25" customHeight="1"/>
    <row r="35" spans="1:18" ht="18.75" customHeight="1"/>
    <row r="36" spans="1:18" ht="26.25" customHeight="1">
      <c r="C36" s="199" t="s">
        <v>87</v>
      </c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</row>
    <row r="37" spans="1:18" ht="12.75" customHeight="1">
      <c r="C37" s="199" t="s">
        <v>88</v>
      </c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</row>
    <row r="38" spans="1:18" ht="23.25" customHeight="1">
      <c r="C38" s="69" t="s">
        <v>89</v>
      </c>
      <c r="J38" s="70"/>
      <c r="K38" s="70"/>
      <c r="L38" s="70"/>
      <c r="M38" s="70"/>
    </row>
    <row r="39" spans="1:18" s="71" customFormat="1" ht="31.5" customHeight="1">
      <c r="A39" s="200" t="s">
        <v>90</v>
      </c>
      <c r="B39" s="200" t="s">
        <v>3</v>
      </c>
      <c r="C39" s="200"/>
      <c r="D39" s="201" t="s">
        <v>91</v>
      </c>
      <c r="E39" s="201"/>
      <c r="F39" s="201" t="s">
        <v>92</v>
      </c>
      <c r="G39" s="201"/>
      <c r="H39" s="201" t="s">
        <v>93</v>
      </c>
      <c r="I39" s="201"/>
      <c r="J39" s="202" t="s">
        <v>94</v>
      </c>
      <c r="K39" s="203"/>
      <c r="L39" s="202" t="s">
        <v>95</v>
      </c>
      <c r="M39" s="203"/>
      <c r="N39" s="201" t="s">
        <v>96</v>
      </c>
      <c r="O39" s="201"/>
      <c r="P39" s="201"/>
    </row>
    <row r="40" spans="1:18" s="71" customFormat="1" ht="37.5" customHeight="1">
      <c r="A40" s="176"/>
      <c r="B40" s="200"/>
      <c r="C40" s="200"/>
      <c r="D40" s="72">
        <v>2014</v>
      </c>
      <c r="E40" s="72">
        <v>2015</v>
      </c>
      <c r="F40" s="72">
        <v>2014</v>
      </c>
      <c r="G40" s="72">
        <v>2015</v>
      </c>
      <c r="H40" s="72">
        <v>2014</v>
      </c>
      <c r="I40" s="72">
        <v>2015</v>
      </c>
      <c r="J40" s="72">
        <v>2014</v>
      </c>
      <c r="K40" s="72">
        <v>2015</v>
      </c>
      <c r="L40" s="72">
        <v>2014</v>
      </c>
      <c r="M40" s="72">
        <v>2015</v>
      </c>
      <c r="N40" s="72">
        <v>2014</v>
      </c>
      <c r="O40" s="72">
        <v>2015</v>
      </c>
      <c r="P40" s="73" t="s">
        <v>97</v>
      </c>
    </row>
    <row r="41" spans="1:18" s="78" customFormat="1" ht="43.5" customHeight="1">
      <c r="A41" s="195">
        <v>1</v>
      </c>
      <c r="B41" s="197" t="s">
        <v>98</v>
      </c>
      <c r="C41" s="74" t="s">
        <v>99</v>
      </c>
      <c r="D41" s="75">
        <v>0</v>
      </c>
      <c r="E41" s="75">
        <v>0</v>
      </c>
      <c r="F41" s="75">
        <v>6914.6</v>
      </c>
      <c r="G41" s="75">
        <v>5982.1</v>
      </c>
      <c r="H41" s="75">
        <v>1601.6</v>
      </c>
      <c r="I41" s="75">
        <v>1009.3</v>
      </c>
      <c r="J41" s="75">
        <v>10507.79</v>
      </c>
      <c r="K41" s="76">
        <v>8532.6</v>
      </c>
      <c r="L41" s="76">
        <v>0</v>
      </c>
      <c r="M41" s="76">
        <v>1484</v>
      </c>
      <c r="N41" s="77">
        <f>D41+F41+H41+J41+L41</f>
        <v>19023.990000000002</v>
      </c>
      <c r="O41" s="77">
        <f>E41+G41+I41+K41+M41</f>
        <v>17008</v>
      </c>
      <c r="P41" s="77">
        <f>O41/N41*100</f>
        <v>89.402906540636323</v>
      </c>
    </row>
    <row r="42" spans="1:18" s="78" customFormat="1" ht="27" customHeight="1">
      <c r="A42" s="196"/>
      <c r="B42" s="198"/>
      <c r="C42" s="79" t="s">
        <v>100</v>
      </c>
      <c r="D42" s="77">
        <v>0.25</v>
      </c>
      <c r="E42" s="77">
        <v>0.36099999999999999</v>
      </c>
      <c r="F42" s="77">
        <v>134073.29999999999</v>
      </c>
      <c r="G42" s="77">
        <v>126130.9</v>
      </c>
      <c r="H42" s="77">
        <v>11189.2</v>
      </c>
      <c r="I42" s="77">
        <v>18669.599999999999</v>
      </c>
      <c r="J42" s="77">
        <v>73448.570000000007</v>
      </c>
      <c r="K42" s="80">
        <v>65839.7</v>
      </c>
      <c r="L42" s="80">
        <v>52.3</v>
      </c>
      <c r="M42" s="80">
        <v>3089.3</v>
      </c>
      <c r="N42" s="77">
        <f t="shared" ref="N42:O48" si="0">D42+F42+H42+J42+L42</f>
        <v>218763.62</v>
      </c>
      <c r="O42" s="77">
        <f t="shared" si="0"/>
        <v>213729.86099999998</v>
      </c>
      <c r="P42" s="77">
        <f t="shared" ref="P42:P48" si="1">O42/N42*100</f>
        <v>97.698996295636348</v>
      </c>
    </row>
    <row r="43" spans="1:18" s="78" customFormat="1" ht="33.75" customHeight="1">
      <c r="A43" s="196">
        <v>2</v>
      </c>
      <c r="B43" s="198" t="s">
        <v>101</v>
      </c>
      <c r="C43" s="79" t="s">
        <v>102</v>
      </c>
      <c r="D43" s="77">
        <v>0</v>
      </c>
      <c r="E43" s="77">
        <v>0</v>
      </c>
      <c r="F43" s="77">
        <v>9352.07</v>
      </c>
      <c r="G43" s="77">
        <v>6558.4</v>
      </c>
      <c r="H43" s="77">
        <v>2234.06</v>
      </c>
      <c r="I43" s="77">
        <v>1750.1</v>
      </c>
      <c r="J43" s="77">
        <v>1895.36</v>
      </c>
      <c r="K43" s="80">
        <v>2027.97</v>
      </c>
      <c r="L43" s="80">
        <v>0</v>
      </c>
      <c r="M43" s="80">
        <v>256.5</v>
      </c>
      <c r="N43" s="77">
        <f t="shared" si="0"/>
        <v>13481.49</v>
      </c>
      <c r="O43" s="77">
        <f t="shared" si="0"/>
        <v>10592.97</v>
      </c>
      <c r="P43" s="77">
        <f t="shared" si="1"/>
        <v>78.574178373458707</v>
      </c>
    </row>
    <row r="44" spans="1:18" s="78" customFormat="1" ht="24" customHeight="1">
      <c r="A44" s="196"/>
      <c r="B44" s="198"/>
      <c r="C44" s="79" t="s">
        <v>103</v>
      </c>
      <c r="D44" s="77">
        <v>0.312</v>
      </c>
      <c r="E44" s="77">
        <v>0.7</v>
      </c>
      <c r="F44" s="77">
        <v>132224.6</v>
      </c>
      <c r="G44" s="77">
        <v>126502.8</v>
      </c>
      <c r="H44" s="77">
        <v>10502.09</v>
      </c>
      <c r="I44" s="77">
        <v>18882.3</v>
      </c>
      <c r="J44" s="77">
        <v>81602.789999999994</v>
      </c>
      <c r="K44" s="80">
        <v>71979.7</v>
      </c>
      <c r="L44" s="80">
        <v>0</v>
      </c>
      <c r="M44" s="80">
        <v>4516.1000000000004</v>
      </c>
      <c r="N44" s="77">
        <f t="shared" si="0"/>
        <v>224329.79200000002</v>
      </c>
      <c r="O44" s="77">
        <f t="shared" si="0"/>
        <v>221881.60000000001</v>
      </c>
      <c r="P44" s="77">
        <f t="shared" si="1"/>
        <v>98.90866390140458</v>
      </c>
    </row>
    <row r="45" spans="1:18" s="78" customFormat="1" ht="34.5" customHeight="1">
      <c r="A45" s="81">
        <v>3</v>
      </c>
      <c r="B45" s="193" t="s">
        <v>104</v>
      </c>
      <c r="C45" s="193"/>
      <c r="D45" s="77">
        <v>0</v>
      </c>
      <c r="E45" s="77">
        <v>0</v>
      </c>
      <c r="F45" s="77">
        <v>48558.7</v>
      </c>
      <c r="G45" s="77">
        <v>54791.199999999997</v>
      </c>
      <c r="H45" s="77">
        <v>6489.39</v>
      </c>
      <c r="I45" s="77">
        <v>7033.6</v>
      </c>
      <c r="J45" s="77">
        <v>15213.77</v>
      </c>
      <c r="K45" s="80">
        <v>14932.3</v>
      </c>
      <c r="L45" s="80">
        <v>0</v>
      </c>
      <c r="M45" s="80">
        <v>1500.2</v>
      </c>
      <c r="N45" s="77">
        <f t="shared" si="0"/>
        <v>70261.86</v>
      </c>
      <c r="O45" s="77">
        <f t="shared" si="0"/>
        <v>78257.299999999988</v>
      </c>
      <c r="P45" s="77">
        <f t="shared" si="1"/>
        <v>111.37948810350309</v>
      </c>
      <c r="Q45" s="83"/>
      <c r="R45" s="83"/>
    </row>
    <row r="46" spans="1:18" s="78" customFormat="1" ht="32.25" customHeight="1">
      <c r="A46" s="81"/>
      <c r="B46" s="193" t="s">
        <v>105</v>
      </c>
      <c r="C46" s="193"/>
      <c r="D46" s="77">
        <v>0</v>
      </c>
      <c r="E46" s="77">
        <v>0</v>
      </c>
      <c r="F46" s="77">
        <v>39.067999999999998</v>
      </c>
      <c r="G46" s="77">
        <v>145.30000000000001</v>
      </c>
      <c r="H46" s="77">
        <v>35.46</v>
      </c>
      <c r="I46" s="77">
        <v>230.59</v>
      </c>
      <c r="J46" s="77">
        <v>149.80000000000001</v>
      </c>
      <c r="K46" s="80">
        <v>105.6</v>
      </c>
      <c r="L46" s="80">
        <v>0</v>
      </c>
      <c r="M46" s="80">
        <v>6.1</v>
      </c>
      <c r="N46" s="77">
        <f t="shared" si="0"/>
        <v>224.328</v>
      </c>
      <c r="O46" s="77">
        <f t="shared" si="0"/>
        <v>487.59000000000003</v>
      </c>
      <c r="P46" s="77">
        <f t="shared" si="1"/>
        <v>217.35583609714348</v>
      </c>
      <c r="Q46" s="83"/>
    </row>
    <row r="47" spans="1:18" s="78" customFormat="1" ht="24" customHeight="1">
      <c r="A47" s="81"/>
      <c r="B47" s="193" t="s">
        <v>106</v>
      </c>
      <c r="C47" s="193"/>
      <c r="D47" s="77">
        <v>0</v>
      </c>
      <c r="E47" s="77">
        <v>0</v>
      </c>
      <c r="F47" s="77">
        <v>103</v>
      </c>
      <c r="G47" s="77">
        <v>143.9</v>
      </c>
      <c r="H47" s="77">
        <v>13.03</v>
      </c>
      <c r="I47" s="77">
        <v>120.9</v>
      </c>
      <c r="J47" s="77">
        <v>14.8</v>
      </c>
      <c r="K47" s="80">
        <v>15.2</v>
      </c>
      <c r="L47" s="80">
        <v>0</v>
      </c>
      <c r="M47" s="80">
        <v>6.1</v>
      </c>
      <c r="N47" s="77">
        <f t="shared" si="0"/>
        <v>130.83000000000001</v>
      </c>
      <c r="O47" s="77">
        <f t="shared" si="0"/>
        <v>286.10000000000002</v>
      </c>
      <c r="P47" s="77">
        <f t="shared" si="1"/>
        <v>218.68073071925397</v>
      </c>
    </row>
    <row r="48" spans="1:18" s="78" customFormat="1" ht="45" customHeight="1" thickBot="1">
      <c r="A48" s="84">
        <v>4</v>
      </c>
      <c r="B48" s="194" t="s">
        <v>107</v>
      </c>
      <c r="C48" s="194"/>
      <c r="D48" s="85">
        <v>0</v>
      </c>
      <c r="E48" s="85">
        <v>0</v>
      </c>
      <c r="F48" s="85">
        <v>14110.3</v>
      </c>
      <c r="G48" s="85">
        <v>15653</v>
      </c>
      <c r="H48" s="85">
        <v>2916.39</v>
      </c>
      <c r="I48" s="85">
        <v>3044.9</v>
      </c>
      <c r="J48" s="85">
        <v>6695.1</v>
      </c>
      <c r="K48" s="86">
        <v>7428.8</v>
      </c>
      <c r="L48" s="86">
        <v>5.5</v>
      </c>
      <c r="M48" s="86">
        <v>72.599999999999994</v>
      </c>
      <c r="N48" s="87">
        <f t="shared" si="0"/>
        <v>23727.29</v>
      </c>
      <c r="O48" s="87">
        <f t="shared" si="0"/>
        <v>26199.3</v>
      </c>
      <c r="P48" s="85">
        <f t="shared" si="1"/>
        <v>110.41842536589724</v>
      </c>
    </row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</sheetData>
  <mergeCells count="18">
    <mergeCell ref="C36:N36"/>
    <mergeCell ref="C37:N37"/>
    <mergeCell ref="A39:A40"/>
    <mergeCell ref="B39:C40"/>
    <mergeCell ref="D39:E39"/>
    <mergeCell ref="F39:G39"/>
    <mergeCell ref="H39:I39"/>
    <mergeCell ref="J39:K39"/>
    <mergeCell ref="L39:M39"/>
    <mergeCell ref="N39:P39"/>
    <mergeCell ref="B47:C47"/>
    <mergeCell ref="B48:C48"/>
    <mergeCell ref="A41:A42"/>
    <mergeCell ref="B41:B42"/>
    <mergeCell ref="A43:A44"/>
    <mergeCell ref="B43:B44"/>
    <mergeCell ref="B45:C45"/>
    <mergeCell ref="B46:C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C60"/>
  <sheetViews>
    <sheetView topLeftCell="A33" workbookViewId="0">
      <selection activeCell="F53" sqref="F53"/>
    </sheetView>
  </sheetViews>
  <sheetFormatPr defaultRowHeight="15"/>
  <cols>
    <col min="1" max="1" width="59.7109375" customWidth="1"/>
    <col min="2" max="3" width="15.5703125" customWidth="1"/>
    <col min="257" max="257" width="59.7109375" customWidth="1"/>
    <col min="258" max="259" width="15.5703125" customWidth="1"/>
    <col min="513" max="513" width="59.7109375" customWidth="1"/>
    <col min="514" max="515" width="15.5703125" customWidth="1"/>
    <col min="769" max="769" width="59.7109375" customWidth="1"/>
    <col min="770" max="771" width="15.5703125" customWidth="1"/>
    <col min="1025" max="1025" width="59.7109375" customWidth="1"/>
    <col min="1026" max="1027" width="15.5703125" customWidth="1"/>
    <col min="1281" max="1281" width="59.7109375" customWidth="1"/>
    <col min="1282" max="1283" width="15.5703125" customWidth="1"/>
    <col min="1537" max="1537" width="59.7109375" customWidth="1"/>
    <col min="1538" max="1539" width="15.5703125" customWidth="1"/>
    <col min="1793" max="1793" width="59.7109375" customWidth="1"/>
    <col min="1794" max="1795" width="15.5703125" customWidth="1"/>
    <col min="2049" max="2049" width="59.7109375" customWidth="1"/>
    <col min="2050" max="2051" width="15.5703125" customWidth="1"/>
    <col min="2305" max="2305" width="59.7109375" customWidth="1"/>
    <col min="2306" max="2307" width="15.5703125" customWidth="1"/>
    <col min="2561" max="2561" width="59.7109375" customWidth="1"/>
    <col min="2562" max="2563" width="15.5703125" customWidth="1"/>
    <col min="2817" max="2817" width="59.7109375" customWidth="1"/>
    <col min="2818" max="2819" width="15.5703125" customWidth="1"/>
    <col min="3073" max="3073" width="59.7109375" customWidth="1"/>
    <col min="3074" max="3075" width="15.5703125" customWidth="1"/>
    <col min="3329" max="3329" width="59.7109375" customWidth="1"/>
    <col min="3330" max="3331" width="15.5703125" customWidth="1"/>
    <col min="3585" max="3585" width="59.7109375" customWidth="1"/>
    <col min="3586" max="3587" width="15.5703125" customWidth="1"/>
    <col min="3841" max="3841" width="59.7109375" customWidth="1"/>
    <col min="3842" max="3843" width="15.5703125" customWidth="1"/>
    <col min="4097" max="4097" width="59.7109375" customWidth="1"/>
    <col min="4098" max="4099" width="15.5703125" customWidth="1"/>
    <col min="4353" max="4353" width="59.7109375" customWidth="1"/>
    <col min="4354" max="4355" width="15.5703125" customWidth="1"/>
    <col min="4609" max="4609" width="59.7109375" customWidth="1"/>
    <col min="4610" max="4611" width="15.5703125" customWidth="1"/>
    <col min="4865" max="4865" width="59.7109375" customWidth="1"/>
    <col min="4866" max="4867" width="15.5703125" customWidth="1"/>
    <col min="5121" max="5121" width="59.7109375" customWidth="1"/>
    <col min="5122" max="5123" width="15.5703125" customWidth="1"/>
    <col min="5377" max="5377" width="59.7109375" customWidth="1"/>
    <col min="5378" max="5379" width="15.5703125" customWidth="1"/>
    <col min="5633" max="5633" width="59.7109375" customWidth="1"/>
    <col min="5634" max="5635" width="15.5703125" customWidth="1"/>
    <col min="5889" max="5889" width="59.7109375" customWidth="1"/>
    <col min="5890" max="5891" width="15.5703125" customWidth="1"/>
    <col min="6145" max="6145" width="59.7109375" customWidth="1"/>
    <col min="6146" max="6147" width="15.5703125" customWidth="1"/>
    <col min="6401" max="6401" width="59.7109375" customWidth="1"/>
    <col min="6402" max="6403" width="15.5703125" customWidth="1"/>
    <col min="6657" max="6657" width="59.7109375" customWidth="1"/>
    <col min="6658" max="6659" width="15.5703125" customWidth="1"/>
    <col min="6913" max="6913" width="59.7109375" customWidth="1"/>
    <col min="6914" max="6915" width="15.5703125" customWidth="1"/>
    <col min="7169" max="7169" width="59.7109375" customWidth="1"/>
    <col min="7170" max="7171" width="15.5703125" customWidth="1"/>
    <col min="7425" max="7425" width="59.7109375" customWidth="1"/>
    <col min="7426" max="7427" width="15.5703125" customWidth="1"/>
    <col min="7681" max="7681" width="59.7109375" customWidth="1"/>
    <col min="7682" max="7683" width="15.5703125" customWidth="1"/>
    <col min="7937" max="7937" width="59.7109375" customWidth="1"/>
    <col min="7938" max="7939" width="15.5703125" customWidth="1"/>
    <col min="8193" max="8193" width="59.7109375" customWidth="1"/>
    <col min="8194" max="8195" width="15.5703125" customWidth="1"/>
    <col min="8449" max="8449" width="59.7109375" customWidth="1"/>
    <col min="8450" max="8451" width="15.5703125" customWidth="1"/>
    <col min="8705" max="8705" width="59.7109375" customWidth="1"/>
    <col min="8706" max="8707" width="15.5703125" customWidth="1"/>
    <col min="8961" max="8961" width="59.7109375" customWidth="1"/>
    <col min="8962" max="8963" width="15.5703125" customWidth="1"/>
    <col min="9217" max="9217" width="59.7109375" customWidth="1"/>
    <col min="9218" max="9219" width="15.5703125" customWidth="1"/>
    <col min="9473" max="9473" width="59.7109375" customWidth="1"/>
    <col min="9474" max="9475" width="15.5703125" customWidth="1"/>
    <col min="9729" max="9729" width="59.7109375" customWidth="1"/>
    <col min="9730" max="9731" width="15.5703125" customWidth="1"/>
    <col min="9985" max="9985" width="59.7109375" customWidth="1"/>
    <col min="9986" max="9987" width="15.5703125" customWidth="1"/>
    <col min="10241" max="10241" width="59.7109375" customWidth="1"/>
    <col min="10242" max="10243" width="15.5703125" customWidth="1"/>
    <col min="10497" max="10497" width="59.7109375" customWidth="1"/>
    <col min="10498" max="10499" width="15.5703125" customWidth="1"/>
    <col min="10753" max="10753" width="59.7109375" customWidth="1"/>
    <col min="10754" max="10755" width="15.5703125" customWidth="1"/>
    <col min="11009" max="11009" width="59.7109375" customWidth="1"/>
    <col min="11010" max="11011" width="15.5703125" customWidth="1"/>
    <col min="11265" max="11265" width="59.7109375" customWidth="1"/>
    <col min="11266" max="11267" width="15.5703125" customWidth="1"/>
    <col min="11521" max="11521" width="59.7109375" customWidth="1"/>
    <col min="11522" max="11523" width="15.5703125" customWidth="1"/>
    <col min="11777" max="11777" width="59.7109375" customWidth="1"/>
    <col min="11778" max="11779" width="15.5703125" customWidth="1"/>
    <col min="12033" max="12033" width="59.7109375" customWidth="1"/>
    <col min="12034" max="12035" width="15.5703125" customWidth="1"/>
    <col min="12289" max="12289" width="59.7109375" customWidth="1"/>
    <col min="12290" max="12291" width="15.5703125" customWidth="1"/>
    <col min="12545" max="12545" width="59.7109375" customWidth="1"/>
    <col min="12546" max="12547" width="15.5703125" customWidth="1"/>
    <col min="12801" max="12801" width="59.7109375" customWidth="1"/>
    <col min="12802" max="12803" width="15.5703125" customWidth="1"/>
    <col min="13057" max="13057" width="59.7109375" customWidth="1"/>
    <col min="13058" max="13059" width="15.5703125" customWidth="1"/>
    <col min="13313" max="13313" width="59.7109375" customWidth="1"/>
    <col min="13314" max="13315" width="15.5703125" customWidth="1"/>
    <col min="13569" max="13569" width="59.7109375" customWidth="1"/>
    <col min="13570" max="13571" width="15.5703125" customWidth="1"/>
    <col min="13825" max="13825" width="59.7109375" customWidth="1"/>
    <col min="13826" max="13827" width="15.5703125" customWidth="1"/>
    <col min="14081" max="14081" width="59.7109375" customWidth="1"/>
    <col min="14082" max="14083" width="15.5703125" customWidth="1"/>
    <col min="14337" max="14337" width="59.7109375" customWidth="1"/>
    <col min="14338" max="14339" width="15.5703125" customWidth="1"/>
    <col min="14593" max="14593" width="59.7109375" customWidth="1"/>
    <col min="14594" max="14595" width="15.5703125" customWidth="1"/>
    <col min="14849" max="14849" width="59.7109375" customWidth="1"/>
    <col min="14850" max="14851" width="15.5703125" customWidth="1"/>
    <col min="15105" max="15105" width="59.7109375" customWidth="1"/>
    <col min="15106" max="15107" width="15.5703125" customWidth="1"/>
    <col min="15361" max="15361" width="59.7109375" customWidth="1"/>
    <col min="15362" max="15363" width="15.5703125" customWidth="1"/>
    <col min="15617" max="15617" width="59.7109375" customWidth="1"/>
    <col min="15618" max="15619" width="15.5703125" customWidth="1"/>
    <col min="15873" max="15873" width="59.7109375" customWidth="1"/>
    <col min="15874" max="15875" width="15.5703125" customWidth="1"/>
    <col min="16129" max="16129" width="59.7109375" customWidth="1"/>
    <col min="16130" max="16131" width="15.5703125" customWidth="1"/>
  </cols>
  <sheetData>
    <row r="34" spans="1:3" ht="13.5" customHeight="1"/>
    <row r="35" spans="1:3" ht="13.5" customHeight="1"/>
    <row r="36" spans="1:3" ht="13.5" customHeight="1">
      <c r="A36" s="204" t="s">
        <v>108</v>
      </c>
      <c r="B36" s="204"/>
      <c r="C36" s="204"/>
    </row>
    <row r="37" spans="1:3" ht="12.75" customHeight="1">
      <c r="A37" s="42" t="s">
        <v>109</v>
      </c>
      <c r="B37" s="42"/>
      <c r="C37" s="42"/>
    </row>
    <row r="38" spans="1:3" ht="49.5" customHeight="1">
      <c r="A38" s="37" t="s">
        <v>110</v>
      </c>
      <c r="B38" s="88" t="s">
        <v>111</v>
      </c>
      <c r="C38" s="88" t="s">
        <v>112</v>
      </c>
    </row>
    <row r="39" spans="1:3" ht="13.5" customHeight="1">
      <c r="A39" s="89" t="s">
        <v>113</v>
      </c>
      <c r="B39" s="90">
        <v>130</v>
      </c>
      <c r="C39" s="91">
        <f>B39/B60*100</f>
        <v>33.078880407124686</v>
      </c>
    </row>
    <row r="40" spans="1:3" ht="13.5" customHeight="1">
      <c r="A40" s="89" t="s">
        <v>114</v>
      </c>
      <c r="B40" s="90">
        <v>13</v>
      </c>
      <c r="C40" s="91">
        <f>B40/B60*100</f>
        <v>3.3078880407124678</v>
      </c>
    </row>
    <row r="41" spans="1:3" ht="13.5" customHeight="1">
      <c r="A41" s="89" t="s">
        <v>115</v>
      </c>
      <c r="B41" s="90">
        <v>134</v>
      </c>
      <c r="C41" s="91">
        <f>B41/$B$60*100</f>
        <v>34.096692111959285</v>
      </c>
    </row>
    <row r="42" spans="1:3" ht="13.5" customHeight="1">
      <c r="A42" s="89" t="s">
        <v>116</v>
      </c>
      <c r="B42" s="90">
        <v>4</v>
      </c>
      <c r="C42" s="91">
        <f>B42/$B$60*100</f>
        <v>1.0178117048346056</v>
      </c>
    </row>
    <row r="43" spans="1:3" ht="13.5" customHeight="1">
      <c r="A43" s="89" t="s">
        <v>117</v>
      </c>
      <c r="B43" s="90">
        <v>1</v>
      </c>
      <c r="C43" s="91">
        <f>B43/$B$60*100</f>
        <v>0.2544529262086514</v>
      </c>
    </row>
    <row r="44" spans="1:3" ht="12" customHeight="1">
      <c r="A44" s="89" t="s">
        <v>118</v>
      </c>
      <c r="B44" s="90">
        <v>4</v>
      </c>
      <c r="C44" s="91">
        <f t="shared" ref="C44:C59" si="0">B44/$B$60*100</f>
        <v>1.0178117048346056</v>
      </c>
    </row>
    <row r="45" spans="1:3" ht="13.5" customHeight="1">
      <c r="A45" s="89" t="s">
        <v>119</v>
      </c>
      <c r="B45" s="90">
        <v>6</v>
      </c>
      <c r="C45" s="91">
        <f t="shared" si="0"/>
        <v>1.5267175572519083</v>
      </c>
    </row>
    <row r="46" spans="1:3" ht="13.5" customHeight="1">
      <c r="A46" s="89" t="s">
        <v>120</v>
      </c>
      <c r="B46" s="90">
        <v>0</v>
      </c>
      <c r="C46" s="91">
        <f t="shared" si="0"/>
        <v>0</v>
      </c>
    </row>
    <row r="47" spans="1:3" ht="13.5" customHeight="1">
      <c r="A47" s="89" t="s">
        <v>121</v>
      </c>
      <c r="B47" s="90">
        <v>2</v>
      </c>
      <c r="C47" s="91">
        <f t="shared" si="0"/>
        <v>0.5089058524173028</v>
      </c>
    </row>
    <row r="48" spans="1:3" ht="13.5" customHeight="1">
      <c r="A48" s="89" t="s">
        <v>122</v>
      </c>
      <c r="B48" s="90">
        <v>1</v>
      </c>
      <c r="C48" s="91">
        <f t="shared" si="0"/>
        <v>0.2544529262086514</v>
      </c>
    </row>
    <row r="49" spans="1:3" ht="13.5" customHeight="1">
      <c r="A49" s="89" t="s">
        <v>123</v>
      </c>
      <c r="B49" s="90">
        <v>2</v>
      </c>
      <c r="C49" s="91">
        <f t="shared" si="0"/>
        <v>0.5089058524173028</v>
      </c>
    </row>
    <row r="50" spans="1:3" ht="13.5" customHeight="1">
      <c r="A50" s="89" t="s">
        <v>124</v>
      </c>
      <c r="B50" s="90">
        <v>0</v>
      </c>
      <c r="C50" s="91">
        <f t="shared" si="0"/>
        <v>0</v>
      </c>
    </row>
    <row r="51" spans="1:3" ht="14.25" customHeight="1">
      <c r="A51" s="89" t="s">
        <v>125</v>
      </c>
      <c r="B51" s="90">
        <v>0</v>
      </c>
      <c r="C51" s="91">
        <f t="shared" si="0"/>
        <v>0</v>
      </c>
    </row>
    <row r="52" spans="1:3" ht="15" customHeight="1">
      <c r="A52" s="89" t="s">
        <v>126</v>
      </c>
      <c r="B52" s="90">
        <v>2</v>
      </c>
      <c r="C52" s="91">
        <f t="shared" si="0"/>
        <v>0.5089058524173028</v>
      </c>
    </row>
    <row r="53" spans="1:3" ht="15" customHeight="1">
      <c r="A53" s="89" t="s">
        <v>127</v>
      </c>
      <c r="B53" s="90">
        <v>24</v>
      </c>
      <c r="C53" s="91">
        <f t="shared" si="0"/>
        <v>6.1068702290076331</v>
      </c>
    </row>
    <row r="54" spans="1:3" ht="13.5" customHeight="1">
      <c r="A54" s="89" t="s">
        <v>128</v>
      </c>
      <c r="B54" s="90">
        <v>30</v>
      </c>
      <c r="C54" s="91">
        <f t="shared" si="0"/>
        <v>7.6335877862595423</v>
      </c>
    </row>
    <row r="55" spans="1:3" ht="15" customHeight="1">
      <c r="A55" s="89" t="s">
        <v>129</v>
      </c>
      <c r="B55" s="90">
        <v>8</v>
      </c>
      <c r="C55" s="91">
        <f t="shared" si="0"/>
        <v>2.0356234096692112</v>
      </c>
    </row>
    <row r="56" spans="1:3" ht="13.5" customHeight="1">
      <c r="A56" s="89" t="s">
        <v>130</v>
      </c>
      <c r="B56" s="90">
        <v>2</v>
      </c>
      <c r="C56" s="91">
        <f t="shared" si="0"/>
        <v>0.5089058524173028</v>
      </c>
    </row>
    <row r="57" spans="1:3" ht="13.5" customHeight="1">
      <c r="A57" s="89" t="s">
        <v>131</v>
      </c>
      <c r="B57" s="90">
        <v>7</v>
      </c>
      <c r="C57" s="91">
        <f t="shared" si="0"/>
        <v>1.7811704834605597</v>
      </c>
    </row>
    <row r="58" spans="1:3" ht="13.5" customHeight="1">
      <c r="A58" s="89" t="s">
        <v>132</v>
      </c>
      <c r="B58" s="90">
        <v>23</v>
      </c>
      <c r="C58" s="91">
        <f t="shared" si="0"/>
        <v>5.8524173027989823</v>
      </c>
    </row>
    <row r="59" spans="1:3" ht="12" customHeight="1">
      <c r="A59" s="89" t="s">
        <v>133</v>
      </c>
      <c r="B59" s="90">
        <v>0</v>
      </c>
      <c r="C59" s="90">
        <f t="shared" si="0"/>
        <v>0</v>
      </c>
    </row>
    <row r="60" spans="1:3" ht="13.5" customHeight="1">
      <c r="A60" s="88" t="s">
        <v>134</v>
      </c>
      <c r="B60" s="90">
        <f>SUM(B39:B59)</f>
        <v>393</v>
      </c>
      <c r="C60" s="90">
        <f>SUM(C39:C59)</f>
        <v>100</v>
      </c>
    </row>
  </sheetData>
  <mergeCells count="1">
    <mergeCell ref="A36:C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G11" sqref="G11"/>
    </sheetView>
  </sheetViews>
  <sheetFormatPr defaultRowHeight="14.25"/>
  <cols>
    <col min="1" max="1" width="16.140625" style="107" customWidth="1"/>
    <col min="2" max="3" width="18.140625" style="107" customWidth="1"/>
    <col min="4" max="4" width="15.7109375" style="107" customWidth="1"/>
    <col min="5" max="5" width="12.7109375" style="107" customWidth="1"/>
    <col min="6" max="6" width="17.42578125" style="107" customWidth="1"/>
    <col min="7" max="256" width="9.140625" style="92"/>
    <col min="257" max="257" width="16.140625" style="92" customWidth="1"/>
    <col min="258" max="259" width="18.140625" style="92" customWidth="1"/>
    <col min="260" max="260" width="15.7109375" style="92" customWidth="1"/>
    <col min="261" max="261" width="12.7109375" style="92" customWidth="1"/>
    <col min="262" max="262" width="17.42578125" style="92" customWidth="1"/>
    <col min="263" max="512" width="9.140625" style="92"/>
    <col min="513" max="513" width="16.140625" style="92" customWidth="1"/>
    <col min="514" max="515" width="18.140625" style="92" customWidth="1"/>
    <col min="516" max="516" width="15.7109375" style="92" customWidth="1"/>
    <col min="517" max="517" width="12.7109375" style="92" customWidth="1"/>
    <col min="518" max="518" width="17.42578125" style="92" customWidth="1"/>
    <col min="519" max="768" width="9.140625" style="92"/>
    <col min="769" max="769" width="16.140625" style="92" customWidth="1"/>
    <col min="770" max="771" width="18.140625" style="92" customWidth="1"/>
    <col min="772" max="772" width="15.7109375" style="92" customWidth="1"/>
    <col min="773" max="773" width="12.7109375" style="92" customWidth="1"/>
    <col min="774" max="774" width="17.42578125" style="92" customWidth="1"/>
    <col min="775" max="1024" width="9.140625" style="92"/>
    <col min="1025" max="1025" width="16.140625" style="92" customWidth="1"/>
    <col min="1026" max="1027" width="18.140625" style="92" customWidth="1"/>
    <col min="1028" max="1028" width="15.7109375" style="92" customWidth="1"/>
    <col min="1029" max="1029" width="12.7109375" style="92" customWidth="1"/>
    <col min="1030" max="1030" width="17.42578125" style="92" customWidth="1"/>
    <col min="1031" max="1280" width="9.140625" style="92"/>
    <col min="1281" max="1281" width="16.140625" style="92" customWidth="1"/>
    <col min="1282" max="1283" width="18.140625" style="92" customWidth="1"/>
    <col min="1284" max="1284" width="15.7109375" style="92" customWidth="1"/>
    <col min="1285" max="1285" width="12.7109375" style="92" customWidth="1"/>
    <col min="1286" max="1286" width="17.42578125" style="92" customWidth="1"/>
    <col min="1287" max="1536" width="9.140625" style="92"/>
    <col min="1537" max="1537" width="16.140625" style="92" customWidth="1"/>
    <col min="1538" max="1539" width="18.140625" style="92" customWidth="1"/>
    <col min="1540" max="1540" width="15.7109375" style="92" customWidth="1"/>
    <col min="1541" max="1541" width="12.7109375" style="92" customWidth="1"/>
    <col min="1542" max="1542" width="17.42578125" style="92" customWidth="1"/>
    <col min="1543" max="1792" width="9.140625" style="92"/>
    <col min="1793" max="1793" width="16.140625" style="92" customWidth="1"/>
    <col min="1794" max="1795" width="18.140625" style="92" customWidth="1"/>
    <col min="1796" max="1796" width="15.7109375" style="92" customWidth="1"/>
    <col min="1797" max="1797" width="12.7109375" style="92" customWidth="1"/>
    <col min="1798" max="1798" width="17.42578125" style="92" customWidth="1"/>
    <col min="1799" max="2048" width="9.140625" style="92"/>
    <col min="2049" max="2049" width="16.140625" style="92" customWidth="1"/>
    <col min="2050" max="2051" width="18.140625" style="92" customWidth="1"/>
    <col min="2052" max="2052" width="15.7109375" style="92" customWidth="1"/>
    <col min="2053" max="2053" width="12.7109375" style="92" customWidth="1"/>
    <col min="2054" max="2054" width="17.42578125" style="92" customWidth="1"/>
    <col min="2055" max="2304" width="9.140625" style="92"/>
    <col min="2305" max="2305" width="16.140625" style="92" customWidth="1"/>
    <col min="2306" max="2307" width="18.140625" style="92" customWidth="1"/>
    <col min="2308" max="2308" width="15.7109375" style="92" customWidth="1"/>
    <col min="2309" max="2309" width="12.7109375" style="92" customWidth="1"/>
    <col min="2310" max="2310" width="17.42578125" style="92" customWidth="1"/>
    <col min="2311" max="2560" width="9.140625" style="92"/>
    <col min="2561" max="2561" width="16.140625" style="92" customWidth="1"/>
    <col min="2562" max="2563" width="18.140625" style="92" customWidth="1"/>
    <col min="2564" max="2564" width="15.7109375" style="92" customWidth="1"/>
    <col min="2565" max="2565" width="12.7109375" style="92" customWidth="1"/>
    <col min="2566" max="2566" width="17.42578125" style="92" customWidth="1"/>
    <col min="2567" max="2816" width="9.140625" style="92"/>
    <col min="2817" max="2817" width="16.140625" style="92" customWidth="1"/>
    <col min="2818" max="2819" width="18.140625" style="92" customWidth="1"/>
    <col min="2820" max="2820" width="15.7109375" style="92" customWidth="1"/>
    <col min="2821" max="2821" width="12.7109375" style="92" customWidth="1"/>
    <col min="2822" max="2822" width="17.42578125" style="92" customWidth="1"/>
    <col min="2823" max="3072" width="9.140625" style="92"/>
    <col min="3073" max="3073" width="16.140625" style="92" customWidth="1"/>
    <col min="3074" max="3075" width="18.140625" style="92" customWidth="1"/>
    <col min="3076" max="3076" width="15.7109375" style="92" customWidth="1"/>
    <col min="3077" max="3077" width="12.7109375" style="92" customWidth="1"/>
    <col min="3078" max="3078" width="17.42578125" style="92" customWidth="1"/>
    <col min="3079" max="3328" width="9.140625" style="92"/>
    <col min="3329" max="3329" width="16.140625" style="92" customWidth="1"/>
    <col min="3330" max="3331" width="18.140625" style="92" customWidth="1"/>
    <col min="3332" max="3332" width="15.7109375" style="92" customWidth="1"/>
    <col min="3333" max="3333" width="12.7109375" style="92" customWidth="1"/>
    <col min="3334" max="3334" width="17.42578125" style="92" customWidth="1"/>
    <col min="3335" max="3584" width="9.140625" style="92"/>
    <col min="3585" max="3585" width="16.140625" style="92" customWidth="1"/>
    <col min="3586" max="3587" width="18.140625" style="92" customWidth="1"/>
    <col min="3588" max="3588" width="15.7109375" style="92" customWidth="1"/>
    <col min="3589" max="3589" width="12.7109375" style="92" customWidth="1"/>
    <col min="3590" max="3590" width="17.42578125" style="92" customWidth="1"/>
    <col min="3591" max="3840" width="9.140625" style="92"/>
    <col min="3841" max="3841" width="16.140625" style="92" customWidth="1"/>
    <col min="3842" max="3843" width="18.140625" style="92" customWidth="1"/>
    <col min="3844" max="3844" width="15.7109375" style="92" customWidth="1"/>
    <col min="3845" max="3845" width="12.7109375" style="92" customWidth="1"/>
    <col min="3846" max="3846" width="17.42578125" style="92" customWidth="1"/>
    <col min="3847" max="4096" width="9.140625" style="92"/>
    <col min="4097" max="4097" width="16.140625" style="92" customWidth="1"/>
    <col min="4098" max="4099" width="18.140625" style="92" customWidth="1"/>
    <col min="4100" max="4100" width="15.7109375" style="92" customWidth="1"/>
    <col min="4101" max="4101" width="12.7109375" style="92" customWidth="1"/>
    <col min="4102" max="4102" width="17.42578125" style="92" customWidth="1"/>
    <col min="4103" max="4352" width="9.140625" style="92"/>
    <col min="4353" max="4353" width="16.140625" style="92" customWidth="1"/>
    <col min="4354" max="4355" width="18.140625" style="92" customWidth="1"/>
    <col min="4356" max="4356" width="15.7109375" style="92" customWidth="1"/>
    <col min="4357" max="4357" width="12.7109375" style="92" customWidth="1"/>
    <col min="4358" max="4358" width="17.42578125" style="92" customWidth="1"/>
    <col min="4359" max="4608" width="9.140625" style="92"/>
    <col min="4609" max="4609" width="16.140625" style="92" customWidth="1"/>
    <col min="4610" max="4611" width="18.140625" style="92" customWidth="1"/>
    <col min="4612" max="4612" width="15.7109375" style="92" customWidth="1"/>
    <col min="4613" max="4613" width="12.7109375" style="92" customWidth="1"/>
    <col min="4614" max="4614" width="17.42578125" style="92" customWidth="1"/>
    <col min="4615" max="4864" width="9.140625" style="92"/>
    <col min="4865" max="4865" width="16.140625" style="92" customWidth="1"/>
    <col min="4866" max="4867" width="18.140625" style="92" customWidth="1"/>
    <col min="4868" max="4868" width="15.7109375" style="92" customWidth="1"/>
    <col min="4869" max="4869" width="12.7109375" style="92" customWidth="1"/>
    <col min="4870" max="4870" width="17.42578125" style="92" customWidth="1"/>
    <col min="4871" max="5120" width="9.140625" style="92"/>
    <col min="5121" max="5121" width="16.140625" style="92" customWidth="1"/>
    <col min="5122" max="5123" width="18.140625" style="92" customWidth="1"/>
    <col min="5124" max="5124" width="15.7109375" style="92" customWidth="1"/>
    <col min="5125" max="5125" width="12.7109375" style="92" customWidth="1"/>
    <col min="5126" max="5126" width="17.42578125" style="92" customWidth="1"/>
    <col min="5127" max="5376" width="9.140625" style="92"/>
    <col min="5377" max="5377" width="16.140625" style="92" customWidth="1"/>
    <col min="5378" max="5379" width="18.140625" style="92" customWidth="1"/>
    <col min="5380" max="5380" width="15.7109375" style="92" customWidth="1"/>
    <col min="5381" max="5381" width="12.7109375" style="92" customWidth="1"/>
    <col min="5382" max="5382" width="17.42578125" style="92" customWidth="1"/>
    <col min="5383" max="5632" width="9.140625" style="92"/>
    <col min="5633" max="5633" width="16.140625" style="92" customWidth="1"/>
    <col min="5634" max="5635" width="18.140625" style="92" customWidth="1"/>
    <col min="5636" max="5636" width="15.7109375" style="92" customWidth="1"/>
    <col min="5637" max="5637" width="12.7109375" style="92" customWidth="1"/>
    <col min="5638" max="5638" width="17.42578125" style="92" customWidth="1"/>
    <col min="5639" max="5888" width="9.140625" style="92"/>
    <col min="5889" max="5889" width="16.140625" style="92" customWidth="1"/>
    <col min="5890" max="5891" width="18.140625" style="92" customWidth="1"/>
    <col min="5892" max="5892" width="15.7109375" style="92" customWidth="1"/>
    <col min="5893" max="5893" width="12.7109375" style="92" customWidth="1"/>
    <col min="5894" max="5894" width="17.42578125" style="92" customWidth="1"/>
    <col min="5895" max="6144" width="9.140625" style="92"/>
    <col min="6145" max="6145" width="16.140625" style="92" customWidth="1"/>
    <col min="6146" max="6147" width="18.140625" style="92" customWidth="1"/>
    <col min="6148" max="6148" width="15.7109375" style="92" customWidth="1"/>
    <col min="6149" max="6149" width="12.7109375" style="92" customWidth="1"/>
    <col min="6150" max="6150" width="17.42578125" style="92" customWidth="1"/>
    <col min="6151" max="6400" width="9.140625" style="92"/>
    <col min="6401" max="6401" width="16.140625" style="92" customWidth="1"/>
    <col min="6402" max="6403" width="18.140625" style="92" customWidth="1"/>
    <col min="6404" max="6404" width="15.7109375" style="92" customWidth="1"/>
    <col min="6405" max="6405" width="12.7109375" style="92" customWidth="1"/>
    <col min="6406" max="6406" width="17.42578125" style="92" customWidth="1"/>
    <col min="6407" max="6656" width="9.140625" style="92"/>
    <col min="6657" max="6657" width="16.140625" style="92" customWidth="1"/>
    <col min="6658" max="6659" width="18.140625" style="92" customWidth="1"/>
    <col min="6660" max="6660" width="15.7109375" style="92" customWidth="1"/>
    <col min="6661" max="6661" width="12.7109375" style="92" customWidth="1"/>
    <col min="6662" max="6662" width="17.42578125" style="92" customWidth="1"/>
    <col min="6663" max="6912" width="9.140625" style="92"/>
    <col min="6913" max="6913" width="16.140625" style="92" customWidth="1"/>
    <col min="6914" max="6915" width="18.140625" style="92" customWidth="1"/>
    <col min="6916" max="6916" width="15.7109375" style="92" customWidth="1"/>
    <col min="6917" max="6917" width="12.7109375" style="92" customWidth="1"/>
    <col min="6918" max="6918" width="17.42578125" style="92" customWidth="1"/>
    <col min="6919" max="7168" width="9.140625" style="92"/>
    <col min="7169" max="7169" width="16.140625" style="92" customWidth="1"/>
    <col min="7170" max="7171" width="18.140625" style="92" customWidth="1"/>
    <col min="7172" max="7172" width="15.7109375" style="92" customWidth="1"/>
    <col min="7173" max="7173" width="12.7109375" style="92" customWidth="1"/>
    <col min="7174" max="7174" width="17.42578125" style="92" customWidth="1"/>
    <col min="7175" max="7424" width="9.140625" style="92"/>
    <col min="7425" max="7425" width="16.140625" style="92" customWidth="1"/>
    <col min="7426" max="7427" width="18.140625" style="92" customWidth="1"/>
    <col min="7428" max="7428" width="15.7109375" style="92" customWidth="1"/>
    <col min="7429" max="7429" width="12.7109375" style="92" customWidth="1"/>
    <col min="7430" max="7430" width="17.42578125" style="92" customWidth="1"/>
    <col min="7431" max="7680" width="9.140625" style="92"/>
    <col min="7681" max="7681" width="16.140625" style="92" customWidth="1"/>
    <col min="7682" max="7683" width="18.140625" style="92" customWidth="1"/>
    <col min="7684" max="7684" width="15.7109375" style="92" customWidth="1"/>
    <col min="7685" max="7685" width="12.7109375" style="92" customWidth="1"/>
    <col min="7686" max="7686" width="17.42578125" style="92" customWidth="1"/>
    <col min="7687" max="7936" width="9.140625" style="92"/>
    <col min="7937" max="7937" width="16.140625" style="92" customWidth="1"/>
    <col min="7938" max="7939" width="18.140625" style="92" customWidth="1"/>
    <col min="7940" max="7940" width="15.7109375" style="92" customWidth="1"/>
    <col min="7941" max="7941" width="12.7109375" style="92" customWidth="1"/>
    <col min="7942" max="7942" width="17.42578125" style="92" customWidth="1"/>
    <col min="7943" max="8192" width="9.140625" style="92"/>
    <col min="8193" max="8193" width="16.140625" style="92" customWidth="1"/>
    <col min="8194" max="8195" width="18.140625" style="92" customWidth="1"/>
    <col min="8196" max="8196" width="15.7109375" style="92" customWidth="1"/>
    <col min="8197" max="8197" width="12.7109375" style="92" customWidth="1"/>
    <col min="8198" max="8198" width="17.42578125" style="92" customWidth="1"/>
    <col min="8199" max="8448" width="9.140625" style="92"/>
    <col min="8449" max="8449" width="16.140625" style="92" customWidth="1"/>
    <col min="8450" max="8451" width="18.140625" style="92" customWidth="1"/>
    <col min="8452" max="8452" width="15.7109375" style="92" customWidth="1"/>
    <col min="8453" max="8453" width="12.7109375" style="92" customWidth="1"/>
    <col min="8454" max="8454" width="17.42578125" style="92" customWidth="1"/>
    <col min="8455" max="8704" width="9.140625" style="92"/>
    <col min="8705" max="8705" width="16.140625" style="92" customWidth="1"/>
    <col min="8706" max="8707" width="18.140625" style="92" customWidth="1"/>
    <col min="8708" max="8708" width="15.7109375" style="92" customWidth="1"/>
    <col min="8709" max="8709" width="12.7109375" style="92" customWidth="1"/>
    <col min="8710" max="8710" width="17.42578125" style="92" customWidth="1"/>
    <col min="8711" max="8960" width="9.140625" style="92"/>
    <col min="8961" max="8961" width="16.140625" style="92" customWidth="1"/>
    <col min="8962" max="8963" width="18.140625" style="92" customWidth="1"/>
    <col min="8964" max="8964" width="15.7109375" style="92" customWidth="1"/>
    <col min="8965" max="8965" width="12.7109375" style="92" customWidth="1"/>
    <col min="8966" max="8966" width="17.42578125" style="92" customWidth="1"/>
    <col min="8967" max="9216" width="9.140625" style="92"/>
    <col min="9217" max="9217" width="16.140625" style="92" customWidth="1"/>
    <col min="9218" max="9219" width="18.140625" style="92" customWidth="1"/>
    <col min="9220" max="9220" width="15.7109375" style="92" customWidth="1"/>
    <col min="9221" max="9221" width="12.7109375" style="92" customWidth="1"/>
    <col min="9222" max="9222" width="17.42578125" style="92" customWidth="1"/>
    <col min="9223" max="9472" width="9.140625" style="92"/>
    <col min="9473" max="9473" width="16.140625" style="92" customWidth="1"/>
    <col min="9474" max="9475" width="18.140625" style="92" customWidth="1"/>
    <col min="9476" max="9476" width="15.7109375" style="92" customWidth="1"/>
    <col min="9477" max="9477" width="12.7109375" style="92" customWidth="1"/>
    <col min="9478" max="9478" width="17.42578125" style="92" customWidth="1"/>
    <col min="9479" max="9728" width="9.140625" style="92"/>
    <col min="9729" max="9729" width="16.140625" style="92" customWidth="1"/>
    <col min="9730" max="9731" width="18.140625" style="92" customWidth="1"/>
    <col min="9732" max="9732" width="15.7109375" style="92" customWidth="1"/>
    <col min="9733" max="9733" width="12.7109375" style="92" customWidth="1"/>
    <col min="9734" max="9734" width="17.42578125" style="92" customWidth="1"/>
    <col min="9735" max="9984" width="9.140625" style="92"/>
    <col min="9985" max="9985" width="16.140625" style="92" customWidth="1"/>
    <col min="9986" max="9987" width="18.140625" style="92" customWidth="1"/>
    <col min="9988" max="9988" width="15.7109375" style="92" customWidth="1"/>
    <col min="9989" max="9989" width="12.7109375" style="92" customWidth="1"/>
    <col min="9990" max="9990" width="17.42578125" style="92" customWidth="1"/>
    <col min="9991" max="10240" width="9.140625" style="92"/>
    <col min="10241" max="10241" width="16.140625" style="92" customWidth="1"/>
    <col min="10242" max="10243" width="18.140625" style="92" customWidth="1"/>
    <col min="10244" max="10244" width="15.7109375" style="92" customWidth="1"/>
    <col min="10245" max="10245" width="12.7109375" style="92" customWidth="1"/>
    <col min="10246" max="10246" width="17.42578125" style="92" customWidth="1"/>
    <col min="10247" max="10496" width="9.140625" style="92"/>
    <col min="10497" max="10497" width="16.140625" style="92" customWidth="1"/>
    <col min="10498" max="10499" width="18.140625" style="92" customWidth="1"/>
    <col min="10500" max="10500" width="15.7109375" style="92" customWidth="1"/>
    <col min="10501" max="10501" width="12.7109375" style="92" customWidth="1"/>
    <col min="10502" max="10502" width="17.42578125" style="92" customWidth="1"/>
    <col min="10503" max="10752" width="9.140625" style="92"/>
    <col min="10753" max="10753" width="16.140625" style="92" customWidth="1"/>
    <col min="10754" max="10755" width="18.140625" style="92" customWidth="1"/>
    <col min="10756" max="10756" width="15.7109375" style="92" customWidth="1"/>
    <col min="10757" max="10757" width="12.7109375" style="92" customWidth="1"/>
    <col min="10758" max="10758" width="17.42578125" style="92" customWidth="1"/>
    <col min="10759" max="11008" width="9.140625" style="92"/>
    <col min="11009" max="11009" width="16.140625" style="92" customWidth="1"/>
    <col min="11010" max="11011" width="18.140625" style="92" customWidth="1"/>
    <col min="11012" max="11012" width="15.7109375" style="92" customWidth="1"/>
    <col min="11013" max="11013" width="12.7109375" style="92" customWidth="1"/>
    <col min="11014" max="11014" width="17.42578125" style="92" customWidth="1"/>
    <col min="11015" max="11264" width="9.140625" style="92"/>
    <col min="11265" max="11265" width="16.140625" style="92" customWidth="1"/>
    <col min="11266" max="11267" width="18.140625" style="92" customWidth="1"/>
    <col min="11268" max="11268" width="15.7109375" style="92" customWidth="1"/>
    <col min="11269" max="11269" width="12.7109375" style="92" customWidth="1"/>
    <col min="11270" max="11270" width="17.42578125" style="92" customWidth="1"/>
    <col min="11271" max="11520" width="9.140625" style="92"/>
    <col min="11521" max="11521" width="16.140625" style="92" customWidth="1"/>
    <col min="11522" max="11523" width="18.140625" style="92" customWidth="1"/>
    <col min="11524" max="11524" width="15.7109375" style="92" customWidth="1"/>
    <col min="11525" max="11525" width="12.7109375" style="92" customWidth="1"/>
    <col min="11526" max="11526" width="17.42578125" style="92" customWidth="1"/>
    <col min="11527" max="11776" width="9.140625" style="92"/>
    <col min="11777" max="11777" width="16.140625" style="92" customWidth="1"/>
    <col min="11778" max="11779" width="18.140625" style="92" customWidth="1"/>
    <col min="11780" max="11780" width="15.7109375" style="92" customWidth="1"/>
    <col min="11781" max="11781" width="12.7109375" style="92" customWidth="1"/>
    <col min="11782" max="11782" width="17.42578125" style="92" customWidth="1"/>
    <col min="11783" max="12032" width="9.140625" style="92"/>
    <col min="12033" max="12033" width="16.140625" style="92" customWidth="1"/>
    <col min="12034" max="12035" width="18.140625" style="92" customWidth="1"/>
    <col min="12036" max="12036" width="15.7109375" style="92" customWidth="1"/>
    <col min="12037" max="12037" width="12.7109375" style="92" customWidth="1"/>
    <col min="12038" max="12038" width="17.42578125" style="92" customWidth="1"/>
    <col min="12039" max="12288" width="9.140625" style="92"/>
    <col min="12289" max="12289" width="16.140625" style="92" customWidth="1"/>
    <col min="12290" max="12291" width="18.140625" style="92" customWidth="1"/>
    <col min="12292" max="12292" width="15.7109375" style="92" customWidth="1"/>
    <col min="12293" max="12293" width="12.7109375" style="92" customWidth="1"/>
    <col min="12294" max="12294" width="17.42578125" style="92" customWidth="1"/>
    <col min="12295" max="12544" width="9.140625" style="92"/>
    <col min="12545" max="12545" width="16.140625" style="92" customWidth="1"/>
    <col min="12546" max="12547" width="18.140625" style="92" customWidth="1"/>
    <col min="12548" max="12548" width="15.7109375" style="92" customWidth="1"/>
    <col min="12549" max="12549" width="12.7109375" style="92" customWidth="1"/>
    <col min="12550" max="12550" width="17.42578125" style="92" customWidth="1"/>
    <col min="12551" max="12800" width="9.140625" style="92"/>
    <col min="12801" max="12801" width="16.140625" style="92" customWidth="1"/>
    <col min="12802" max="12803" width="18.140625" style="92" customWidth="1"/>
    <col min="12804" max="12804" width="15.7109375" style="92" customWidth="1"/>
    <col min="12805" max="12805" width="12.7109375" style="92" customWidth="1"/>
    <col min="12806" max="12806" width="17.42578125" style="92" customWidth="1"/>
    <col min="12807" max="13056" width="9.140625" style="92"/>
    <col min="13057" max="13057" width="16.140625" style="92" customWidth="1"/>
    <col min="13058" max="13059" width="18.140625" style="92" customWidth="1"/>
    <col min="13060" max="13060" width="15.7109375" style="92" customWidth="1"/>
    <col min="13061" max="13061" width="12.7109375" style="92" customWidth="1"/>
    <col min="13062" max="13062" width="17.42578125" style="92" customWidth="1"/>
    <col min="13063" max="13312" width="9.140625" style="92"/>
    <col min="13313" max="13313" width="16.140625" style="92" customWidth="1"/>
    <col min="13314" max="13315" width="18.140625" style="92" customWidth="1"/>
    <col min="13316" max="13316" width="15.7109375" style="92" customWidth="1"/>
    <col min="13317" max="13317" width="12.7109375" style="92" customWidth="1"/>
    <col min="13318" max="13318" width="17.42578125" style="92" customWidth="1"/>
    <col min="13319" max="13568" width="9.140625" style="92"/>
    <col min="13569" max="13569" width="16.140625" style="92" customWidth="1"/>
    <col min="13570" max="13571" width="18.140625" style="92" customWidth="1"/>
    <col min="13572" max="13572" width="15.7109375" style="92" customWidth="1"/>
    <col min="13573" max="13573" width="12.7109375" style="92" customWidth="1"/>
    <col min="13574" max="13574" width="17.42578125" style="92" customWidth="1"/>
    <col min="13575" max="13824" width="9.140625" style="92"/>
    <col min="13825" max="13825" width="16.140625" style="92" customWidth="1"/>
    <col min="13826" max="13827" width="18.140625" style="92" customWidth="1"/>
    <col min="13828" max="13828" width="15.7109375" style="92" customWidth="1"/>
    <col min="13829" max="13829" width="12.7109375" style="92" customWidth="1"/>
    <col min="13830" max="13830" width="17.42578125" style="92" customWidth="1"/>
    <col min="13831" max="14080" width="9.140625" style="92"/>
    <col min="14081" max="14081" width="16.140625" style="92" customWidth="1"/>
    <col min="14082" max="14083" width="18.140625" style="92" customWidth="1"/>
    <col min="14084" max="14084" width="15.7109375" style="92" customWidth="1"/>
    <col min="14085" max="14085" width="12.7109375" style="92" customWidth="1"/>
    <col min="14086" max="14086" width="17.42578125" style="92" customWidth="1"/>
    <col min="14087" max="14336" width="9.140625" style="92"/>
    <col min="14337" max="14337" width="16.140625" style="92" customWidth="1"/>
    <col min="14338" max="14339" width="18.140625" style="92" customWidth="1"/>
    <col min="14340" max="14340" width="15.7109375" style="92" customWidth="1"/>
    <col min="14341" max="14341" width="12.7109375" style="92" customWidth="1"/>
    <col min="14342" max="14342" width="17.42578125" style="92" customWidth="1"/>
    <col min="14343" max="14592" width="9.140625" style="92"/>
    <col min="14593" max="14593" width="16.140625" style="92" customWidth="1"/>
    <col min="14594" max="14595" width="18.140625" style="92" customWidth="1"/>
    <col min="14596" max="14596" width="15.7109375" style="92" customWidth="1"/>
    <col min="14597" max="14597" width="12.7109375" style="92" customWidth="1"/>
    <col min="14598" max="14598" width="17.42578125" style="92" customWidth="1"/>
    <col min="14599" max="14848" width="9.140625" style="92"/>
    <col min="14849" max="14849" width="16.140625" style="92" customWidth="1"/>
    <col min="14850" max="14851" width="18.140625" style="92" customWidth="1"/>
    <col min="14852" max="14852" width="15.7109375" style="92" customWidth="1"/>
    <col min="14853" max="14853" width="12.7109375" style="92" customWidth="1"/>
    <col min="14854" max="14854" width="17.42578125" style="92" customWidth="1"/>
    <col min="14855" max="15104" width="9.140625" style="92"/>
    <col min="15105" max="15105" width="16.140625" style="92" customWidth="1"/>
    <col min="15106" max="15107" width="18.140625" style="92" customWidth="1"/>
    <col min="15108" max="15108" width="15.7109375" style="92" customWidth="1"/>
    <col min="15109" max="15109" width="12.7109375" style="92" customWidth="1"/>
    <col min="15110" max="15110" width="17.42578125" style="92" customWidth="1"/>
    <col min="15111" max="15360" width="9.140625" style="92"/>
    <col min="15361" max="15361" width="16.140625" style="92" customWidth="1"/>
    <col min="15362" max="15363" width="18.140625" style="92" customWidth="1"/>
    <col min="15364" max="15364" width="15.7109375" style="92" customWidth="1"/>
    <col min="15365" max="15365" width="12.7109375" style="92" customWidth="1"/>
    <col min="15366" max="15366" width="17.42578125" style="92" customWidth="1"/>
    <col min="15367" max="15616" width="9.140625" style="92"/>
    <col min="15617" max="15617" width="16.140625" style="92" customWidth="1"/>
    <col min="15618" max="15619" width="18.140625" style="92" customWidth="1"/>
    <col min="15620" max="15620" width="15.7109375" style="92" customWidth="1"/>
    <col min="15621" max="15621" width="12.7109375" style="92" customWidth="1"/>
    <col min="15622" max="15622" width="17.42578125" style="92" customWidth="1"/>
    <col min="15623" max="15872" width="9.140625" style="92"/>
    <col min="15873" max="15873" width="16.140625" style="92" customWidth="1"/>
    <col min="15874" max="15875" width="18.140625" style="92" customWidth="1"/>
    <col min="15876" max="15876" width="15.7109375" style="92" customWidth="1"/>
    <col min="15877" max="15877" width="12.7109375" style="92" customWidth="1"/>
    <col min="15878" max="15878" width="17.42578125" style="92" customWidth="1"/>
    <col min="15879" max="16128" width="9.140625" style="92"/>
    <col min="16129" max="16129" width="16.140625" style="92" customWidth="1"/>
    <col min="16130" max="16131" width="18.140625" style="92" customWidth="1"/>
    <col min="16132" max="16132" width="15.7109375" style="92" customWidth="1"/>
    <col min="16133" max="16133" width="12.7109375" style="92" customWidth="1"/>
    <col min="16134" max="16134" width="17.42578125" style="92" customWidth="1"/>
    <col min="16135" max="16384" width="9.140625" style="92"/>
  </cols>
  <sheetData>
    <row r="1" spans="1:11">
      <c r="A1" s="205" t="s">
        <v>135</v>
      </c>
      <c r="B1" s="205"/>
      <c r="C1" s="205"/>
      <c r="D1" s="205"/>
      <c r="E1" s="205"/>
      <c r="F1" s="205"/>
    </row>
    <row r="2" spans="1:11">
      <c r="A2" s="93" t="s">
        <v>136</v>
      </c>
      <c r="B2" s="93"/>
      <c r="C2" s="93"/>
      <c r="D2" s="93"/>
      <c r="E2" s="93"/>
      <c r="F2" s="93"/>
    </row>
    <row r="3" spans="1:11" ht="13.5" customHeight="1">
      <c r="A3" s="93"/>
      <c r="B3" s="93"/>
      <c r="C3" s="93"/>
      <c r="D3" s="93"/>
      <c r="E3" s="93"/>
      <c r="F3" s="93"/>
    </row>
    <row r="4" spans="1:11" ht="13.5" customHeight="1">
      <c r="A4" s="206" t="s">
        <v>137</v>
      </c>
      <c r="B4" s="206" t="s">
        <v>138</v>
      </c>
      <c r="C4" s="206" t="s">
        <v>139</v>
      </c>
      <c r="D4" s="206" t="s">
        <v>140</v>
      </c>
      <c r="E4" s="206" t="s">
        <v>141</v>
      </c>
      <c r="F4" s="206" t="s">
        <v>142</v>
      </c>
    </row>
    <row r="5" spans="1:11" s="94" customFormat="1" ht="44.25" customHeight="1">
      <c r="A5" s="207"/>
      <c r="B5" s="207"/>
      <c r="C5" s="207"/>
      <c r="D5" s="207"/>
      <c r="E5" s="207"/>
      <c r="F5" s="207"/>
    </row>
    <row r="6" spans="1:11" s="95" customFormat="1" ht="2.25" customHeight="1">
      <c r="A6" s="207"/>
      <c r="B6" s="208"/>
      <c r="C6" s="207"/>
      <c r="D6" s="207"/>
      <c r="E6" s="207"/>
      <c r="F6" s="207"/>
    </row>
    <row r="7" spans="1:11" s="95" customFormat="1" ht="13.5" customHeight="1">
      <c r="A7" s="96" t="s">
        <v>50</v>
      </c>
      <c r="B7" s="95">
        <v>1043</v>
      </c>
      <c r="C7" s="97">
        <v>21</v>
      </c>
      <c r="D7" s="97">
        <v>21</v>
      </c>
      <c r="E7" s="97">
        <v>18</v>
      </c>
      <c r="F7" s="98">
        <f>D7/B7*10000</f>
        <v>201.34228187919462</v>
      </c>
      <c r="J7" s="99"/>
      <c r="K7" s="100"/>
    </row>
    <row r="8" spans="1:11" s="95" customFormat="1" ht="13.5" customHeight="1">
      <c r="A8" s="101" t="s">
        <v>51</v>
      </c>
      <c r="B8" s="102">
        <v>1347</v>
      </c>
      <c r="C8" s="103">
        <v>40</v>
      </c>
      <c r="D8" s="103">
        <v>43</v>
      </c>
      <c r="E8" s="103">
        <v>27</v>
      </c>
      <c r="F8" s="104">
        <f>D8/B8*10000</f>
        <v>319.2279138827023</v>
      </c>
      <c r="J8" s="99"/>
      <c r="K8" s="100"/>
    </row>
    <row r="9" spans="1:11" s="95" customFormat="1" ht="13.5" customHeight="1">
      <c r="A9" s="101" t="s">
        <v>52</v>
      </c>
      <c r="B9" s="95">
        <v>1054</v>
      </c>
      <c r="C9" s="103">
        <v>38</v>
      </c>
      <c r="D9" s="103">
        <v>43</v>
      </c>
      <c r="E9" s="103">
        <v>22</v>
      </c>
      <c r="F9" s="104">
        <f t="shared" ref="F9:F22" si="0">D9/B9*10000</f>
        <v>407.96963946869067</v>
      </c>
      <c r="J9" s="99"/>
      <c r="K9" s="100"/>
    </row>
    <row r="10" spans="1:11" s="95" customFormat="1" ht="13.5" customHeight="1">
      <c r="A10" s="101" t="s">
        <v>53</v>
      </c>
      <c r="B10" s="95">
        <v>673</v>
      </c>
      <c r="C10" s="103">
        <v>16</v>
      </c>
      <c r="D10" s="103">
        <v>12</v>
      </c>
      <c r="E10" s="103">
        <v>7</v>
      </c>
      <c r="F10" s="104">
        <f t="shared" si="0"/>
        <v>178.30609212481426</v>
      </c>
      <c r="J10" s="99"/>
      <c r="K10" s="100"/>
    </row>
    <row r="11" spans="1:11" s="95" customFormat="1" ht="13.5" customHeight="1">
      <c r="A11" s="101" t="s">
        <v>54</v>
      </c>
      <c r="B11" s="95">
        <v>744</v>
      </c>
      <c r="C11" s="103">
        <v>34</v>
      </c>
      <c r="D11" s="103">
        <v>32</v>
      </c>
      <c r="E11" s="103">
        <v>17</v>
      </c>
      <c r="F11" s="104">
        <f t="shared" si="0"/>
        <v>430.10752688172045</v>
      </c>
      <c r="J11" s="99"/>
      <c r="K11" s="100"/>
    </row>
    <row r="12" spans="1:11" s="95" customFormat="1" ht="13.5" customHeight="1">
      <c r="A12" s="101" t="s">
        <v>55</v>
      </c>
      <c r="B12" s="95">
        <v>963</v>
      </c>
      <c r="C12" s="103">
        <v>35</v>
      </c>
      <c r="D12" s="105">
        <v>6</v>
      </c>
      <c r="E12" s="105">
        <v>2</v>
      </c>
      <c r="F12" s="104">
        <f t="shared" si="0"/>
        <v>62.305295950155759</v>
      </c>
      <c r="J12" s="99"/>
      <c r="K12" s="100"/>
    </row>
    <row r="13" spans="1:11" s="95" customFormat="1" ht="13.5" customHeight="1">
      <c r="A13" s="101" t="s">
        <v>56</v>
      </c>
      <c r="B13" s="95">
        <v>1418</v>
      </c>
      <c r="C13" s="103">
        <v>90</v>
      </c>
      <c r="D13" s="103">
        <v>88</v>
      </c>
      <c r="E13" s="103">
        <v>36</v>
      </c>
      <c r="F13" s="104">
        <f t="shared" si="0"/>
        <v>620.59238363892803</v>
      </c>
      <c r="J13" s="99"/>
      <c r="K13" s="100"/>
    </row>
    <row r="14" spans="1:11" s="95" customFormat="1" ht="13.5" customHeight="1">
      <c r="A14" s="101" t="s">
        <v>57</v>
      </c>
      <c r="B14" s="95">
        <v>1586</v>
      </c>
      <c r="C14" s="103">
        <v>26</v>
      </c>
      <c r="D14" s="103">
        <v>15</v>
      </c>
      <c r="E14" s="103">
        <v>10</v>
      </c>
      <c r="F14" s="104">
        <f t="shared" si="0"/>
        <v>94.57755359394703</v>
      </c>
      <c r="J14" s="99"/>
      <c r="K14" s="100"/>
    </row>
    <row r="15" spans="1:11" s="95" customFormat="1" ht="13.5" customHeight="1">
      <c r="A15" s="101" t="s">
        <v>58</v>
      </c>
      <c r="B15" s="95">
        <v>1553</v>
      </c>
      <c r="C15" s="103">
        <v>20</v>
      </c>
      <c r="D15" s="103">
        <v>10</v>
      </c>
      <c r="E15" s="103">
        <v>10</v>
      </c>
      <c r="F15" s="104">
        <f t="shared" si="0"/>
        <v>64.391500321957494</v>
      </c>
      <c r="J15" s="99"/>
      <c r="K15" s="100"/>
    </row>
    <row r="16" spans="1:11" s="95" customFormat="1" ht="13.5" customHeight="1">
      <c r="A16" s="101" t="s">
        <v>59</v>
      </c>
      <c r="B16" s="95">
        <v>1232</v>
      </c>
      <c r="C16" s="103">
        <v>2</v>
      </c>
      <c r="D16" s="103">
        <v>2</v>
      </c>
      <c r="E16" s="103">
        <v>2</v>
      </c>
      <c r="F16" s="104">
        <f t="shared" si="0"/>
        <v>16.233766233766236</v>
      </c>
      <c r="J16" s="99"/>
      <c r="K16" s="100"/>
    </row>
    <row r="17" spans="1:11" s="95" customFormat="1" ht="13.5" customHeight="1">
      <c r="A17" s="101" t="s">
        <v>60</v>
      </c>
      <c r="B17" s="95">
        <v>1433</v>
      </c>
      <c r="C17" s="103">
        <v>18</v>
      </c>
      <c r="D17" s="103">
        <v>23</v>
      </c>
      <c r="E17" s="103">
        <v>8</v>
      </c>
      <c r="F17" s="104">
        <f t="shared" si="0"/>
        <v>160.50244242847174</v>
      </c>
      <c r="J17" s="99"/>
      <c r="K17" s="100"/>
    </row>
    <row r="18" spans="1:11" s="95" customFormat="1" ht="13.5" customHeight="1">
      <c r="A18" s="101" t="s">
        <v>61</v>
      </c>
      <c r="B18" s="95">
        <v>1474</v>
      </c>
      <c r="C18" s="103">
        <v>31</v>
      </c>
      <c r="D18" s="103">
        <v>31</v>
      </c>
      <c r="E18" s="103">
        <v>14</v>
      </c>
      <c r="F18" s="104">
        <f t="shared" si="0"/>
        <v>210.31207598371779</v>
      </c>
      <c r="J18" s="99"/>
      <c r="K18" s="100"/>
    </row>
    <row r="19" spans="1:11" s="95" customFormat="1" ht="13.5" customHeight="1">
      <c r="A19" s="101" t="s">
        <v>62</v>
      </c>
      <c r="B19" s="95">
        <v>3685</v>
      </c>
      <c r="C19" s="103">
        <v>129</v>
      </c>
      <c r="D19" s="103">
        <v>128</v>
      </c>
      <c r="E19" s="103">
        <v>89</v>
      </c>
      <c r="F19" s="104">
        <f t="shared" si="0"/>
        <v>347.35413839891453</v>
      </c>
      <c r="J19" s="99"/>
      <c r="K19" s="100"/>
    </row>
    <row r="20" spans="1:11" s="95" customFormat="1" ht="13.5" customHeight="1">
      <c r="A20" s="101" t="s">
        <v>63</v>
      </c>
      <c r="B20" s="95">
        <v>9430</v>
      </c>
      <c r="C20" s="103">
        <v>313</v>
      </c>
      <c r="D20" s="103">
        <v>311</v>
      </c>
      <c r="E20" s="103">
        <v>153</v>
      </c>
      <c r="F20" s="104">
        <f t="shared" si="0"/>
        <v>329.79851537645817</v>
      </c>
      <c r="J20" s="99"/>
      <c r="K20" s="100"/>
    </row>
    <row r="21" spans="1:11" s="95" customFormat="1" ht="13.5" customHeight="1">
      <c r="A21" s="101" t="s">
        <v>64</v>
      </c>
      <c r="B21" s="95">
        <v>1886</v>
      </c>
      <c r="C21" s="103">
        <v>70</v>
      </c>
      <c r="D21" s="103">
        <v>73</v>
      </c>
      <c r="E21" s="103">
        <v>49</v>
      </c>
      <c r="F21" s="104">
        <f t="shared" si="0"/>
        <v>387.06256627783665</v>
      </c>
      <c r="J21" s="99"/>
      <c r="K21" s="100"/>
    </row>
    <row r="22" spans="1:11" ht="13.5" customHeight="1">
      <c r="A22" s="106" t="s">
        <v>66</v>
      </c>
      <c r="B22" s="106">
        <f>SUM(B7:B21)</f>
        <v>29521</v>
      </c>
      <c r="C22" s="106">
        <v>883</v>
      </c>
      <c r="D22" s="106">
        <f>SUM(D7:D21)</f>
        <v>838</v>
      </c>
      <c r="E22" s="106">
        <f>SUM(E7:E21)</f>
        <v>464</v>
      </c>
      <c r="F22" s="106">
        <f t="shared" si="0"/>
        <v>283.86572270587044</v>
      </c>
    </row>
    <row r="23" spans="1:11" ht="13.5" customHeight="1"/>
    <row r="32" spans="1:11">
      <c r="B32" s="108"/>
      <c r="C32" s="108"/>
    </row>
    <row r="33" spans="2:3">
      <c r="B33" s="108"/>
      <c r="C33" s="108"/>
    </row>
    <row r="34" spans="2:3">
      <c r="B34" s="108"/>
      <c r="C34" s="108"/>
    </row>
    <row r="35" spans="2:3">
      <c r="B35" s="108"/>
      <c r="C35" s="108"/>
    </row>
    <row r="36" spans="2:3">
      <c r="B36" s="108"/>
      <c r="C36" s="108"/>
    </row>
    <row r="37" spans="2:3">
      <c r="B37" s="108"/>
      <c r="C37" s="108"/>
    </row>
    <row r="38" spans="2:3">
      <c r="B38" s="108"/>
      <c r="C38" s="108"/>
    </row>
    <row r="39" spans="2:3">
      <c r="B39" s="108"/>
      <c r="C39" s="108"/>
    </row>
    <row r="40" spans="2:3">
      <c r="B40" s="108"/>
      <c r="C40" s="108"/>
    </row>
    <row r="41" spans="2:3">
      <c r="B41" s="108"/>
      <c r="C41" s="108"/>
    </row>
    <row r="42" spans="2:3">
      <c r="B42" s="108"/>
      <c r="C42" s="108"/>
    </row>
    <row r="43" spans="2:3">
      <c r="B43" s="108"/>
      <c r="C43" s="108"/>
    </row>
    <row r="44" spans="2:3">
      <c r="B44" s="108"/>
      <c r="C44" s="108"/>
    </row>
    <row r="45" spans="2:3">
      <c r="B45" s="108"/>
      <c r="C45" s="108"/>
    </row>
    <row r="46" spans="2:3">
      <c r="B46" s="108"/>
      <c r="C46" s="108"/>
    </row>
    <row r="47" spans="2:3">
      <c r="B47" s="108"/>
      <c r="C47" s="108"/>
    </row>
    <row r="48" spans="2:3">
      <c r="B48" s="108"/>
      <c r="C48" s="108"/>
    </row>
  </sheetData>
  <mergeCells count="7">
    <mergeCell ref="A1:F1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4" workbookViewId="0">
      <selection activeCell="B22" sqref="B22:C22"/>
    </sheetView>
  </sheetViews>
  <sheetFormatPr defaultRowHeight="11.25"/>
  <cols>
    <col min="1" max="1" width="4.85546875" style="109" customWidth="1"/>
    <col min="2" max="2" width="6.7109375" style="109" customWidth="1"/>
    <col min="3" max="3" width="31.42578125" style="109" customWidth="1"/>
    <col min="4" max="4" width="9" style="109" customWidth="1"/>
    <col min="5" max="5" width="7.7109375" style="109" customWidth="1"/>
    <col min="6" max="256" width="9.140625" style="109"/>
    <col min="257" max="257" width="4.85546875" style="109" customWidth="1"/>
    <col min="258" max="258" width="6.7109375" style="109" customWidth="1"/>
    <col min="259" max="259" width="31.42578125" style="109" customWidth="1"/>
    <col min="260" max="260" width="9" style="109" customWidth="1"/>
    <col min="261" max="261" width="7.7109375" style="109" customWidth="1"/>
    <col min="262" max="512" width="9.140625" style="109"/>
    <col min="513" max="513" width="4.85546875" style="109" customWidth="1"/>
    <col min="514" max="514" width="6.7109375" style="109" customWidth="1"/>
    <col min="515" max="515" width="31.42578125" style="109" customWidth="1"/>
    <col min="516" max="516" width="9" style="109" customWidth="1"/>
    <col min="517" max="517" width="7.7109375" style="109" customWidth="1"/>
    <col min="518" max="768" width="9.140625" style="109"/>
    <col min="769" max="769" width="4.85546875" style="109" customWidth="1"/>
    <col min="770" max="770" width="6.7109375" style="109" customWidth="1"/>
    <col min="771" max="771" width="31.42578125" style="109" customWidth="1"/>
    <col min="772" max="772" width="9" style="109" customWidth="1"/>
    <col min="773" max="773" width="7.7109375" style="109" customWidth="1"/>
    <col min="774" max="1024" width="9.140625" style="109"/>
    <col min="1025" max="1025" width="4.85546875" style="109" customWidth="1"/>
    <col min="1026" max="1026" width="6.7109375" style="109" customWidth="1"/>
    <col min="1027" max="1027" width="31.42578125" style="109" customWidth="1"/>
    <col min="1028" max="1028" width="9" style="109" customWidth="1"/>
    <col min="1029" max="1029" width="7.7109375" style="109" customWidth="1"/>
    <col min="1030" max="1280" width="9.140625" style="109"/>
    <col min="1281" max="1281" width="4.85546875" style="109" customWidth="1"/>
    <col min="1282" max="1282" width="6.7109375" style="109" customWidth="1"/>
    <col min="1283" max="1283" width="31.42578125" style="109" customWidth="1"/>
    <col min="1284" max="1284" width="9" style="109" customWidth="1"/>
    <col min="1285" max="1285" width="7.7109375" style="109" customWidth="1"/>
    <col min="1286" max="1536" width="9.140625" style="109"/>
    <col min="1537" max="1537" width="4.85546875" style="109" customWidth="1"/>
    <col min="1538" max="1538" width="6.7109375" style="109" customWidth="1"/>
    <col min="1539" max="1539" width="31.42578125" style="109" customWidth="1"/>
    <col min="1540" max="1540" width="9" style="109" customWidth="1"/>
    <col min="1541" max="1541" width="7.7109375" style="109" customWidth="1"/>
    <col min="1542" max="1792" width="9.140625" style="109"/>
    <col min="1793" max="1793" width="4.85546875" style="109" customWidth="1"/>
    <col min="1794" max="1794" width="6.7109375" style="109" customWidth="1"/>
    <col min="1795" max="1795" width="31.42578125" style="109" customWidth="1"/>
    <col min="1796" max="1796" width="9" style="109" customWidth="1"/>
    <col min="1797" max="1797" width="7.7109375" style="109" customWidth="1"/>
    <col min="1798" max="2048" width="9.140625" style="109"/>
    <col min="2049" max="2049" width="4.85546875" style="109" customWidth="1"/>
    <col min="2050" max="2050" width="6.7109375" style="109" customWidth="1"/>
    <col min="2051" max="2051" width="31.42578125" style="109" customWidth="1"/>
    <col min="2052" max="2052" width="9" style="109" customWidth="1"/>
    <col min="2053" max="2053" width="7.7109375" style="109" customWidth="1"/>
    <col min="2054" max="2304" width="9.140625" style="109"/>
    <col min="2305" max="2305" width="4.85546875" style="109" customWidth="1"/>
    <col min="2306" max="2306" width="6.7109375" style="109" customWidth="1"/>
    <col min="2307" max="2307" width="31.42578125" style="109" customWidth="1"/>
    <col min="2308" max="2308" width="9" style="109" customWidth="1"/>
    <col min="2309" max="2309" width="7.7109375" style="109" customWidth="1"/>
    <col min="2310" max="2560" width="9.140625" style="109"/>
    <col min="2561" max="2561" width="4.85546875" style="109" customWidth="1"/>
    <col min="2562" max="2562" width="6.7109375" style="109" customWidth="1"/>
    <col min="2563" max="2563" width="31.42578125" style="109" customWidth="1"/>
    <col min="2564" max="2564" width="9" style="109" customWidth="1"/>
    <col min="2565" max="2565" width="7.7109375" style="109" customWidth="1"/>
    <col min="2566" max="2816" width="9.140625" style="109"/>
    <col min="2817" max="2817" width="4.85546875" style="109" customWidth="1"/>
    <col min="2818" max="2818" width="6.7109375" style="109" customWidth="1"/>
    <col min="2819" max="2819" width="31.42578125" style="109" customWidth="1"/>
    <col min="2820" max="2820" width="9" style="109" customWidth="1"/>
    <col min="2821" max="2821" width="7.7109375" style="109" customWidth="1"/>
    <col min="2822" max="3072" width="9.140625" style="109"/>
    <col min="3073" max="3073" width="4.85546875" style="109" customWidth="1"/>
    <col min="3074" max="3074" width="6.7109375" style="109" customWidth="1"/>
    <col min="3075" max="3075" width="31.42578125" style="109" customWidth="1"/>
    <col min="3076" max="3076" width="9" style="109" customWidth="1"/>
    <col min="3077" max="3077" width="7.7109375" style="109" customWidth="1"/>
    <col min="3078" max="3328" width="9.140625" style="109"/>
    <col min="3329" max="3329" width="4.85546875" style="109" customWidth="1"/>
    <col min="3330" max="3330" width="6.7109375" style="109" customWidth="1"/>
    <col min="3331" max="3331" width="31.42578125" style="109" customWidth="1"/>
    <col min="3332" max="3332" width="9" style="109" customWidth="1"/>
    <col min="3333" max="3333" width="7.7109375" style="109" customWidth="1"/>
    <col min="3334" max="3584" width="9.140625" style="109"/>
    <col min="3585" max="3585" width="4.85546875" style="109" customWidth="1"/>
    <col min="3586" max="3586" width="6.7109375" style="109" customWidth="1"/>
    <col min="3587" max="3587" width="31.42578125" style="109" customWidth="1"/>
    <col min="3588" max="3588" width="9" style="109" customWidth="1"/>
    <col min="3589" max="3589" width="7.7109375" style="109" customWidth="1"/>
    <col min="3590" max="3840" width="9.140625" style="109"/>
    <col min="3841" max="3841" width="4.85546875" style="109" customWidth="1"/>
    <col min="3842" max="3842" width="6.7109375" style="109" customWidth="1"/>
    <col min="3843" max="3843" width="31.42578125" style="109" customWidth="1"/>
    <col min="3844" max="3844" width="9" style="109" customWidth="1"/>
    <col min="3845" max="3845" width="7.7109375" style="109" customWidth="1"/>
    <col min="3846" max="4096" width="9.140625" style="109"/>
    <col min="4097" max="4097" width="4.85546875" style="109" customWidth="1"/>
    <col min="4098" max="4098" width="6.7109375" style="109" customWidth="1"/>
    <col min="4099" max="4099" width="31.42578125" style="109" customWidth="1"/>
    <col min="4100" max="4100" width="9" style="109" customWidth="1"/>
    <col min="4101" max="4101" width="7.7109375" style="109" customWidth="1"/>
    <col min="4102" max="4352" width="9.140625" style="109"/>
    <col min="4353" max="4353" width="4.85546875" style="109" customWidth="1"/>
    <col min="4354" max="4354" width="6.7109375" style="109" customWidth="1"/>
    <col min="4355" max="4355" width="31.42578125" style="109" customWidth="1"/>
    <col min="4356" max="4356" width="9" style="109" customWidth="1"/>
    <col min="4357" max="4357" width="7.7109375" style="109" customWidth="1"/>
    <col min="4358" max="4608" width="9.140625" style="109"/>
    <col min="4609" max="4609" width="4.85546875" style="109" customWidth="1"/>
    <col min="4610" max="4610" width="6.7109375" style="109" customWidth="1"/>
    <col min="4611" max="4611" width="31.42578125" style="109" customWidth="1"/>
    <col min="4612" max="4612" width="9" style="109" customWidth="1"/>
    <col min="4613" max="4613" width="7.7109375" style="109" customWidth="1"/>
    <col min="4614" max="4864" width="9.140625" style="109"/>
    <col min="4865" max="4865" width="4.85546875" style="109" customWidth="1"/>
    <col min="4866" max="4866" width="6.7109375" style="109" customWidth="1"/>
    <col min="4867" max="4867" width="31.42578125" style="109" customWidth="1"/>
    <col min="4868" max="4868" width="9" style="109" customWidth="1"/>
    <col min="4869" max="4869" width="7.7109375" style="109" customWidth="1"/>
    <col min="4870" max="5120" width="9.140625" style="109"/>
    <col min="5121" max="5121" width="4.85546875" style="109" customWidth="1"/>
    <col min="5122" max="5122" width="6.7109375" style="109" customWidth="1"/>
    <col min="5123" max="5123" width="31.42578125" style="109" customWidth="1"/>
    <col min="5124" max="5124" width="9" style="109" customWidth="1"/>
    <col min="5125" max="5125" width="7.7109375" style="109" customWidth="1"/>
    <col min="5126" max="5376" width="9.140625" style="109"/>
    <col min="5377" max="5377" width="4.85546875" style="109" customWidth="1"/>
    <col min="5378" max="5378" width="6.7109375" style="109" customWidth="1"/>
    <col min="5379" max="5379" width="31.42578125" style="109" customWidth="1"/>
    <col min="5380" max="5380" width="9" style="109" customWidth="1"/>
    <col min="5381" max="5381" width="7.7109375" style="109" customWidth="1"/>
    <col min="5382" max="5632" width="9.140625" style="109"/>
    <col min="5633" max="5633" width="4.85546875" style="109" customWidth="1"/>
    <col min="5634" max="5634" width="6.7109375" style="109" customWidth="1"/>
    <col min="5635" max="5635" width="31.42578125" style="109" customWidth="1"/>
    <col min="5636" max="5636" width="9" style="109" customWidth="1"/>
    <col min="5637" max="5637" width="7.7109375" style="109" customWidth="1"/>
    <col min="5638" max="5888" width="9.140625" style="109"/>
    <col min="5889" max="5889" width="4.85546875" style="109" customWidth="1"/>
    <col min="5890" max="5890" width="6.7109375" style="109" customWidth="1"/>
    <col min="5891" max="5891" width="31.42578125" style="109" customWidth="1"/>
    <col min="5892" max="5892" width="9" style="109" customWidth="1"/>
    <col min="5893" max="5893" width="7.7109375" style="109" customWidth="1"/>
    <col min="5894" max="6144" width="9.140625" style="109"/>
    <col min="6145" max="6145" width="4.85546875" style="109" customWidth="1"/>
    <col min="6146" max="6146" width="6.7109375" style="109" customWidth="1"/>
    <col min="6147" max="6147" width="31.42578125" style="109" customWidth="1"/>
    <col min="6148" max="6148" width="9" style="109" customWidth="1"/>
    <col min="6149" max="6149" width="7.7109375" style="109" customWidth="1"/>
    <col min="6150" max="6400" width="9.140625" style="109"/>
    <col min="6401" max="6401" width="4.85546875" style="109" customWidth="1"/>
    <col min="6402" max="6402" width="6.7109375" style="109" customWidth="1"/>
    <col min="6403" max="6403" width="31.42578125" style="109" customWidth="1"/>
    <col min="6404" max="6404" width="9" style="109" customWidth="1"/>
    <col min="6405" max="6405" width="7.7109375" style="109" customWidth="1"/>
    <col min="6406" max="6656" width="9.140625" style="109"/>
    <col min="6657" max="6657" width="4.85546875" style="109" customWidth="1"/>
    <col min="6658" max="6658" width="6.7109375" style="109" customWidth="1"/>
    <col min="6659" max="6659" width="31.42578125" style="109" customWidth="1"/>
    <col min="6660" max="6660" width="9" style="109" customWidth="1"/>
    <col min="6661" max="6661" width="7.7109375" style="109" customWidth="1"/>
    <col min="6662" max="6912" width="9.140625" style="109"/>
    <col min="6913" max="6913" width="4.85546875" style="109" customWidth="1"/>
    <col min="6914" max="6914" width="6.7109375" style="109" customWidth="1"/>
    <col min="6915" max="6915" width="31.42578125" style="109" customWidth="1"/>
    <col min="6916" max="6916" width="9" style="109" customWidth="1"/>
    <col min="6917" max="6917" width="7.7109375" style="109" customWidth="1"/>
    <col min="6918" max="7168" width="9.140625" style="109"/>
    <col min="7169" max="7169" width="4.85546875" style="109" customWidth="1"/>
    <col min="7170" max="7170" width="6.7109375" style="109" customWidth="1"/>
    <col min="7171" max="7171" width="31.42578125" style="109" customWidth="1"/>
    <col min="7172" max="7172" width="9" style="109" customWidth="1"/>
    <col min="7173" max="7173" width="7.7109375" style="109" customWidth="1"/>
    <col min="7174" max="7424" width="9.140625" style="109"/>
    <col min="7425" max="7425" width="4.85546875" style="109" customWidth="1"/>
    <col min="7426" max="7426" width="6.7109375" style="109" customWidth="1"/>
    <col min="7427" max="7427" width="31.42578125" style="109" customWidth="1"/>
    <col min="7428" max="7428" width="9" style="109" customWidth="1"/>
    <col min="7429" max="7429" width="7.7109375" style="109" customWidth="1"/>
    <col min="7430" max="7680" width="9.140625" style="109"/>
    <col min="7681" max="7681" width="4.85546875" style="109" customWidth="1"/>
    <col min="7682" max="7682" width="6.7109375" style="109" customWidth="1"/>
    <col min="7683" max="7683" width="31.42578125" style="109" customWidth="1"/>
    <col min="7684" max="7684" width="9" style="109" customWidth="1"/>
    <col min="7685" max="7685" width="7.7109375" style="109" customWidth="1"/>
    <col min="7686" max="7936" width="9.140625" style="109"/>
    <col min="7937" max="7937" width="4.85546875" style="109" customWidth="1"/>
    <col min="7938" max="7938" width="6.7109375" style="109" customWidth="1"/>
    <col min="7939" max="7939" width="31.42578125" style="109" customWidth="1"/>
    <col min="7940" max="7940" width="9" style="109" customWidth="1"/>
    <col min="7941" max="7941" width="7.7109375" style="109" customWidth="1"/>
    <col min="7942" max="8192" width="9.140625" style="109"/>
    <col min="8193" max="8193" width="4.85546875" style="109" customWidth="1"/>
    <col min="8194" max="8194" width="6.7109375" style="109" customWidth="1"/>
    <col min="8195" max="8195" width="31.42578125" style="109" customWidth="1"/>
    <col min="8196" max="8196" width="9" style="109" customWidth="1"/>
    <col min="8197" max="8197" width="7.7109375" style="109" customWidth="1"/>
    <col min="8198" max="8448" width="9.140625" style="109"/>
    <col min="8449" max="8449" width="4.85546875" style="109" customWidth="1"/>
    <col min="8450" max="8450" width="6.7109375" style="109" customWidth="1"/>
    <col min="8451" max="8451" width="31.42578125" style="109" customWidth="1"/>
    <col min="8452" max="8452" width="9" style="109" customWidth="1"/>
    <col min="8453" max="8453" width="7.7109375" style="109" customWidth="1"/>
    <col min="8454" max="8704" width="9.140625" style="109"/>
    <col min="8705" max="8705" width="4.85546875" style="109" customWidth="1"/>
    <col min="8706" max="8706" width="6.7109375" style="109" customWidth="1"/>
    <col min="8707" max="8707" width="31.42578125" style="109" customWidth="1"/>
    <col min="8708" max="8708" width="9" style="109" customWidth="1"/>
    <col min="8709" max="8709" width="7.7109375" style="109" customWidth="1"/>
    <col min="8710" max="8960" width="9.140625" style="109"/>
    <col min="8961" max="8961" width="4.85546875" style="109" customWidth="1"/>
    <col min="8962" max="8962" width="6.7109375" style="109" customWidth="1"/>
    <col min="8963" max="8963" width="31.42578125" style="109" customWidth="1"/>
    <col min="8964" max="8964" width="9" style="109" customWidth="1"/>
    <col min="8965" max="8965" width="7.7109375" style="109" customWidth="1"/>
    <col min="8966" max="9216" width="9.140625" style="109"/>
    <col min="9217" max="9217" width="4.85546875" style="109" customWidth="1"/>
    <col min="9218" max="9218" width="6.7109375" style="109" customWidth="1"/>
    <col min="9219" max="9219" width="31.42578125" style="109" customWidth="1"/>
    <col min="9220" max="9220" width="9" style="109" customWidth="1"/>
    <col min="9221" max="9221" width="7.7109375" style="109" customWidth="1"/>
    <col min="9222" max="9472" width="9.140625" style="109"/>
    <col min="9473" max="9473" width="4.85546875" style="109" customWidth="1"/>
    <col min="9474" max="9474" width="6.7109375" style="109" customWidth="1"/>
    <col min="9475" max="9475" width="31.42578125" style="109" customWidth="1"/>
    <col min="9476" max="9476" width="9" style="109" customWidth="1"/>
    <col min="9477" max="9477" width="7.7109375" style="109" customWidth="1"/>
    <col min="9478" max="9728" width="9.140625" style="109"/>
    <col min="9729" max="9729" width="4.85546875" style="109" customWidth="1"/>
    <col min="9730" max="9730" width="6.7109375" style="109" customWidth="1"/>
    <col min="9731" max="9731" width="31.42578125" style="109" customWidth="1"/>
    <col min="9732" max="9732" width="9" style="109" customWidth="1"/>
    <col min="9733" max="9733" width="7.7109375" style="109" customWidth="1"/>
    <col min="9734" max="9984" width="9.140625" style="109"/>
    <col min="9985" max="9985" width="4.85546875" style="109" customWidth="1"/>
    <col min="9986" max="9986" width="6.7109375" style="109" customWidth="1"/>
    <col min="9987" max="9987" width="31.42578125" style="109" customWidth="1"/>
    <col min="9988" max="9988" width="9" style="109" customWidth="1"/>
    <col min="9989" max="9989" width="7.7109375" style="109" customWidth="1"/>
    <col min="9990" max="10240" width="9.140625" style="109"/>
    <col min="10241" max="10241" width="4.85546875" style="109" customWidth="1"/>
    <col min="10242" max="10242" width="6.7109375" style="109" customWidth="1"/>
    <col min="10243" max="10243" width="31.42578125" style="109" customWidth="1"/>
    <col min="10244" max="10244" width="9" style="109" customWidth="1"/>
    <col min="10245" max="10245" width="7.7109375" style="109" customWidth="1"/>
    <col min="10246" max="10496" width="9.140625" style="109"/>
    <col min="10497" max="10497" width="4.85546875" style="109" customWidth="1"/>
    <col min="10498" max="10498" width="6.7109375" style="109" customWidth="1"/>
    <col min="10499" max="10499" width="31.42578125" style="109" customWidth="1"/>
    <col min="10500" max="10500" width="9" style="109" customWidth="1"/>
    <col min="10501" max="10501" width="7.7109375" style="109" customWidth="1"/>
    <col min="10502" max="10752" width="9.140625" style="109"/>
    <col min="10753" max="10753" width="4.85546875" style="109" customWidth="1"/>
    <col min="10754" max="10754" width="6.7109375" style="109" customWidth="1"/>
    <col min="10755" max="10755" width="31.42578125" style="109" customWidth="1"/>
    <col min="10756" max="10756" width="9" style="109" customWidth="1"/>
    <col min="10757" max="10757" width="7.7109375" style="109" customWidth="1"/>
    <col min="10758" max="11008" width="9.140625" style="109"/>
    <col min="11009" max="11009" width="4.85546875" style="109" customWidth="1"/>
    <col min="11010" max="11010" width="6.7109375" style="109" customWidth="1"/>
    <col min="11011" max="11011" width="31.42578125" style="109" customWidth="1"/>
    <col min="11012" max="11012" width="9" style="109" customWidth="1"/>
    <col min="11013" max="11013" width="7.7109375" style="109" customWidth="1"/>
    <col min="11014" max="11264" width="9.140625" style="109"/>
    <col min="11265" max="11265" width="4.85546875" style="109" customWidth="1"/>
    <col min="11266" max="11266" width="6.7109375" style="109" customWidth="1"/>
    <col min="11267" max="11267" width="31.42578125" style="109" customWidth="1"/>
    <col min="11268" max="11268" width="9" style="109" customWidth="1"/>
    <col min="11269" max="11269" width="7.7109375" style="109" customWidth="1"/>
    <col min="11270" max="11520" width="9.140625" style="109"/>
    <col min="11521" max="11521" width="4.85546875" style="109" customWidth="1"/>
    <col min="11522" max="11522" width="6.7109375" style="109" customWidth="1"/>
    <col min="11523" max="11523" width="31.42578125" style="109" customWidth="1"/>
    <col min="11524" max="11524" width="9" style="109" customWidth="1"/>
    <col min="11525" max="11525" width="7.7109375" style="109" customWidth="1"/>
    <col min="11526" max="11776" width="9.140625" style="109"/>
    <col min="11777" max="11777" width="4.85546875" style="109" customWidth="1"/>
    <col min="11778" max="11778" width="6.7109375" style="109" customWidth="1"/>
    <col min="11779" max="11779" width="31.42578125" style="109" customWidth="1"/>
    <col min="11780" max="11780" width="9" style="109" customWidth="1"/>
    <col min="11781" max="11781" width="7.7109375" style="109" customWidth="1"/>
    <col min="11782" max="12032" width="9.140625" style="109"/>
    <col min="12033" max="12033" width="4.85546875" style="109" customWidth="1"/>
    <col min="12034" max="12034" width="6.7109375" style="109" customWidth="1"/>
    <col min="12035" max="12035" width="31.42578125" style="109" customWidth="1"/>
    <col min="12036" max="12036" width="9" style="109" customWidth="1"/>
    <col min="12037" max="12037" width="7.7109375" style="109" customWidth="1"/>
    <col min="12038" max="12288" width="9.140625" style="109"/>
    <col min="12289" max="12289" width="4.85546875" style="109" customWidth="1"/>
    <col min="12290" max="12290" width="6.7109375" style="109" customWidth="1"/>
    <col min="12291" max="12291" width="31.42578125" style="109" customWidth="1"/>
    <col min="12292" max="12292" width="9" style="109" customWidth="1"/>
    <col min="12293" max="12293" width="7.7109375" style="109" customWidth="1"/>
    <col min="12294" max="12544" width="9.140625" style="109"/>
    <col min="12545" max="12545" width="4.85546875" style="109" customWidth="1"/>
    <col min="12546" max="12546" width="6.7109375" style="109" customWidth="1"/>
    <col min="12547" max="12547" width="31.42578125" style="109" customWidth="1"/>
    <col min="12548" max="12548" width="9" style="109" customWidth="1"/>
    <col min="12549" max="12549" width="7.7109375" style="109" customWidth="1"/>
    <col min="12550" max="12800" width="9.140625" style="109"/>
    <col min="12801" max="12801" width="4.85546875" style="109" customWidth="1"/>
    <col min="12802" max="12802" width="6.7109375" style="109" customWidth="1"/>
    <col min="12803" max="12803" width="31.42578125" style="109" customWidth="1"/>
    <col min="12804" max="12804" width="9" style="109" customWidth="1"/>
    <col min="12805" max="12805" width="7.7109375" style="109" customWidth="1"/>
    <col min="12806" max="13056" width="9.140625" style="109"/>
    <col min="13057" max="13057" width="4.85546875" style="109" customWidth="1"/>
    <col min="13058" max="13058" width="6.7109375" style="109" customWidth="1"/>
    <col min="13059" max="13059" width="31.42578125" style="109" customWidth="1"/>
    <col min="13060" max="13060" width="9" style="109" customWidth="1"/>
    <col min="13061" max="13061" width="7.7109375" style="109" customWidth="1"/>
    <col min="13062" max="13312" width="9.140625" style="109"/>
    <col min="13313" max="13313" width="4.85546875" style="109" customWidth="1"/>
    <col min="13314" max="13314" width="6.7109375" style="109" customWidth="1"/>
    <col min="13315" max="13315" width="31.42578125" style="109" customWidth="1"/>
    <col min="13316" max="13316" width="9" style="109" customWidth="1"/>
    <col min="13317" max="13317" width="7.7109375" style="109" customWidth="1"/>
    <col min="13318" max="13568" width="9.140625" style="109"/>
    <col min="13569" max="13569" width="4.85546875" style="109" customWidth="1"/>
    <col min="13570" max="13570" width="6.7109375" style="109" customWidth="1"/>
    <col min="13571" max="13571" width="31.42578125" style="109" customWidth="1"/>
    <col min="13572" max="13572" width="9" style="109" customWidth="1"/>
    <col min="13573" max="13573" width="7.7109375" style="109" customWidth="1"/>
    <col min="13574" max="13824" width="9.140625" style="109"/>
    <col min="13825" max="13825" width="4.85546875" style="109" customWidth="1"/>
    <col min="13826" max="13826" width="6.7109375" style="109" customWidth="1"/>
    <col min="13827" max="13827" width="31.42578125" style="109" customWidth="1"/>
    <col min="13828" max="13828" width="9" style="109" customWidth="1"/>
    <col min="13829" max="13829" width="7.7109375" style="109" customWidth="1"/>
    <col min="13830" max="14080" width="9.140625" style="109"/>
    <col min="14081" max="14081" width="4.85546875" style="109" customWidth="1"/>
    <col min="14082" max="14082" width="6.7109375" style="109" customWidth="1"/>
    <col min="14083" max="14083" width="31.42578125" style="109" customWidth="1"/>
    <col min="14084" max="14084" width="9" style="109" customWidth="1"/>
    <col min="14085" max="14085" width="7.7109375" style="109" customWidth="1"/>
    <col min="14086" max="14336" width="9.140625" style="109"/>
    <col min="14337" max="14337" width="4.85546875" style="109" customWidth="1"/>
    <col min="14338" max="14338" width="6.7109375" style="109" customWidth="1"/>
    <col min="14339" max="14339" width="31.42578125" style="109" customWidth="1"/>
    <col min="14340" max="14340" width="9" style="109" customWidth="1"/>
    <col min="14341" max="14341" width="7.7109375" style="109" customWidth="1"/>
    <col min="14342" max="14592" width="9.140625" style="109"/>
    <col min="14593" max="14593" width="4.85546875" style="109" customWidth="1"/>
    <col min="14594" max="14594" width="6.7109375" style="109" customWidth="1"/>
    <col min="14595" max="14595" width="31.42578125" style="109" customWidth="1"/>
    <col min="14596" max="14596" width="9" style="109" customWidth="1"/>
    <col min="14597" max="14597" width="7.7109375" style="109" customWidth="1"/>
    <col min="14598" max="14848" width="9.140625" style="109"/>
    <col min="14849" max="14849" width="4.85546875" style="109" customWidth="1"/>
    <col min="14850" max="14850" width="6.7109375" style="109" customWidth="1"/>
    <col min="14851" max="14851" width="31.42578125" style="109" customWidth="1"/>
    <col min="14852" max="14852" width="9" style="109" customWidth="1"/>
    <col min="14853" max="14853" width="7.7109375" style="109" customWidth="1"/>
    <col min="14854" max="15104" width="9.140625" style="109"/>
    <col min="15105" max="15105" width="4.85546875" style="109" customWidth="1"/>
    <col min="15106" max="15106" width="6.7109375" style="109" customWidth="1"/>
    <col min="15107" max="15107" width="31.42578125" style="109" customWidth="1"/>
    <col min="15108" max="15108" width="9" style="109" customWidth="1"/>
    <col min="15109" max="15109" width="7.7109375" style="109" customWidth="1"/>
    <col min="15110" max="15360" width="9.140625" style="109"/>
    <col min="15361" max="15361" width="4.85546875" style="109" customWidth="1"/>
    <col min="15362" max="15362" width="6.7109375" style="109" customWidth="1"/>
    <col min="15363" max="15363" width="31.42578125" style="109" customWidth="1"/>
    <col min="15364" max="15364" width="9" style="109" customWidth="1"/>
    <col min="15365" max="15365" width="7.7109375" style="109" customWidth="1"/>
    <col min="15366" max="15616" width="9.140625" style="109"/>
    <col min="15617" max="15617" width="4.85546875" style="109" customWidth="1"/>
    <col min="15618" max="15618" width="6.7109375" style="109" customWidth="1"/>
    <col min="15619" max="15619" width="31.42578125" style="109" customWidth="1"/>
    <col min="15620" max="15620" width="9" style="109" customWidth="1"/>
    <col min="15621" max="15621" width="7.7109375" style="109" customWidth="1"/>
    <col min="15622" max="15872" width="9.140625" style="109"/>
    <col min="15873" max="15873" width="4.85546875" style="109" customWidth="1"/>
    <col min="15874" max="15874" width="6.7109375" style="109" customWidth="1"/>
    <col min="15875" max="15875" width="31.42578125" style="109" customWidth="1"/>
    <col min="15876" max="15876" width="9" style="109" customWidth="1"/>
    <col min="15877" max="15877" width="7.7109375" style="109" customWidth="1"/>
    <col min="15878" max="16128" width="9.140625" style="109"/>
    <col min="16129" max="16129" width="4.85546875" style="109" customWidth="1"/>
    <col min="16130" max="16130" width="6.7109375" style="109" customWidth="1"/>
    <col min="16131" max="16131" width="31.42578125" style="109" customWidth="1"/>
    <col min="16132" max="16132" width="9" style="109" customWidth="1"/>
    <col min="16133" max="16133" width="7.7109375" style="109" customWidth="1"/>
    <col min="16134" max="16384" width="9.140625" style="109"/>
  </cols>
  <sheetData>
    <row r="1" spans="1:10">
      <c r="A1" s="246" t="s">
        <v>143</v>
      </c>
      <c r="B1" s="246"/>
      <c r="C1" s="246"/>
      <c r="D1" s="246"/>
      <c r="E1" s="246"/>
    </row>
    <row r="2" spans="1:10">
      <c r="D2" s="109" t="s">
        <v>144</v>
      </c>
    </row>
    <row r="3" spans="1:10" ht="15">
      <c r="A3" s="247" t="s">
        <v>145</v>
      </c>
      <c r="B3" s="248"/>
      <c r="C3" s="249"/>
      <c r="D3" s="253" t="s">
        <v>146</v>
      </c>
      <c r="E3" s="254"/>
      <c r="F3" s="110"/>
      <c r="G3" s="110"/>
      <c r="H3" s="255"/>
      <c r="I3" s="255"/>
      <c r="J3" s="255"/>
    </row>
    <row r="4" spans="1:10" ht="22.5" customHeight="1">
      <c r="A4" s="250"/>
      <c r="B4" s="251"/>
      <c r="C4" s="252"/>
      <c r="D4" s="111" t="s">
        <v>147</v>
      </c>
      <c r="E4" s="111" t="s">
        <v>148</v>
      </c>
      <c r="F4" s="110"/>
      <c r="G4" s="110"/>
      <c r="H4" s="255"/>
      <c r="I4" s="255"/>
      <c r="J4" s="255"/>
    </row>
    <row r="5" spans="1:10" ht="12">
      <c r="A5" s="253" t="s">
        <v>149</v>
      </c>
      <c r="B5" s="256"/>
      <c r="C5" s="256"/>
      <c r="D5" s="112">
        <f>SUM(D6+D7+D13+D22+D23+D24+D29)</f>
        <v>9294</v>
      </c>
      <c r="E5" s="113">
        <f>SUM(E6+E7+E13+E22+E23+E24+E29)</f>
        <v>3469.8</v>
      </c>
      <c r="F5" s="257"/>
      <c r="G5" s="257"/>
      <c r="H5" s="257"/>
      <c r="I5" s="114"/>
      <c r="J5" s="114"/>
    </row>
    <row r="6" spans="1:10" ht="12" customHeight="1">
      <c r="A6" s="223" t="s">
        <v>150</v>
      </c>
      <c r="B6" s="231" t="s">
        <v>151</v>
      </c>
      <c r="C6" s="232"/>
      <c r="D6" s="115">
        <v>942</v>
      </c>
      <c r="E6" s="116">
        <v>1380.3</v>
      </c>
      <c r="F6" s="243"/>
      <c r="G6" s="243"/>
      <c r="H6" s="243"/>
      <c r="I6" s="114"/>
      <c r="J6" s="114"/>
    </row>
    <row r="7" spans="1:10" ht="15">
      <c r="A7" s="224"/>
      <c r="B7" s="231" t="s">
        <v>152</v>
      </c>
      <c r="C7" s="232"/>
      <c r="D7" s="117">
        <f>SUM(D8:D12)</f>
        <v>519</v>
      </c>
      <c r="E7" s="118">
        <f>SUM(E8:E12)</f>
        <v>115.19999999999999</v>
      </c>
      <c r="F7" s="110"/>
      <c r="G7" s="110"/>
      <c r="H7" s="110"/>
      <c r="I7" s="110"/>
      <c r="J7" s="110"/>
    </row>
    <row r="8" spans="1:10" ht="15">
      <c r="A8" s="224"/>
      <c r="B8" s="229" t="s">
        <v>153</v>
      </c>
      <c r="C8" s="230"/>
      <c r="D8" s="119">
        <v>0</v>
      </c>
      <c r="E8" s="120">
        <v>0</v>
      </c>
      <c r="F8" s="110"/>
      <c r="G8" s="110"/>
      <c r="H8" s="110"/>
      <c r="I8" s="110"/>
      <c r="J8" s="110"/>
    </row>
    <row r="9" spans="1:10" ht="19.5" customHeight="1">
      <c r="A9" s="224"/>
      <c r="B9" s="226" t="s">
        <v>154</v>
      </c>
      <c r="C9" s="227"/>
      <c r="D9" s="119">
        <v>493</v>
      </c>
      <c r="E9" s="120">
        <v>83.3</v>
      </c>
      <c r="F9" s="244"/>
      <c r="G9" s="244"/>
      <c r="H9" s="245"/>
      <c r="I9" s="242"/>
      <c r="J9" s="242"/>
    </row>
    <row r="10" spans="1:10" ht="21" customHeight="1">
      <c r="A10" s="224"/>
      <c r="B10" s="226" t="s">
        <v>155</v>
      </c>
      <c r="C10" s="227"/>
      <c r="D10" s="119">
        <v>8</v>
      </c>
      <c r="E10" s="120">
        <v>10.3</v>
      </c>
      <c r="F10" s="244"/>
      <c r="G10" s="244"/>
      <c r="H10" s="245"/>
      <c r="I10" s="121"/>
      <c r="J10" s="121"/>
    </row>
    <row r="11" spans="1:10" ht="19.5" customHeight="1">
      <c r="A11" s="224"/>
      <c r="B11" s="226" t="s">
        <v>156</v>
      </c>
      <c r="C11" s="227"/>
      <c r="D11" s="119">
        <v>3</v>
      </c>
      <c r="E11" s="120">
        <v>3.6</v>
      </c>
      <c r="F11" s="241"/>
      <c r="G11" s="241"/>
      <c r="H11" s="121"/>
      <c r="I11" s="121"/>
      <c r="J11" s="121"/>
    </row>
    <row r="12" spans="1:10" ht="19.5" customHeight="1">
      <c r="A12" s="224"/>
      <c r="B12" s="226" t="s">
        <v>157</v>
      </c>
      <c r="C12" s="227"/>
      <c r="D12" s="119">
        <v>15</v>
      </c>
      <c r="E12" s="120">
        <v>18</v>
      </c>
      <c r="F12" s="215"/>
      <c r="G12" s="215"/>
      <c r="H12" s="122"/>
      <c r="I12" s="123"/>
      <c r="J12" s="123"/>
    </row>
    <row r="13" spans="1:10" ht="20.25" customHeight="1">
      <c r="A13" s="224"/>
      <c r="B13" s="233" t="s">
        <v>158</v>
      </c>
      <c r="C13" s="234"/>
      <c r="D13" s="117">
        <f>SUM(D14:D21)</f>
        <v>924</v>
      </c>
      <c r="E13" s="118">
        <f>SUM(E14:E21)</f>
        <v>602.1</v>
      </c>
      <c r="F13" s="215"/>
      <c r="G13" s="215"/>
      <c r="H13" s="122"/>
      <c r="I13" s="122"/>
      <c r="J13" s="122"/>
    </row>
    <row r="14" spans="1:10" ht="20.25" customHeight="1">
      <c r="A14" s="224"/>
      <c r="B14" s="238" t="s">
        <v>159</v>
      </c>
      <c r="C14" s="124" t="s">
        <v>160</v>
      </c>
      <c r="D14" s="119">
        <v>403</v>
      </c>
      <c r="E14" s="120">
        <v>226.9</v>
      </c>
      <c r="F14" s="241"/>
      <c r="G14" s="241"/>
      <c r="H14" s="122"/>
      <c r="I14" s="125"/>
      <c r="J14" s="125"/>
    </row>
    <row r="15" spans="1:10" ht="21.75" customHeight="1">
      <c r="A15" s="224"/>
      <c r="B15" s="239"/>
      <c r="C15" s="124" t="s">
        <v>161</v>
      </c>
      <c r="D15" s="119">
        <v>0</v>
      </c>
      <c r="E15" s="120">
        <v>0</v>
      </c>
      <c r="F15" s="241"/>
      <c r="G15" s="241"/>
      <c r="H15" s="122"/>
      <c r="I15" s="123"/>
      <c r="J15" s="123"/>
    </row>
    <row r="16" spans="1:10" ht="21.75" customHeight="1">
      <c r="A16" s="224"/>
      <c r="B16" s="240"/>
      <c r="C16" s="124" t="s">
        <v>162</v>
      </c>
      <c r="D16" s="119">
        <v>140</v>
      </c>
      <c r="E16" s="120">
        <v>78</v>
      </c>
      <c r="F16" s="209"/>
      <c r="G16" s="209"/>
      <c r="H16" s="122"/>
      <c r="I16" s="125"/>
      <c r="J16" s="125"/>
    </row>
    <row r="17" spans="1:10" ht="21" customHeight="1">
      <c r="A17" s="224"/>
      <c r="B17" s="226" t="s">
        <v>163</v>
      </c>
      <c r="C17" s="227"/>
      <c r="D17" s="119">
        <v>206</v>
      </c>
      <c r="E17" s="120">
        <v>117.1</v>
      </c>
      <c r="F17" s="214"/>
      <c r="G17" s="214"/>
      <c r="H17" s="122"/>
      <c r="I17" s="125"/>
      <c r="J17" s="125"/>
    </row>
    <row r="18" spans="1:10" ht="22.5" customHeight="1">
      <c r="A18" s="224"/>
      <c r="B18" s="226" t="s">
        <v>164</v>
      </c>
      <c r="C18" s="227"/>
      <c r="D18" s="119">
        <v>26</v>
      </c>
      <c r="E18" s="120">
        <v>13.2</v>
      </c>
      <c r="F18" s="209"/>
      <c r="G18" s="209"/>
      <c r="H18" s="122"/>
      <c r="I18" s="125"/>
      <c r="J18" s="125"/>
    </row>
    <row r="19" spans="1:10" ht="21" customHeight="1">
      <c r="A19" s="224"/>
      <c r="B19" s="226" t="s">
        <v>165</v>
      </c>
      <c r="C19" s="237"/>
      <c r="D19" s="119">
        <v>7</v>
      </c>
      <c r="E19" s="126">
        <v>3.6</v>
      </c>
      <c r="F19" s="209"/>
      <c r="G19" s="209"/>
      <c r="H19" s="122"/>
      <c r="I19" s="125"/>
      <c r="J19" s="125"/>
    </row>
    <row r="20" spans="1:10" ht="21" customHeight="1">
      <c r="A20" s="224"/>
      <c r="B20" s="226" t="s">
        <v>166</v>
      </c>
      <c r="C20" s="227"/>
      <c r="D20" s="119">
        <v>8</v>
      </c>
      <c r="E20" s="120">
        <v>3.9</v>
      </c>
      <c r="F20" s="209"/>
      <c r="G20" s="209"/>
      <c r="H20" s="122"/>
      <c r="I20" s="125"/>
      <c r="J20" s="125"/>
    </row>
    <row r="21" spans="1:10" ht="21" customHeight="1">
      <c r="A21" s="224"/>
      <c r="B21" s="226" t="s">
        <v>167</v>
      </c>
      <c r="C21" s="227"/>
      <c r="D21" s="119">
        <v>134</v>
      </c>
      <c r="E21" s="120">
        <v>159.4</v>
      </c>
      <c r="F21" s="125"/>
      <c r="G21" s="125"/>
      <c r="H21" s="122"/>
      <c r="I21" s="125"/>
      <c r="J21" s="125"/>
    </row>
    <row r="22" spans="1:10" ht="21" customHeight="1">
      <c r="A22" s="224"/>
      <c r="B22" s="233" t="s">
        <v>168</v>
      </c>
      <c r="C22" s="234"/>
      <c r="D22" s="115">
        <v>67</v>
      </c>
      <c r="E22" s="116">
        <v>28</v>
      </c>
      <c r="F22" s="209"/>
      <c r="G22" s="209"/>
      <c r="H22" s="122"/>
      <c r="I22" s="125"/>
      <c r="J22" s="125"/>
    </row>
    <row r="23" spans="1:10" ht="21" customHeight="1">
      <c r="A23" s="224"/>
      <c r="B23" s="233" t="s">
        <v>169</v>
      </c>
      <c r="C23" s="234"/>
      <c r="D23" s="117">
        <v>934</v>
      </c>
      <c r="E23" s="127">
        <v>200.8</v>
      </c>
      <c r="F23" s="235"/>
      <c r="G23" s="214"/>
      <c r="H23" s="122"/>
      <c r="I23" s="125"/>
      <c r="J23" s="125"/>
    </row>
    <row r="24" spans="1:10" ht="21" customHeight="1">
      <c r="A24" s="225"/>
      <c r="B24" s="233" t="s">
        <v>170</v>
      </c>
      <c r="C24" s="234"/>
      <c r="D24" s="117">
        <v>248</v>
      </c>
      <c r="E24" s="128">
        <v>53.4</v>
      </c>
      <c r="F24" s="236"/>
      <c r="G24" s="236"/>
      <c r="H24" s="122"/>
      <c r="I24" s="125"/>
      <c r="J24" s="125"/>
    </row>
    <row r="25" spans="1:10" ht="21" customHeight="1">
      <c r="A25" s="223" t="s">
        <v>171</v>
      </c>
      <c r="B25" s="226" t="s">
        <v>172</v>
      </c>
      <c r="C25" s="227"/>
      <c r="D25" s="119">
        <v>1112</v>
      </c>
      <c r="E25" s="120">
        <v>402.6</v>
      </c>
      <c r="F25" s="228"/>
      <c r="G25" s="228"/>
      <c r="H25" s="122"/>
      <c r="I25" s="125"/>
      <c r="J25" s="123"/>
    </row>
    <row r="26" spans="1:10" ht="21" customHeight="1">
      <c r="A26" s="224"/>
      <c r="B26" s="226" t="s">
        <v>173</v>
      </c>
      <c r="C26" s="227"/>
      <c r="D26" s="119">
        <v>4511</v>
      </c>
      <c r="E26" s="120">
        <v>634.29999999999995</v>
      </c>
      <c r="F26" s="209"/>
      <c r="G26" s="209"/>
      <c r="H26" s="122"/>
      <c r="I26" s="125"/>
      <c r="J26" s="125"/>
    </row>
    <row r="27" spans="1:10" ht="21" customHeight="1">
      <c r="A27" s="224"/>
      <c r="B27" s="226" t="s">
        <v>174</v>
      </c>
      <c r="C27" s="227"/>
      <c r="D27" s="119">
        <v>37</v>
      </c>
      <c r="E27" s="120">
        <v>53.1</v>
      </c>
      <c r="F27" s="214"/>
      <c r="G27" s="214"/>
      <c r="H27" s="122"/>
      <c r="I27" s="125"/>
      <c r="J27" s="125"/>
    </row>
    <row r="28" spans="1:10" ht="12">
      <c r="A28" s="224"/>
      <c r="B28" s="229" t="s">
        <v>175</v>
      </c>
      <c r="C28" s="230"/>
      <c r="D28" s="119">
        <v>0</v>
      </c>
      <c r="E28" s="119">
        <v>0</v>
      </c>
      <c r="F28" s="209"/>
      <c r="G28" s="209"/>
      <c r="H28" s="122"/>
      <c r="I28" s="125"/>
      <c r="J28" s="125"/>
    </row>
    <row r="29" spans="1:10" ht="12">
      <c r="A29" s="225"/>
      <c r="B29" s="231" t="s">
        <v>176</v>
      </c>
      <c r="C29" s="232"/>
      <c r="D29" s="112">
        <f>SUM(D25:D28)</f>
        <v>5660</v>
      </c>
      <c r="E29" s="120">
        <f>SUM(E25:E28)</f>
        <v>1090</v>
      </c>
      <c r="F29" s="209"/>
      <c r="G29" s="209"/>
      <c r="H29" s="122"/>
      <c r="I29" s="125"/>
      <c r="J29" s="125"/>
    </row>
    <row r="30" spans="1:10" ht="12">
      <c r="F30" s="209"/>
      <c r="G30" s="209"/>
      <c r="H30" s="122"/>
      <c r="I30" s="125"/>
      <c r="J30" s="125"/>
    </row>
    <row r="31" spans="1:10" ht="12">
      <c r="F31" s="222"/>
      <c r="G31" s="222"/>
      <c r="H31" s="122"/>
      <c r="I31" s="125"/>
      <c r="J31" s="125"/>
    </row>
    <row r="32" spans="1:10" ht="12">
      <c r="F32" s="209"/>
      <c r="G32" s="209"/>
      <c r="H32" s="122"/>
      <c r="I32" s="125"/>
      <c r="J32" s="125"/>
    </row>
    <row r="33" spans="6:10" ht="12">
      <c r="F33" s="209"/>
      <c r="G33" s="209"/>
      <c r="H33" s="122"/>
      <c r="I33" s="125"/>
      <c r="J33" s="125"/>
    </row>
    <row r="34" spans="6:10" ht="12">
      <c r="F34" s="210"/>
      <c r="G34" s="210"/>
      <c r="H34" s="122"/>
      <c r="I34" s="125"/>
      <c r="J34" s="125"/>
    </row>
    <row r="35" spans="6:10" ht="12">
      <c r="F35" s="220"/>
      <c r="G35" s="220"/>
      <c r="H35" s="122"/>
      <c r="I35" s="129"/>
      <c r="J35" s="129"/>
    </row>
    <row r="36" spans="6:10" ht="12">
      <c r="F36" s="221"/>
      <c r="G36" s="221"/>
      <c r="H36" s="122"/>
      <c r="I36" s="129"/>
      <c r="J36" s="129"/>
    </row>
    <row r="37" spans="6:10" ht="12">
      <c r="F37" s="215"/>
      <c r="G37" s="215"/>
      <c r="H37" s="122"/>
      <c r="I37" s="123"/>
      <c r="J37" s="123"/>
    </row>
    <row r="38" spans="6:10" ht="12">
      <c r="F38" s="214"/>
      <c r="G38" s="214"/>
      <c r="H38" s="122"/>
      <c r="I38" s="130"/>
      <c r="J38" s="130"/>
    </row>
    <row r="39" spans="6:10" ht="12">
      <c r="F39" s="214"/>
      <c r="G39" s="214"/>
      <c r="H39" s="122"/>
      <c r="I39" s="130"/>
      <c r="J39" s="130"/>
    </row>
    <row r="40" spans="6:10" ht="12">
      <c r="F40" s="214"/>
      <c r="G40" s="214"/>
      <c r="H40" s="122"/>
      <c r="I40" s="130"/>
      <c r="J40" s="130"/>
    </row>
    <row r="41" spans="6:10" ht="12">
      <c r="F41" s="214"/>
      <c r="G41" s="214"/>
      <c r="H41" s="122"/>
      <c r="I41" s="130"/>
      <c r="J41" s="130"/>
    </row>
    <row r="42" spans="6:10" ht="12">
      <c r="F42" s="214"/>
      <c r="G42" s="214"/>
      <c r="H42" s="122"/>
      <c r="I42" s="130"/>
      <c r="J42" s="130"/>
    </row>
    <row r="43" spans="6:10" ht="12">
      <c r="F43" s="214"/>
      <c r="G43" s="214"/>
      <c r="H43" s="122"/>
      <c r="I43" s="130"/>
      <c r="J43" s="130"/>
    </row>
    <row r="44" spans="6:10" ht="12">
      <c r="F44" s="214"/>
      <c r="G44" s="214"/>
      <c r="H44" s="122"/>
      <c r="I44" s="130"/>
      <c r="J44" s="130"/>
    </row>
    <row r="45" spans="6:10" ht="12">
      <c r="F45" s="219"/>
      <c r="G45" s="219"/>
      <c r="H45" s="122"/>
      <c r="I45" s="125"/>
      <c r="J45" s="125"/>
    </row>
    <row r="46" spans="6:10" ht="12">
      <c r="F46" s="214"/>
      <c r="G46" s="214"/>
      <c r="H46" s="122"/>
      <c r="I46" s="130"/>
      <c r="J46" s="130"/>
    </row>
    <row r="47" spans="6:10" ht="12">
      <c r="F47" s="215"/>
      <c r="G47" s="215"/>
      <c r="H47" s="122"/>
      <c r="I47" s="125"/>
      <c r="J47" s="125"/>
    </row>
    <row r="48" spans="6:10" ht="12">
      <c r="F48" s="215"/>
      <c r="G48" s="215"/>
      <c r="H48" s="122"/>
      <c r="I48" s="130"/>
      <c r="J48" s="130"/>
    </row>
    <row r="49" spans="6:10" ht="12">
      <c r="F49" s="214"/>
      <c r="G49" s="214"/>
      <c r="H49" s="122"/>
      <c r="I49" s="125"/>
      <c r="J49" s="125"/>
    </row>
    <row r="50" spans="6:10" ht="12">
      <c r="F50" s="214"/>
      <c r="G50" s="214"/>
      <c r="H50" s="122"/>
      <c r="I50" s="125"/>
      <c r="J50" s="125"/>
    </row>
    <row r="51" spans="6:10" ht="12">
      <c r="F51" s="214"/>
      <c r="G51" s="214"/>
      <c r="H51" s="122"/>
      <c r="I51" s="125"/>
      <c r="J51" s="125"/>
    </row>
    <row r="52" spans="6:10" ht="12">
      <c r="F52" s="209"/>
      <c r="G52" s="209"/>
      <c r="H52" s="122"/>
      <c r="I52" s="125"/>
      <c r="J52" s="125"/>
    </row>
    <row r="53" spans="6:10" ht="12">
      <c r="F53" s="209"/>
      <c r="G53" s="209"/>
      <c r="H53" s="122"/>
      <c r="I53" s="125"/>
      <c r="J53" s="125"/>
    </row>
    <row r="54" spans="6:10" ht="12">
      <c r="F54" s="214"/>
      <c r="G54" s="214"/>
      <c r="H54" s="122"/>
      <c r="I54" s="125"/>
      <c r="J54" s="125"/>
    </row>
    <row r="55" spans="6:10" ht="12">
      <c r="F55" s="219"/>
      <c r="G55" s="219"/>
      <c r="H55" s="122"/>
      <c r="I55" s="125"/>
      <c r="J55" s="125"/>
    </row>
    <row r="56" spans="6:10" ht="12">
      <c r="F56" s="215"/>
      <c r="G56" s="215"/>
      <c r="H56" s="122"/>
      <c r="I56" s="123"/>
      <c r="J56" s="123"/>
    </row>
    <row r="57" spans="6:10" ht="12">
      <c r="F57" s="214"/>
      <c r="G57" s="214"/>
      <c r="H57" s="122"/>
      <c r="I57" s="125"/>
      <c r="J57" s="125"/>
    </row>
    <row r="58" spans="6:10" ht="12">
      <c r="F58" s="214"/>
      <c r="G58" s="214"/>
      <c r="H58" s="122"/>
      <c r="I58" s="131"/>
      <c r="J58" s="131"/>
    </row>
    <row r="59" spans="6:10" ht="12">
      <c r="F59" s="214"/>
      <c r="G59" s="214"/>
      <c r="H59" s="122"/>
      <c r="I59" s="131"/>
      <c r="J59" s="131"/>
    </row>
    <row r="60" spans="6:10" ht="12">
      <c r="F60" s="214"/>
      <c r="G60" s="214"/>
      <c r="H60" s="122"/>
      <c r="I60" s="131"/>
      <c r="J60" s="131"/>
    </row>
    <row r="61" spans="6:10" ht="12">
      <c r="F61" s="214"/>
      <c r="G61" s="214"/>
      <c r="H61" s="122"/>
      <c r="I61" s="132"/>
      <c r="J61" s="132"/>
    </row>
    <row r="62" spans="6:10" ht="12">
      <c r="F62" s="214"/>
      <c r="G62" s="214"/>
      <c r="H62" s="122"/>
      <c r="I62" s="133"/>
      <c r="J62" s="133"/>
    </row>
    <row r="63" spans="6:10" ht="12">
      <c r="F63" s="219"/>
      <c r="G63" s="219"/>
      <c r="H63" s="122"/>
      <c r="I63" s="130"/>
      <c r="J63" s="130"/>
    </row>
    <row r="64" spans="6:10" ht="12">
      <c r="F64" s="215"/>
      <c r="G64" s="215"/>
      <c r="H64" s="122"/>
      <c r="I64" s="130"/>
      <c r="J64" s="130"/>
    </row>
    <row r="65" spans="6:10" ht="12">
      <c r="F65" s="215"/>
      <c r="G65" s="215"/>
      <c r="H65" s="122"/>
      <c r="I65" s="130"/>
      <c r="J65" s="130"/>
    </row>
    <row r="66" spans="6:10" ht="12">
      <c r="F66" s="216"/>
      <c r="G66" s="216"/>
      <c r="H66" s="122"/>
      <c r="I66" s="130"/>
      <c r="J66" s="130"/>
    </row>
    <row r="67" spans="6:10" ht="12">
      <c r="F67" s="215"/>
      <c r="G67" s="215"/>
      <c r="H67" s="122"/>
      <c r="I67" s="121"/>
      <c r="J67" s="121"/>
    </row>
    <row r="68" spans="6:10" ht="12">
      <c r="F68" s="217"/>
      <c r="G68" s="217"/>
      <c r="H68" s="122"/>
      <c r="I68" s="134"/>
      <c r="J68" s="134"/>
    </row>
    <row r="69" spans="6:10" ht="12">
      <c r="F69" s="218"/>
      <c r="G69" s="218"/>
      <c r="H69" s="122"/>
      <c r="I69" s="134"/>
      <c r="J69" s="134"/>
    </row>
    <row r="70" spans="6:10" ht="12">
      <c r="F70" s="218"/>
      <c r="G70" s="218"/>
      <c r="H70" s="122"/>
      <c r="I70" s="121"/>
      <c r="J70" s="121"/>
    </row>
    <row r="71" spans="6:10" ht="12">
      <c r="F71" s="215"/>
      <c r="G71" s="215"/>
      <c r="H71" s="122"/>
      <c r="I71" s="121"/>
      <c r="J71" s="134"/>
    </row>
    <row r="72" spans="6:10" ht="12">
      <c r="F72" s="209"/>
      <c r="G72" s="209"/>
      <c r="H72" s="122"/>
      <c r="I72" s="121"/>
      <c r="J72" s="135"/>
    </row>
    <row r="73" spans="6:10" ht="12">
      <c r="F73" s="214"/>
      <c r="G73" s="214"/>
      <c r="H73" s="122"/>
      <c r="I73" s="121"/>
      <c r="J73" s="135"/>
    </row>
    <row r="74" spans="6:10" ht="12">
      <c r="F74" s="209"/>
      <c r="G74" s="209"/>
      <c r="H74" s="122"/>
      <c r="I74" s="121"/>
      <c r="J74" s="135"/>
    </row>
    <row r="75" spans="6:10" ht="12">
      <c r="F75" s="209"/>
      <c r="G75" s="209"/>
      <c r="H75" s="122"/>
      <c r="I75" s="121"/>
      <c r="J75" s="135"/>
    </row>
    <row r="76" spans="6:10" ht="12">
      <c r="F76" s="209"/>
      <c r="G76" s="209"/>
      <c r="H76" s="122"/>
      <c r="I76" s="121"/>
      <c r="J76" s="121"/>
    </row>
    <row r="77" spans="6:10" ht="12">
      <c r="F77" s="211"/>
      <c r="G77" s="123"/>
      <c r="H77" s="122"/>
      <c r="I77" s="121"/>
      <c r="J77" s="121"/>
    </row>
    <row r="78" spans="6:10" ht="12">
      <c r="F78" s="211"/>
      <c r="G78" s="125"/>
      <c r="H78" s="122"/>
      <c r="I78" s="121"/>
      <c r="J78" s="121"/>
    </row>
    <row r="79" spans="6:10" ht="12">
      <c r="F79" s="211"/>
      <c r="G79" s="125"/>
      <c r="H79" s="122"/>
      <c r="I79" s="121"/>
      <c r="J79" s="121"/>
    </row>
    <row r="80" spans="6:10" ht="12">
      <c r="F80" s="211"/>
      <c r="G80" s="125"/>
      <c r="H80" s="122"/>
      <c r="I80" s="121"/>
      <c r="J80" s="121"/>
    </row>
    <row r="81" spans="6:10" ht="12">
      <c r="F81" s="211"/>
      <c r="G81" s="125"/>
      <c r="H81" s="122"/>
      <c r="I81" s="121"/>
      <c r="J81" s="121"/>
    </row>
    <row r="82" spans="6:10" ht="12">
      <c r="F82" s="211"/>
      <c r="G82" s="125"/>
      <c r="H82" s="122"/>
      <c r="I82" s="121"/>
      <c r="J82" s="121"/>
    </row>
    <row r="83" spans="6:10" ht="12">
      <c r="F83" s="211"/>
      <c r="G83" s="125"/>
      <c r="H83" s="122"/>
      <c r="I83" s="121"/>
      <c r="J83" s="121"/>
    </row>
    <row r="84" spans="6:10" ht="12">
      <c r="F84" s="211"/>
      <c r="G84" s="125"/>
      <c r="H84" s="122"/>
      <c r="I84" s="121"/>
      <c r="J84" s="121"/>
    </row>
    <row r="85" spans="6:10" ht="12">
      <c r="F85" s="211"/>
      <c r="G85" s="125"/>
      <c r="H85" s="122"/>
      <c r="I85" s="121"/>
      <c r="J85" s="121"/>
    </row>
    <row r="86" spans="6:10" ht="12">
      <c r="F86" s="211"/>
      <c r="G86" s="125"/>
      <c r="H86" s="122"/>
      <c r="I86" s="121"/>
      <c r="J86" s="121"/>
    </row>
    <row r="87" spans="6:10" ht="12">
      <c r="F87" s="212"/>
      <c r="G87" s="212"/>
      <c r="H87" s="122"/>
      <c r="I87" s="122"/>
      <c r="J87" s="122"/>
    </row>
    <row r="88" spans="6:10" ht="12">
      <c r="F88" s="213"/>
      <c r="G88" s="213"/>
      <c r="H88" s="122"/>
      <c r="I88" s="121"/>
      <c r="J88" s="121"/>
    </row>
    <row r="89" spans="6:10" ht="12">
      <c r="F89" s="209"/>
      <c r="G89" s="209"/>
      <c r="H89" s="122"/>
      <c r="I89" s="121"/>
      <c r="J89" s="121"/>
    </row>
    <row r="90" spans="6:10" ht="12">
      <c r="F90" s="214"/>
      <c r="G90" s="214"/>
      <c r="H90" s="122"/>
      <c r="I90" s="121"/>
      <c r="J90" s="121"/>
    </row>
    <row r="91" spans="6:10" ht="12">
      <c r="F91" s="209"/>
      <c r="G91" s="209"/>
      <c r="H91" s="122"/>
      <c r="I91" s="121"/>
      <c r="J91" s="121"/>
    </row>
    <row r="92" spans="6:10" ht="12">
      <c r="F92" s="209"/>
      <c r="G92" s="209"/>
      <c r="H92" s="122"/>
      <c r="I92" s="121"/>
      <c r="J92" s="121"/>
    </row>
    <row r="93" spans="6:10" ht="12">
      <c r="F93" s="209"/>
      <c r="G93" s="209"/>
      <c r="H93" s="122"/>
      <c r="I93" s="121"/>
      <c r="J93" s="121"/>
    </row>
    <row r="94" spans="6:10" ht="12">
      <c r="F94" s="210"/>
      <c r="G94" s="210"/>
      <c r="H94" s="122"/>
      <c r="I94" s="121"/>
      <c r="J94" s="121"/>
    </row>
  </sheetData>
  <mergeCells count="108">
    <mergeCell ref="A1:E1"/>
    <mergeCell ref="A3:C4"/>
    <mergeCell ref="D3:E3"/>
    <mergeCell ref="H3:J4"/>
    <mergeCell ref="A5:C5"/>
    <mergeCell ref="F5:H5"/>
    <mergeCell ref="A6:A24"/>
    <mergeCell ref="B6:C6"/>
    <mergeCell ref="F6:H6"/>
    <mergeCell ref="B7:C7"/>
    <mergeCell ref="B8:C8"/>
    <mergeCell ref="B9:C9"/>
    <mergeCell ref="F9:G10"/>
    <mergeCell ref="H9:H10"/>
    <mergeCell ref="B13:C13"/>
    <mergeCell ref="F13:G13"/>
    <mergeCell ref="B14:B16"/>
    <mergeCell ref="F14:G14"/>
    <mergeCell ref="F15:G15"/>
    <mergeCell ref="F16:G16"/>
    <mergeCell ref="B17:C17"/>
    <mergeCell ref="F17:G17"/>
    <mergeCell ref="I9:J9"/>
    <mergeCell ref="B10:C10"/>
    <mergeCell ref="B11:C11"/>
    <mergeCell ref="F11:G11"/>
    <mergeCell ref="B12:C12"/>
    <mergeCell ref="F12:G12"/>
    <mergeCell ref="B21:C21"/>
    <mergeCell ref="B22:C22"/>
    <mergeCell ref="F22:G22"/>
    <mergeCell ref="B23:C23"/>
    <mergeCell ref="F23:G23"/>
    <mergeCell ref="B24:C24"/>
    <mergeCell ref="F24:G24"/>
    <mergeCell ref="B18:C18"/>
    <mergeCell ref="F18:G18"/>
    <mergeCell ref="B19:C19"/>
    <mergeCell ref="F19:G19"/>
    <mergeCell ref="B20:C20"/>
    <mergeCell ref="F20:G20"/>
    <mergeCell ref="A25:A29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35:G35"/>
    <mergeCell ref="F36:G36"/>
    <mergeCell ref="F37:G37"/>
    <mergeCell ref="F38:G38"/>
    <mergeCell ref="F39:G39"/>
    <mergeCell ref="F40:G40"/>
    <mergeCell ref="F29:G29"/>
    <mergeCell ref="F30:G30"/>
    <mergeCell ref="F31:G31"/>
    <mergeCell ref="F32:G32"/>
    <mergeCell ref="F33:G33"/>
    <mergeCell ref="F34:G34"/>
    <mergeCell ref="F47:G47"/>
    <mergeCell ref="F48:G48"/>
    <mergeCell ref="F49:G49"/>
    <mergeCell ref="F50:G50"/>
    <mergeCell ref="F51:G51"/>
    <mergeCell ref="F52:G52"/>
    <mergeCell ref="F41:G41"/>
    <mergeCell ref="F42:G42"/>
    <mergeCell ref="F43:G43"/>
    <mergeCell ref="F44:G44"/>
    <mergeCell ref="F45:G45"/>
    <mergeCell ref="F46:G46"/>
    <mergeCell ref="F59:G59"/>
    <mergeCell ref="F60:G60"/>
    <mergeCell ref="F61:G61"/>
    <mergeCell ref="F62:G62"/>
    <mergeCell ref="F63:G63"/>
    <mergeCell ref="F64:G64"/>
    <mergeCell ref="F53:G53"/>
    <mergeCell ref="F54:G54"/>
    <mergeCell ref="F55:G55"/>
    <mergeCell ref="F56:G56"/>
    <mergeCell ref="F57:G57"/>
    <mergeCell ref="F58:G58"/>
    <mergeCell ref="F71:G71"/>
    <mergeCell ref="F72:G72"/>
    <mergeCell ref="F73:G73"/>
    <mergeCell ref="F74:G74"/>
    <mergeCell ref="F75:G75"/>
    <mergeCell ref="F76:G76"/>
    <mergeCell ref="F65:G65"/>
    <mergeCell ref="F66:G66"/>
    <mergeCell ref="F67:G67"/>
    <mergeCell ref="F68:G68"/>
    <mergeCell ref="F69:G69"/>
    <mergeCell ref="F70:G70"/>
    <mergeCell ref="F92:G92"/>
    <mergeCell ref="F93:G93"/>
    <mergeCell ref="F94:G94"/>
    <mergeCell ref="F77:F86"/>
    <mergeCell ref="F87:G87"/>
    <mergeCell ref="F88:G88"/>
    <mergeCell ref="F89:G89"/>
    <mergeCell ref="F90:G90"/>
    <mergeCell ref="F91:G9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4:F48"/>
  <sheetViews>
    <sheetView topLeftCell="A31" workbookViewId="0">
      <selection activeCell="D48" sqref="D48"/>
    </sheetView>
  </sheetViews>
  <sheetFormatPr defaultRowHeight="12.75"/>
  <cols>
    <col min="1" max="1" width="10.28515625" style="136" customWidth="1"/>
    <col min="2" max="2" width="30.7109375" style="136" customWidth="1"/>
    <col min="3" max="3" width="12" style="136" customWidth="1"/>
    <col min="4" max="5" width="11" style="136" customWidth="1"/>
    <col min="6" max="6" width="9.28515625" style="136" customWidth="1"/>
    <col min="7" max="16384" width="9.140625" style="136"/>
  </cols>
  <sheetData>
    <row r="34" spans="1:6" ht="51" customHeight="1">
      <c r="A34" s="258" t="s">
        <v>177</v>
      </c>
      <c r="B34" s="258"/>
      <c r="C34" s="258"/>
      <c r="D34" s="258"/>
      <c r="E34" s="258"/>
      <c r="F34" s="258"/>
    </row>
    <row r="35" spans="1:6" ht="17.25" customHeight="1">
      <c r="A35" s="259" t="s">
        <v>178</v>
      </c>
      <c r="B35" s="259"/>
      <c r="C35" s="259"/>
      <c r="D35" s="259"/>
      <c r="E35" s="137"/>
      <c r="F35" s="137"/>
    </row>
    <row r="36" spans="1:6" ht="43.5" customHeight="1">
      <c r="A36" s="260" t="s">
        <v>179</v>
      </c>
      <c r="B36" s="261"/>
      <c r="C36" s="138" t="s">
        <v>180</v>
      </c>
      <c r="D36" s="138" t="s">
        <v>181</v>
      </c>
      <c r="E36" s="138" t="s">
        <v>182</v>
      </c>
      <c r="F36" s="138" t="s">
        <v>183</v>
      </c>
    </row>
    <row r="37" spans="1:6" ht="17.25" customHeight="1">
      <c r="A37" s="139" t="s">
        <v>184</v>
      </c>
      <c r="B37" s="139"/>
      <c r="C37" s="139">
        <f t="shared" ref="C37" si="0">C39+C40+C41</f>
        <v>10337</v>
      </c>
      <c r="D37" s="139">
        <f>D39+D40+D41</f>
        <v>10078</v>
      </c>
      <c r="E37" s="139">
        <f>E39+E40+E41</f>
        <v>9580</v>
      </c>
      <c r="F37" s="140">
        <f>E37/D37*100</f>
        <v>95.058543361778135</v>
      </c>
    </row>
    <row r="38" spans="1:6" ht="17.25" customHeight="1">
      <c r="A38" s="141" t="s">
        <v>185</v>
      </c>
      <c r="B38" s="141"/>
      <c r="C38" s="141"/>
      <c r="D38" s="141"/>
      <c r="E38" s="141"/>
    </row>
    <row r="39" spans="1:6" ht="17.25" customHeight="1">
      <c r="A39" s="139"/>
      <c r="B39" s="139" t="s">
        <v>186</v>
      </c>
      <c r="C39" s="142">
        <v>2694</v>
      </c>
      <c r="D39" s="142">
        <v>2274</v>
      </c>
      <c r="E39" s="139">
        <v>2096</v>
      </c>
      <c r="F39" s="140">
        <f t="shared" ref="F39:F42" si="1">E39/D39*100</f>
        <v>92.172383465259458</v>
      </c>
    </row>
    <row r="40" spans="1:6" ht="17.25" customHeight="1">
      <c r="A40" s="139"/>
      <c r="B40" s="139" t="s">
        <v>187</v>
      </c>
      <c r="C40" s="142">
        <v>3862</v>
      </c>
      <c r="D40" s="142">
        <v>4028</v>
      </c>
      <c r="E40" s="139">
        <v>3925</v>
      </c>
      <c r="F40" s="140">
        <f t="shared" si="1"/>
        <v>97.442899702085413</v>
      </c>
    </row>
    <row r="41" spans="1:6" ht="17.25" customHeight="1">
      <c r="A41" s="139"/>
      <c r="B41" s="139" t="s">
        <v>188</v>
      </c>
      <c r="C41" s="142">
        <v>3781</v>
      </c>
      <c r="D41" s="142">
        <v>3776</v>
      </c>
      <c r="E41" s="139">
        <v>3559</v>
      </c>
      <c r="F41" s="140">
        <f t="shared" si="1"/>
        <v>94.253177966101703</v>
      </c>
    </row>
    <row r="42" spans="1:6" ht="17.25" customHeight="1">
      <c r="A42" s="139" t="s">
        <v>189</v>
      </c>
      <c r="B42" s="139"/>
      <c r="C42" s="143">
        <f>SUM(C44:C47)</f>
        <v>11914.8</v>
      </c>
      <c r="D42" s="143">
        <f>SUM(D44:D47)</f>
        <v>14151.8</v>
      </c>
      <c r="E42" s="143">
        <f>SUM(E44:E47)</f>
        <v>16247.499999999998</v>
      </c>
      <c r="F42" s="140">
        <f t="shared" si="1"/>
        <v>114.80871691233622</v>
      </c>
    </row>
    <row r="43" spans="1:6" ht="17.25" customHeight="1">
      <c r="A43" s="141" t="s">
        <v>185</v>
      </c>
      <c r="B43" s="141"/>
      <c r="C43" s="141"/>
      <c r="D43" s="141"/>
      <c r="E43" s="141"/>
    </row>
    <row r="44" spans="1:6" ht="17.25" customHeight="1">
      <c r="A44" s="139"/>
      <c r="B44" s="139" t="s">
        <v>190</v>
      </c>
      <c r="C44" s="144">
        <v>9384.2000000000007</v>
      </c>
      <c r="D44" s="144">
        <v>11196.5</v>
      </c>
      <c r="E44" s="143">
        <v>13083</v>
      </c>
      <c r="F44" s="140">
        <f t="shared" ref="F44:F47" si="2">E44/D44*100</f>
        <v>116.84901531728664</v>
      </c>
    </row>
    <row r="45" spans="1:6" ht="17.25" customHeight="1">
      <c r="A45" s="139"/>
      <c r="B45" s="145" t="s">
        <v>191</v>
      </c>
      <c r="C45" s="144">
        <v>1781.4</v>
      </c>
      <c r="D45" s="144">
        <v>2115.3000000000002</v>
      </c>
      <c r="E45" s="144">
        <v>2238.8000000000002</v>
      </c>
      <c r="F45" s="140">
        <f t="shared" si="2"/>
        <v>105.83841535479601</v>
      </c>
    </row>
    <row r="46" spans="1:6" ht="17.25" customHeight="1">
      <c r="A46" s="139"/>
      <c r="B46" s="139" t="s">
        <v>192</v>
      </c>
      <c r="C46" s="144">
        <v>386.4</v>
      </c>
      <c r="D46" s="144">
        <v>434.6</v>
      </c>
      <c r="E46" s="143">
        <v>473.3</v>
      </c>
      <c r="F46" s="140">
        <f t="shared" si="2"/>
        <v>108.90473999079613</v>
      </c>
    </row>
    <row r="47" spans="1:6" ht="17.25" customHeight="1">
      <c r="A47" s="146"/>
      <c r="B47" s="146" t="s">
        <v>193</v>
      </c>
      <c r="C47" s="147">
        <v>362.8</v>
      </c>
      <c r="D47" s="147">
        <v>405.4</v>
      </c>
      <c r="E47" s="148">
        <v>452.4</v>
      </c>
      <c r="F47" s="149">
        <f t="shared" si="2"/>
        <v>111.59348791317218</v>
      </c>
    </row>
    <row r="48" spans="1:6" ht="18.75" customHeight="1"/>
  </sheetData>
  <mergeCells count="3">
    <mergeCell ref="A34:F34"/>
    <mergeCell ref="A35:D35"/>
    <mergeCell ref="A36:B3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J14" sqref="J14"/>
    </sheetView>
  </sheetViews>
  <sheetFormatPr defaultRowHeight="14.25"/>
  <cols>
    <col min="1" max="1" width="3.85546875" style="150" customWidth="1"/>
    <col min="2" max="2" width="32.7109375" style="150" customWidth="1"/>
    <col min="3" max="3" width="9.85546875" style="150" customWidth="1"/>
    <col min="4" max="4" width="11.28515625" style="150" customWidth="1"/>
    <col min="5" max="5" width="11.140625" style="150" customWidth="1"/>
    <col min="6" max="6" width="10.7109375" style="150" customWidth="1"/>
    <col min="7" max="7" width="11.140625" style="150" customWidth="1"/>
    <col min="8" max="16384" width="9.140625" style="150"/>
  </cols>
  <sheetData>
    <row r="2" spans="1:7">
      <c r="A2" s="262" t="s">
        <v>194</v>
      </c>
      <c r="B2" s="262"/>
      <c r="C2" s="262"/>
      <c r="D2" s="262"/>
      <c r="E2" s="262"/>
      <c r="F2" s="262"/>
      <c r="G2" s="262"/>
    </row>
    <row r="3" spans="1:7">
      <c r="A3" s="151"/>
      <c r="B3" s="151"/>
      <c r="C3" s="263"/>
      <c r="D3" s="263"/>
      <c r="E3" s="151"/>
      <c r="F3" s="264" t="s">
        <v>178</v>
      </c>
      <c r="G3" s="264"/>
    </row>
    <row r="4" spans="1:7">
      <c r="A4" s="265"/>
      <c r="B4" s="265"/>
      <c r="C4" s="266" t="s">
        <v>195</v>
      </c>
      <c r="D4" s="267" t="s">
        <v>196</v>
      </c>
      <c r="E4" s="267"/>
      <c r="F4" s="267"/>
      <c r="G4" s="266" t="s">
        <v>197</v>
      </c>
    </row>
    <row r="5" spans="1:7">
      <c r="A5" s="265"/>
      <c r="B5" s="265"/>
      <c r="C5" s="266"/>
      <c r="D5" s="152" t="s">
        <v>198</v>
      </c>
      <c r="E5" s="153" t="s">
        <v>199</v>
      </c>
      <c r="F5" s="152" t="s">
        <v>200</v>
      </c>
      <c r="G5" s="266"/>
    </row>
    <row r="6" spans="1:7">
      <c r="A6" s="154" t="s">
        <v>201</v>
      </c>
      <c r="B6" s="154"/>
      <c r="C6" s="155">
        <f>C8+C9+C10+C11+C12</f>
        <v>17354.099999999999</v>
      </c>
      <c r="D6" s="155">
        <f t="shared" ref="D6" si="0">D8+D9+D10+D11+D12</f>
        <v>8221.7000000000007</v>
      </c>
      <c r="E6" s="155">
        <f>E8+E9+E10+E11+E12</f>
        <v>19880.100000000002</v>
      </c>
      <c r="F6" s="156">
        <f t="shared" ref="F6:F19" si="1">E6/D6*100</f>
        <v>241.80035759027939</v>
      </c>
      <c r="G6" s="156">
        <f t="shared" ref="G6:G19" si="2">E6/C6*100</f>
        <v>114.55563814891008</v>
      </c>
    </row>
    <row r="7" spans="1:7">
      <c r="A7" s="154" t="s">
        <v>202</v>
      </c>
      <c r="B7" s="154"/>
      <c r="C7" s="154"/>
      <c r="D7" s="154"/>
      <c r="E7" s="154"/>
      <c r="F7" s="156"/>
      <c r="G7" s="156"/>
    </row>
    <row r="8" spans="1:7">
      <c r="A8" s="157"/>
      <c r="B8" s="157" t="s">
        <v>203</v>
      </c>
      <c r="C8" s="158">
        <v>14370.8</v>
      </c>
      <c r="D8" s="158">
        <v>5284.5</v>
      </c>
      <c r="E8" s="158">
        <v>16508</v>
      </c>
      <c r="F8" s="156">
        <f>E8/D8*100</f>
        <v>312.38527769893085</v>
      </c>
      <c r="G8" s="156">
        <f>E8/C8*100</f>
        <v>114.8718234197122</v>
      </c>
    </row>
    <row r="9" spans="1:7">
      <c r="A9" s="157"/>
      <c r="B9" s="157" t="s">
        <v>204</v>
      </c>
      <c r="C9" s="158">
        <v>636.20000000000005</v>
      </c>
      <c r="D9" s="158">
        <v>610</v>
      </c>
      <c r="E9" s="158">
        <v>752.4</v>
      </c>
      <c r="F9" s="156">
        <f t="shared" si="1"/>
        <v>123.34426229508198</v>
      </c>
      <c r="G9" s="156">
        <f t="shared" si="2"/>
        <v>118.26469663627788</v>
      </c>
    </row>
    <row r="10" spans="1:7">
      <c r="A10" s="157"/>
      <c r="B10" s="157" t="s">
        <v>205</v>
      </c>
      <c r="C10" s="158">
        <v>1693.7</v>
      </c>
      <c r="D10" s="158">
        <v>1729.8</v>
      </c>
      <c r="E10" s="158">
        <v>1860.7</v>
      </c>
      <c r="F10" s="156">
        <f t="shared" si="1"/>
        <v>107.56734882645394</v>
      </c>
      <c r="G10" s="156">
        <f t="shared" si="2"/>
        <v>109.86006966995336</v>
      </c>
    </row>
    <row r="11" spans="1:7">
      <c r="A11" s="157"/>
      <c r="B11" s="157" t="s">
        <v>206</v>
      </c>
      <c r="C11" s="158">
        <v>385.1</v>
      </c>
      <c r="D11" s="158">
        <v>463.9</v>
      </c>
      <c r="E11" s="158">
        <v>446.9</v>
      </c>
      <c r="F11" s="156">
        <f t="shared" si="1"/>
        <v>96.335417115757707</v>
      </c>
      <c r="G11" s="156">
        <f t="shared" si="2"/>
        <v>116.04777979745519</v>
      </c>
    </row>
    <row r="12" spans="1:7">
      <c r="A12" s="157"/>
      <c r="B12" s="157" t="s">
        <v>207</v>
      </c>
      <c r="C12" s="158">
        <v>268.3</v>
      </c>
      <c r="D12" s="158">
        <v>133.5</v>
      </c>
      <c r="E12" s="158">
        <v>312.10000000000002</v>
      </c>
      <c r="F12" s="156">
        <f t="shared" si="1"/>
        <v>233.78277153558057</v>
      </c>
      <c r="G12" s="156">
        <f t="shared" si="2"/>
        <v>116.32500931792768</v>
      </c>
    </row>
    <row r="13" spans="1:7">
      <c r="A13" s="157" t="s">
        <v>208</v>
      </c>
      <c r="B13" s="157"/>
      <c r="C13" s="158">
        <f>C15+C16+C17+C18+C19</f>
        <v>17342.899999999998</v>
      </c>
      <c r="D13" s="158">
        <f t="shared" ref="D13" si="3">D15+D16+D17+D18+D19</f>
        <v>18596.400000000001</v>
      </c>
      <c r="E13" s="158">
        <f>E15+E16+E17+E18+E19</f>
        <v>19167.2</v>
      </c>
      <c r="F13" s="156">
        <f t="shared" si="1"/>
        <v>103.06941128390442</v>
      </c>
      <c r="G13" s="156">
        <f t="shared" si="2"/>
        <v>110.5190020123509</v>
      </c>
    </row>
    <row r="14" spans="1:7">
      <c r="A14" s="157" t="s">
        <v>202</v>
      </c>
      <c r="B14" s="157"/>
      <c r="C14" s="157"/>
      <c r="D14" s="157"/>
      <c r="E14" s="157"/>
      <c r="F14" s="156"/>
      <c r="G14" s="156"/>
    </row>
    <row r="15" spans="1:7">
      <c r="A15" s="154"/>
      <c r="B15" s="154" t="s">
        <v>203</v>
      </c>
      <c r="C15" s="158">
        <v>14449</v>
      </c>
      <c r="D15" s="158">
        <v>15744.1</v>
      </c>
      <c r="E15" s="158">
        <v>16170</v>
      </c>
      <c r="F15" s="156">
        <f t="shared" si="1"/>
        <v>102.70514033828546</v>
      </c>
      <c r="G15" s="156">
        <f t="shared" si="2"/>
        <v>111.91085888296767</v>
      </c>
    </row>
    <row r="16" spans="1:7">
      <c r="A16" s="154"/>
      <c r="B16" s="154" t="s">
        <v>204</v>
      </c>
      <c r="C16" s="158">
        <v>653.79999999999995</v>
      </c>
      <c r="D16" s="158">
        <v>670.6</v>
      </c>
      <c r="E16" s="158">
        <v>770.1</v>
      </c>
      <c r="F16" s="156">
        <f t="shared" si="1"/>
        <v>114.8374589919475</v>
      </c>
      <c r="G16" s="156">
        <f t="shared" si="2"/>
        <v>117.78831446925666</v>
      </c>
    </row>
    <row r="17" spans="1:7">
      <c r="A17" s="154"/>
      <c r="B17" s="154" t="s">
        <v>205</v>
      </c>
      <c r="C17" s="158">
        <v>1629.5</v>
      </c>
      <c r="D17" s="158">
        <v>1948.5</v>
      </c>
      <c r="E17" s="158">
        <v>1692</v>
      </c>
      <c r="F17" s="156">
        <f t="shared" si="1"/>
        <v>86.836027713625867</v>
      </c>
      <c r="G17" s="156">
        <f t="shared" si="2"/>
        <v>103.83553237189322</v>
      </c>
    </row>
    <row r="18" spans="1:7">
      <c r="A18" s="154"/>
      <c r="B18" s="154" t="s">
        <v>206</v>
      </c>
      <c r="C18" s="155">
        <v>380.8</v>
      </c>
      <c r="D18" s="158">
        <v>133.4</v>
      </c>
      <c r="E18" s="158">
        <v>266.2</v>
      </c>
      <c r="F18" s="156">
        <f t="shared" si="1"/>
        <v>199.5502248875562</v>
      </c>
      <c r="G18" s="156">
        <f t="shared" si="2"/>
        <v>69.90546218487394</v>
      </c>
    </row>
    <row r="19" spans="1:7">
      <c r="A19" s="159"/>
      <c r="B19" s="159" t="s">
        <v>207</v>
      </c>
      <c r="C19" s="160">
        <v>229.8</v>
      </c>
      <c r="D19" s="161">
        <v>99.8</v>
      </c>
      <c r="E19" s="161">
        <v>268.89999999999998</v>
      </c>
      <c r="F19" s="160">
        <f t="shared" si="1"/>
        <v>269.43887775551099</v>
      </c>
      <c r="G19" s="160">
        <f t="shared" si="2"/>
        <v>117.0147954743255</v>
      </c>
    </row>
    <row r="20" spans="1:7">
      <c r="A20" s="162"/>
      <c r="B20" s="162"/>
      <c r="C20" s="162"/>
      <c r="D20" s="162"/>
      <c r="E20" s="162"/>
      <c r="F20" s="162"/>
      <c r="G20" s="162"/>
    </row>
    <row r="21" spans="1:7">
      <c r="A21" s="150" t="s">
        <v>209</v>
      </c>
    </row>
  </sheetData>
  <mergeCells count="7">
    <mergeCell ref="A2:G2"/>
    <mergeCell ref="C3:D3"/>
    <mergeCell ref="F3:G3"/>
    <mergeCell ref="A4:B5"/>
    <mergeCell ref="C4:C5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TO1A-2</vt:lpstr>
      <vt:lpstr>TOSUM1302</vt:lpstr>
      <vt:lpstr>ONT-2012-2</vt:lpstr>
      <vt:lpstr>ZR-1-1</vt:lpstr>
      <vt:lpstr>AX-3CGP-2-shab</vt:lpstr>
      <vt:lpstr>AX-3CGP2-ah3</vt:lpstr>
      <vt:lpstr>Niigmiin halamj</vt:lpstr>
      <vt:lpstr>daatgal2015-ndt15</vt:lpstr>
      <vt:lpstr>daatgal2015-nds2015</vt:lpstr>
      <vt:lpstr>daatgal2015-nd2015</vt:lpstr>
      <vt:lpstr>CPI</vt:lpstr>
      <vt:lpstr>Une_02</vt:lpstr>
      <vt:lpstr>HUMAN-hvnam</vt:lpstr>
      <vt:lpstr>HUMAN-emd</vt:lpstr>
      <vt:lpstr>HUMAN-h-ovchin</vt:lpstr>
      <vt:lpstr>AY12013-02-GOLNER</vt:lpstr>
      <vt:lpstr>AY12013-02-NB</vt:lpstr>
      <vt:lpstr>GEMT2015-10-2015sum</vt:lpstr>
      <vt:lpstr>GEMT2015-10-gemt2015</vt:lpstr>
      <vt:lpstr>urgats</vt:lpstr>
      <vt:lpstr>aj vildwer</vt:lpstr>
      <vt:lpstr>gol ner torliin bvteegdehvvn </vt:lpstr>
      <vt:lpstr>hvn amin yrdiin hodolgoon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2021-01-20T04:35:16Z</dcterms:created>
  <dcterms:modified xsi:type="dcterms:W3CDTF">2021-01-20T08:20:26Z</dcterms:modified>
</cp:coreProperties>
</file>